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codeName="ThisWorkbook"/>
  <bookViews>
    <workbookView xWindow="0" yWindow="0" windowWidth="23070" windowHeight="10095"/>
  </bookViews>
  <sheets>
    <sheet name="Readme" sheetId="19" r:id="rId1"/>
    <sheet name="Screen" sheetId="8" r:id="rId2"/>
    <sheet name="ScreenHeight" sheetId="9" r:id="rId3"/>
    <sheet name="Radar" sheetId="7" r:id="rId4"/>
    <sheet name="Ghosts" sheetId="18" r:id="rId5"/>
    <sheet name="Displacements" sheetId="14" r:id="rId6"/>
    <sheet name="Param" sheetId="2" r:id="rId7"/>
    <sheet name="DistanceShader" sheetId="10" r:id="rId8"/>
    <sheet name="LightShader" sheetId="12" r:id="rId9"/>
  </sheets>
  <definedNames>
    <definedName name="Angle">Param!$B$14</definedName>
    <definedName name="Backward">Displacements!$G$19:$G$24</definedName>
    <definedName name="Black">Param!$B$35</definedName>
    <definedName name="ClipSize">Param!$B$45</definedName>
    <definedName name="DecPosX">Param!$G$15</definedName>
    <definedName name="DecPosY">Param!$G$16</definedName>
    <definedName name="Fire">Param!$M$18</definedName>
    <definedName name="Forward">Displacements!$F$19:$F$24</definedName>
    <definedName name="LeftClip">Param!$M$20</definedName>
    <definedName name="LGreen">Param!$B$36</definedName>
    <definedName name="Life">Param!$M$17</definedName>
    <definedName name="MapAngle">Param!$B$10</definedName>
    <definedName name="MapAngle1">Param!$D$10</definedName>
    <definedName name="MapAngle2">Param!$E$10</definedName>
    <definedName name="MapCenterCol">Param!$B$9</definedName>
    <definedName name="MapCenterRow">Param!$B$8</definedName>
    <definedName name="MaxLife">Param!$B$46</definedName>
    <definedName name="MaxLum">Param!$B$36</definedName>
    <definedName name="NewPosition">Displacements!$U$19:$U$24</definedName>
    <definedName name="OffsetCol">Param!$G$9</definedName>
    <definedName name="OffsetRow">Param!$G$8</definedName>
    <definedName name="PosX">Param!$B$15</definedName>
    <definedName name="PosY">Param!$B$16</definedName>
    <definedName name="PwallX">Param!$B$2</definedName>
    <definedName name="PWallY">Param!$B$3</definedName>
    <definedName name="Red">Param!$B$34</definedName>
    <definedName name="Reload">Displacements!$M$19:$M$24</definedName>
    <definedName name="RightClip">Param!$M$19</definedName>
    <definedName name="ScreenHeight">Param!$B$43</definedName>
    <definedName name="ScreenWidth">Param!$B$42</definedName>
    <definedName name="Shoot">Displacements!$L$19:$L$24</definedName>
    <definedName name="StrafeLeft">Displacements!$H$19:$H$24</definedName>
    <definedName name="StrafeRight">Displacements!$I$19:$I$24</definedName>
    <definedName name="tick">Param!$B$13</definedName>
    <definedName name="TLeft">Displacements!$J$19:$J$24</definedName>
    <definedName name="TRight">Displacements!$K$19:$K$24</definedName>
  </definedNames>
  <calcPr calcId="124519"/>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O23" i="14"/>
  <c r="CH133" i="12"/>
  <c r="CG133"/>
  <c r="CF133"/>
  <c r="CE133"/>
  <c r="CD133"/>
  <c r="CC133"/>
  <c r="CB133"/>
  <c r="CA133"/>
  <c r="BZ133"/>
  <c r="BY133"/>
  <c r="BX133"/>
  <c r="BW133"/>
  <c r="BV133"/>
  <c r="BU133"/>
  <c r="BT133"/>
  <c r="BS133"/>
  <c r="BR133"/>
  <c r="BQ133"/>
  <c r="BP133"/>
  <c r="BO133"/>
  <c r="BN133"/>
  <c r="BM133"/>
  <c r="BL133"/>
  <c r="BK133"/>
  <c r="BJ133"/>
  <c r="BI133"/>
  <c r="BH133"/>
  <c r="BG133"/>
  <c r="BF133"/>
  <c r="BE133"/>
  <c r="BD133"/>
  <c r="BC133"/>
  <c r="BB133"/>
  <c r="BA133"/>
  <c r="AZ133"/>
  <c r="AY133"/>
  <c r="AX133"/>
  <c r="AW133"/>
  <c r="AV133"/>
  <c r="CH132"/>
  <c r="CG132"/>
  <c r="CF132"/>
  <c r="CE132"/>
  <c r="CD132"/>
  <c r="CC132"/>
  <c r="CB132"/>
  <c r="CA132"/>
  <c r="BZ132"/>
  <c r="BY132"/>
  <c r="BX132"/>
  <c r="BW132"/>
  <c r="BV132"/>
  <c r="BU132"/>
  <c r="BT132"/>
  <c r="BS132"/>
  <c r="BR132"/>
  <c r="BQ132"/>
  <c r="BP132"/>
  <c r="BO132"/>
  <c r="BN132"/>
  <c r="BM132"/>
  <c r="BL132"/>
  <c r="BK132"/>
  <c r="BJ132"/>
  <c r="BI132"/>
  <c r="BH132"/>
  <c r="BG132"/>
  <c r="BF132"/>
  <c r="BE132"/>
  <c r="BD132"/>
  <c r="BC132"/>
  <c r="BB132"/>
  <c r="BA132"/>
  <c r="AZ132"/>
  <c r="AY132"/>
  <c r="AX132"/>
  <c r="AW132"/>
  <c r="AV132"/>
  <c r="CH131"/>
  <c r="CG131"/>
  <c r="CF131"/>
  <c r="CE131"/>
  <c r="CD131"/>
  <c r="CC131"/>
  <c r="CB131"/>
  <c r="CA131"/>
  <c r="BZ131"/>
  <c r="BY131"/>
  <c r="BX131"/>
  <c r="BW131"/>
  <c r="BV131"/>
  <c r="BU131"/>
  <c r="BT131"/>
  <c r="BS131"/>
  <c r="BR131"/>
  <c r="BQ131"/>
  <c r="BP131"/>
  <c r="BO131"/>
  <c r="BN131"/>
  <c r="BM131"/>
  <c r="BL131"/>
  <c r="BK131"/>
  <c r="BJ131"/>
  <c r="BI131"/>
  <c r="BH131"/>
  <c r="BG131"/>
  <c r="BF131"/>
  <c r="BE131"/>
  <c r="BD131"/>
  <c r="BC131"/>
  <c r="BB131"/>
  <c r="BA131"/>
  <c r="AZ131"/>
  <c r="AY131"/>
  <c r="AX131"/>
  <c r="AW131"/>
  <c r="AV131"/>
  <c r="CH130"/>
  <c r="CG130"/>
  <c r="CF130"/>
  <c r="CE130"/>
  <c r="CD130"/>
  <c r="CC130"/>
  <c r="CB130"/>
  <c r="CA130"/>
  <c r="BZ130"/>
  <c r="BY130"/>
  <c r="BX130"/>
  <c r="BW130"/>
  <c r="BV130"/>
  <c r="BU130"/>
  <c r="BT130"/>
  <c r="BS130"/>
  <c r="BR130"/>
  <c r="BQ130"/>
  <c r="BP130"/>
  <c r="BO130"/>
  <c r="BN130"/>
  <c r="BM130"/>
  <c r="BL130"/>
  <c r="BK130"/>
  <c r="BJ130"/>
  <c r="BI130"/>
  <c r="BH130"/>
  <c r="BG130"/>
  <c r="BF130"/>
  <c r="BE130"/>
  <c r="BD130"/>
  <c r="BC130"/>
  <c r="BB130"/>
  <c r="BA130"/>
  <c r="AZ130"/>
  <c r="AY130"/>
  <c r="AX130"/>
  <c r="AW130"/>
  <c r="AV130"/>
  <c r="CH129"/>
  <c r="CG129"/>
  <c r="CF129"/>
  <c r="CE129"/>
  <c r="CD129"/>
  <c r="CC129"/>
  <c r="CB129"/>
  <c r="CA129"/>
  <c r="BZ129"/>
  <c r="BY129"/>
  <c r="BX129"/>
  <c r="BW129"/>
  <c r="BV129"/>
  <c r="BU129"/>
  <c r="BT129"/>
  <c r="BS129"/>
  <c r="BR129"/>
  <c r="BQ129"/>
  <c r="BP129"/>
  <c r="BO129"/>
  <c r="BN129"/>
  <c r="BM129"/>
  <c r="BL129"/>
  <c r="BK129"/>
  <c r="BJ129"/>
  <c r="BI129"/>
  <c r="BH129"/>
  <c r="BG129"/>
  <c r="BF129"/>
  <c r="BE129"/>
  <c r="BD129"/>
  <c r="BC129"/>
  <c r="BB129"/>
  <c r="BA129"/>
  <c r="AZ129"/>
  <c r="AY129"/>
  <c r="AX129"/>
  <c r="AW129"/>
  <c r="AV129"/>
  <c r="M27" i="2"/>
  <c r="B18"/>
  <c r="B17"/>
  <c r="B16"/>
  <c r="B15"/>
  <c r="B14"/>
  <c r="B13"/>
  <c r="A62" i="12" l="1"/>
  <c r="A62" i="10"/>
  <c r="C43" i="2" l="1"/>
  <c r="C42"/>
  <c r="A4" i="7" s="1"/>
  <c r="A42" i="18"/>
  <c r="M27"/>
  <c r="L27"/>
  <c r="K27"/>
  <c r="J27"/>
  <c r="I27"/>
  <c r="H27"/>
  <c r="G27"/>
  <c r="F27"/>
  <c r="E27"/>
  <c r="D27"/>
  <c r="D10" i="2"/>
  <c r="E10"/>
  <c r="H17"/>
  <c r="H18" l="1"/>
  <c r="H19" s="1"/>
  <c r="H20" s="1"/>
  <c r="H21" s="1"/>
  <c r="C32" i="18"/>
  <c r="D14" i="2"/>
  <c r="G15"/>
  <c r="G16"/>
  <c r="R2" i="14"/>
  <c r="T2"/>
  <c r="R3"/>
  <c r="T3"/>
  <c r="T4"/>
  <c r="T5"/>
  <c r="Q3"/>
  <c r="Q4"/>
  <c r="Q5"/>
  <c r="Q2"/>
  <c r="DB78" i="12"/>
  <c r="R1" i="14"/>
  <c r="R5" s="1"/>
  <c r="A5" i="7"/>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G5" i="2"/>
  <c r="H5" s="1"/>
  <c r="B3"/>
  <c r="M150" i="18"/>
  <c r="M20" i="14"/>
  <c r="M148" i="18"/>
  <c r="A43"/>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2" i="9"/>
  <c r="E2" s="1"/>
  <c r="C31" i="2"/>
  <c r="L20" i="14"/>
  <c r="X163" i="18"/>
  <c r="X164" s="1"/>
  <c r="X165" s="1"/>
  <c r="X166" s="1"/>
  <c r="X167" s="1"/>
  <c r="U150"/>
  <c r="U149"/>
  <c r="V149"/>
  <c r="W149"/>
  <c r="U148"/>
  <c r="V148" s="1"/>
  <c r="W148" s="1"/>
  <c r="U151"/>
  <c r="V151" s="1"/>
  <c r="W151" s="1"/>
  <c r="V150"/>
  <c r="W150" s="1"/>
  <c r="K20" i="14"/>
  <c r="J20"/>
  <c r="I20"/>
  <c r="H20"/>
  <c r="G20"/>
  <c r="F20"/>
  <c r="E26" i="2"/>
  <c r="U152" i="18"/>
  <c r="V152" s="1"/>
  <c r="W152" s="1"/>
  <c r="A1"/>
  <c r="A5" s="1"/>
  <c r="A7" s="1"/>
  <c r="A9" s="1"/>
  <c r="A11" s="1"/>
  <c r="A13" s="1"/>
  <c r="A15" s="1"/>
  <c r="A17" s="1"/>
  <c r="A19" s="1"/>
  <c r="A21" s="1"/>
  <c r="A23" s="1"/>
  <c r="U153"/>
  <c r="V153" s="1"/>
  <c r="W153" s="1"/>
  <c r="A4"/>
  <c r="A6"/>
  <c r="A8" s="1"/>
  <c r="A10" s="1"/>
  <c r="A12" s="1"/>
  <c r="A14" s="1"/>
  <c r="A16" s="1"/>
  <c r="A18" s="1"/>
  <c r="A20" s="1"/>
  <c r="A22" s="1"/>
  <c r="U154"/>
  <c r="V154" s="1"/>
  <c r="W154" s="1"/>
  <c r="U155"/>
  <c r="V155" s="1"/>
  <c r="W155" s="1"/>
  <c r="U156"/>
  <c r="U157"/>
  <c r="V156"/>
  <c r="W156"/>
  <c r="V157"/>
  <c r="U158"/>
  <c r="V158" s="1"/>
  <c r="U159"/>
  <c r="V159"/>
  <c r="U160"/>
  <c r="V160" s="1"/>
  <c r="C32" i="2"/>
  <c r="K2" i="7"/>
  <c r="M2"/>
  <c r="O2"/>
  <c r="Q2" s="1"/>
  <c r="S2" s="1"/>
  <c r="U2" s="1"/>
  <c r="W2" s="1"/>
  <c r="Y2" s="1"/>
  <c r="AA2" s="1"/>
  <c r="J2"/>
  <c r="L2"/>
  <c r="N2"/>
  <c r="P2" s="1"/>
  <c r="R2" s="1"/>
  <c r="T2" s="1"/>
  <c r="V2" s="1"/>
  <c r="X2" s="1"/>
  <c r="Z2" s="1"/>
  <c r="U161" i="18"/>
  <c r="H8" i="2" l="1"/>
  <c r="G8" s="1"/>
  <c r="H9"/>
  <c r="G9" s="1"/>
  <c r="S1" i="14"/>
  <c r="R4"/>
  <c r="D2" i="9"/>
  <c r="A3"/>
  <c r="B2"/>
  <c r="C2"/>
  <c r="B104" i="7"/>
  <c r="E104" s="1"/>
  <c r="M19" i="2"/>
  <c r="M18"/>
  <c r="M20"/>
  <c r="B104" i="18"/>
  <c r="B72"/>
  <c r="B33" i="7"/>
  <c r="G33" s="1"/>
  <c r="B65"/>
  <c r="G65" s="1"/>
  <c r="B17"/>
  <c r="F17" s="1"/>
  <c r="B49"/>
  <c r="G49" s="1"/>
  <c r="B81"/>
  <c r="F81" s="1"/>
  <c r="B56" i="18"/>
  <c r="B88"/>
  <c r="B120"/>
  <c r="B9" i="7"/>
  <c r="D9" s="1"/>
  <c r="B25"/>
  <c r="F25" s="1"/>
  <c r="B41"/>
  <c r="D41" s="1"/>
  <c r="B57"/>
  <c r="D57" s="1"/>
  <c r="B73"/>
  <c r="D73" s="1"/>
  <c r="B89"/>
  <c r="E89" s="1"/>
  <c r="B48" i="18"/>
  <c r="B64"/>
  <c r="B80"/>
  <c r="B96"/>
  <c r="B112"/>
  <c r="B128"/>
  <c r="B5" i="7"/>
  <c r="F5" s="1"/>
  <c r="B13"/>
  <c r="D13" s="1"/>
  <c r="B21"/>
  <c r="F21" s="1"/>
  <c r="B29"/>
  <c r="D29" s="1"/>
  <c r="B37"/>
  <c r="D37" s="1"/>
  <c r="B45"/>
  <c r="D45" s="1"/>
  <c r="B53"/>
  <c r="E53" s="1"/>
  <c r="B61"/>
  <c r="D61" s="1"/>
  <c r="B69"/>
  <c r="C69" s="1"/>
  <c r="B77"/>
  <c r="D77" s="1"/>
  <c r="B85"/>
  <c r="F85" s="1"/>
  <c r="B93"/>
  <c r="F93" s="1"/>
  <c r="B44" i="18"/>
  <c r="B52"/>
  <c r="B60"/>
  <c r="B68"/>
  <c r="B76"/>
  <c r="B84"/>
  <c r="B92"/>
  <c r="B100"/>
  <c r="B108"/>
  <c r="B116"/>
  <c r="B124"/>
  <c r="B136"/>
  <c r="B132"/>
  <c r="B97" i="7"/>
  <c r="F97" s="1"/>
  <c r="B144" i="18"/>
  <c r="B7" i="7"/>
  <c r="C7" s="1"/>
  <c r="B11"/>
  <c r="C11" s="1"/>
  <c r="B15"/>
  <c r="G15" s="1"/>
  <c r="B19"/>
  <c r="E19" s="1"/>
  <c r="B23"/>
  <c r="E23" s="1"/>
  <c r="B27"/>
  <c r="E27" s="1"/>
  <c r="B31"/>
  <c r="F31" s="1"/>
  <c r="B35"/>
  <c r="D35" s="1"/>
  <c r="B39"/>
  <c r="F39" s="1"/>
  <c r="B43"/>
  <c r="G43" s="1"/>
  <c r="B47"/>
  <c r="E47" s="1"/>
  <c r="B51"/>
  <c r="D51" s="1"/>
  <c r="B55"/>
  <c r="C55" s="1"/>
  <c r="B59"/>
  <c r="C59" s="1"/>
  <c r="B63"/>
  <c r="G63" s="1"/>
  <c r="B67"/>
  <c r="G67" s="1"/>
  <c r="B71"/>
  <c r="F71" s="1"/>
  <c r="B75"/>
  <c r="G75" s="1"/>
  <c r="B79"/>
  <c r="C79" s="1"/>
  <c r="B83"/>
  <c r="F83" s="1"/>
  <c r="B87"/>
  <c r="C87" s="1"/>
  <c r="B91"/>
  <c r="G91" s="1"/>
  <c r="B95"/>
  <c r="F95" s="1"/>
  <c r="B99"/>
  <c r="F99" s="1"/>
  <c r="B42" i="18"/>
  <c r="B46"/>
  <c r="B50"/>
  <c r="B54"/>
  <c r="B58"/>
  <c r="B62"/>
  <c r="B66"/>
  <c r="B70"/>
  <c r="B74"/>
  <c r="B78"/>
  <c r="B82"/>
  <c r="B86"/>
  <c r="B90"/>
  <c r="B94"/>
  <c r="B98"/>
  <c r="B102"/>
  <c r="B106"/>
  <c r="B110"/>
  <c r="B114"/>
  <c r="B118"/>
  <c r="B122"/>
  <c r="B126"/>
  <c r="B130"/>
  <c r="B134"/>
  <c r="B101" i="7"/>
  <c r="C101" s="1"/>
  <c r="B138" i="18"/>
  <c r="B43"/>
  <c r="B45"/>
  <c r="B47"/>
  <c r="B49"/>
  <c r="B51"/>
  <c r="B53"/>
  <c r="B55"/>
  <c r="B57"/>
  <c r="B59"/>
  <c r="B61"/>
  <c r="B63"/>
  <c r="B65"/>
  <c r="B67"/>
  <c r="B69"/>
  <c r="B71"/>
  <c r="B73"/>
  <c r="B75"/>
  <c r="B77"/>
  <c r="B79"/>
  <c r="B81"/>
  <c r="B83"/>
  <c r="B85"/>
  <c r="B87"/>
  <c r="B89"/>
  <c r="B91"/>
  <c r="B93"/>
  <c r="B95"/>
  <c r="B97"/>
  <c r="B99"/>
  <c r="B101"/>
  <c r="B103"/>
  <c r="B105"/>
  <c r="B107"/>
  <c r="B109"/>
  <c r="B111"/>
  <c r="B113"/>
  <c r="B115"/>
  <c r="B117"/>
  <c r="B119"/>
  <c r="B121"/>
  <c r="B123"/>
  <c r="B125"/>
  <c r="B127"/>
  <c r="B129"/>
  <c r="B131"/>
  <c r="B133"/>
  <c r="B135"/>
  <c r="B137"/>
  <c r="B139"/>
  <c r="B13" i="14"/>
  <c r="E13" s="1"/>
  <c r="B4" i="7"/>
  <c r="E4" s="1"/>
  <c r="B6"/>
  <c r="G6" s="1"/>
  <c r="B8"/>
  <c r="F8" s="1"/>
  <c r="B10"/>
  <c r="D10" s="1"/>
  <c r="B12"/>
  <c r="C12" s="1"/>
  <c r="B14"/>
  <c r="F14" s="1"/>
  <c r="B16"/>
  <c r="E16" s="1"/>
  <c r="B18"/>
  <c r="G18" s="1"/>
  <c r="B20"/>
  <c r="F20" s="1"/>
  <c r="B22"/>
  <c r="E22" s="1"/>
  <c r="B24"/>
  <c r="E24" s="1"/>
  <c r="B26"/>
  <c r="E26" s="1"/>
  <c r="B28"/>
  <c r="E28" s="1"/>
  <c r="B30"/>
  <c r="G30" s="1"/>
  <c r="B32"/>
  <c r="D32" s="1"/>
  <c r="B34"/>
  <c r="D34" s="1"/>
  <c r="B36"/>
  <c r="G36" s="1"/>
  <c r="B38"/>
  <c r="G38" s="1"/>
  <c r="B40"/>
  <c r="C40" s="1"/>
  <c r="B42"/>
  <c r="F42" s="1"/>
  <c r="B44"/>
  <c r="C44" s="1"/>
  <c r="B46"/>
  <c r="G46" s="1"/>
  <c r="B48"/>
  <c r="D48" s="1"/>
  <c r="B50"/>
  <c r="C50" s="1"/>
  <c r="B52"/>
  <c r="G52" s="1"/>
  <c r="B54"/>
  <c r="D54" s="1"/>
  <c r="B56"/>
  <c r="E56" s="1"/>
  <c r="B58"/>
  <c r="D58" s="1"/>
  <c r="B60"/>
  <c r="F60" s="1"/>
  <c r="B62"/>
  <c r="G62" s="1"/>
  <c r="B64"/>
  <c r="D64" s="1"/>
  <c r="B66"/>
  <c r="C66" s="1"/>
  <c r="B68"/>
  <c r="F68" s="1"/>
  <c r="B70"/>
  <c r="F70" s="1"/>
  <c r="B72"/>
  <c r="E72" s="1"/>
  <c r="B74"/>
  <c r="D74" s="1"/>
  <c r="B76"/>
  <c r="D76" s="1"/>
  <c r="B78"/>
  <c r="G78" s="1"/>
  <c r="B80"/>
  <c r="F80" s="1"/>
  <c r="B82"/>
  <c r="C82" s="1"/>
  <c r="B84"/>
  <c r="E84" s="1"/>
  <c r="B86"/>
  <c r="G86" s="1"/>
  <c r="B88"/>
  <c r="G88" s="1"/>
  <c r="B90"/>
  <c r="E90" s="1"/>
  <c r="B92"/>
  <c r="F92" s="1"/>
  <c r="B94"/>
  <c r="D94" s="1"/>
  <c r="B96"/>
  <c r="E96" s="1"/>
  <c r="B98"/>
  <c r="F98" s="1"/>
  <c r="B100"/>
  <c r="E100" s="1"/>
  <c r="B103"/>
  <c r="B140" i="18"/>
  <c r="B102" i="7"/>
  <c r="G102" s="1"/>
  <c r="B141" i="18"/>
  <c r="B142"/>
  <c r="D32"/>
  <c r="D33" s="1"/>
  <c r="H22" i="2"/>
  <c r="M22" s="1"/>
  <c r="S2" i="14" l="1"/>
  <c r="S3"/>
  <c r="S5"/>
  <c r="S4"/>
  <c r="H23" i="2"/>
  <c r="M23" s="1"/>
  <c r="E24" s="1"/>
  <c r="D104" i="7"/>
  <c r="C3" i="9"/>
  <c r="A4"/>
  <c r="E3"/>
  <c r="D3"/>
  <c r="B3"/>
  <c r="F104" i="7"/>
  <c r="G104"/>
  <c r="C104"/>
  <c r="C33"/>
  <c r="F33"/>
  <c r="D17"/>
  <c r="G45"/>
  <c r="C13"/>
  <c r="C49"/>
  <c r="G41"/>
  <c r="C60"/>
  <c r="G17"/>
  <c r="C45"/>
  <c r="D97"/>
  <c r="C97"/>
  <c r="G97"/>
  <c r="E41"/>
  <c r="C77"/>
  <c r="F77"/>
  <c r="E77"/>
  <c r="E17"/>
  <c r="C17"/>
  <c r="G81"/>
  <c r="D33"/>
  <c r="F75"/>
  <c r="E59"/>
  <c r="E65"/>
  <c r="C27"/>
  <c r="D91"/>
  <c r="D27"/>
  <c r="F11"/>
  <c r="C83"/>
  <c r="F65"/>
  <c r="F9"/>
  <c r="E81"/>
  <c r="D99"/>
  <c r="E73"/>
  <c r="G73"/>
  <c r="C65"/>
  <c r="D84"/>
  <c r="G44"/>
  <c r="G9"/>
  <c r="D81"/>
  <c r="F66"/>
  <c r="E37"/>
  <c r="D65"/>
  <c r="F73"/>
  <c r="C73"/>
  <c r="E33"/>
  <c r="F49"/>
  <c r="E49"/>
  <c r="D49"/>
  <c r="G37"/>
  <c r="C37"/>
  <c r="D5"/>
  <c r="C58"/>
  <c r="D69"/>
  <c r="C25"/>
  <c r="G83"/>
  <c r="E69"/>
  <c r="G19"/>
  <c r="E25"/>
  <c r="E46"/>
  <c r="E51"/>
  <c r="G5"/>
  <c r="C5"/>
  <c r="C81"/>
  <c r="C93"/>
  <c r="E5"/>
  <c r="F69"/>
  <c r="G39"/>
  <c r="E9"/>
  <c r="C9"/>
  <c r="G68"/>
  <c r="E92"/>
  <c r="C53"/>
  <c r="G92"/>
  <c r="E36"/>
  <c r="C20"/>
  <c r="F57"/>
  <c r="D21"/>
  <c r="D12"/>
  <c r="G79"/>
  <c r="D36"/>
  <c r="G85"/>
  <c r="D20"/>
  <c r="D85"/>
  <c r="C76"/>
  <c r="C92"/>
  <c r="G84"/>
  <c r="E60"/>
  <c r="F53"/>
  <c r="F28"/>
  <c r="G4"/>
  <c r="F76"/>
  <c r="E20"/>
  <c r="F52"/>
  <c r="F12"/>
  <c r="E52"/>
  <c r="E68"/>
  <c r="E21"/>
  <c r="F44"/>
  <c r="F84"/>
  <c r="D28"/>
  <c r="D4"/>
  <c r="G76"/>
  <c r="E12"/>
  <c r="D44"/>
  <c r="G20"/>
  <c r="D75"/>
  <c r="D53"/>
  <c r="F59"/>
  <c r="G27"/>
  <c r="E11"/>
  <c r="F43"/>
  <c r="G57"/>
  <c r="C57"/>
  <c r="C75"/>
  <c r="F41"/>
  <c r="D59"/>
  <c r="D23"/>
  <c r="E57"/>
  <c r="F27"/>
  <c r="G77"/>
  <c r="E43"/>
  <c r="E13"/>
  <c r="G11"/>
  <c r="F45"/>
  <c r="C64"/>
  <c r="E45"/>
  <c r="C91"/>
  <c r="D89"/>
  <c r="C89"/>
  <c r="E75"/>
  <c r="G53"/>
  <c r="F37"/>
  <c r="G69"/>
  <c r="G59"/>
  <c r="G28"/>
  <c r="G21"/>
  <c r="F4"/>
  <c r="E85"/>
  <c r="D52"/>
  <c r="G25"/>
  <c r="D43"/>
  <c r="F36"/>
  <c r="E76"/>
  <c r="E97"/>
  <c r="G13"/>
  <c r="D60"/>
  <c r="G12"/>
  <c r="E44"/>
  <c r="D11"/>
  <c r="C21"/>
  <c r="F89"/>
  <c r="D68"/>
  <c r="D25"/>
  <c r="F13"/>
  <c r="C4"/>
  <c r="G89"/>
  <c r="C19"/>
  <c r="C84"/>
  <c r="F91"/>
  <c r="E91"/>
  <c r="C85"/>
  <c r="C43"/>
  <c r="C36"/>
  <c r="C52"/>
  <c r="C41"/>
  <c r="D101"/>
  <c r="D93"/>
  <c r="D63"/>
  <c r="E63"/>
  <c r="G93"/>
  <c r="G29"/>
  <c r="E93"/>
  <c r="E61"/>
  <c r="E29"/>
  <c r="C72"/>
  <c r="F29"/>
  <c r="C29"/>
  <c r="C15"/>
  <c r="G61"/>
  <c r="C61"/>
  <c r="D72"/>
  <c r="G96"/>
  <c r="F61"/>
  <c r="G101"/>
  <c r="G47"/>
  <c r="D31"/>
  <c r="E31"/>
  <c r="E79"/>
  <c r="G48"/>
  <c r="E101"/>
  <c r="G95"/>
  <c r="F47"/>
  <c r="G16"/>
  <c r="D95"/>
  <c r="G31"/>
  <c r="F79"/>
  <c r="D15"/>
  <c r="F32"/>
  <c r="C31"/>
  <c r="C8"/>
  <c r="F101"/>
  <c r="F63"/>
  <c r="D47"/>
  <c r="D40"/>
  <c r="E15"/>
  <c r="D79"/>
  <c r="C47"/>
  <c r="C63"/>
  <c r="F15"/>
  <c r="E35"/>
  <c r="F35"/>
  <c r="F88"/>
  <c r="D8"/>
  <c r="G99"/>
  <c r="E88"/>
  <c r="G51"/>
  <c r="E99"/>
  <c r="F67"/>
  <c r="F48"/>
  <c r="G72"/>
  <c r="E48"/>
  <c r="C24"/>
  <c r="C67"/>
  <c r="F16"/>
  <c r="C16"/>
  <c r="C56"/>
  <c r="C99"/>
  <c r="E40"/>
  <c r="F96"/>
  <c r="D88"/>
  <c r="F51"/>
  <c r="F56"/>
  <c r="G24"/>
  <c r="G40"/>
  <c r="G8"/>
  <c r="G32"/>
  <c r="F24"/>
  <c r="E32"/>
  <c r="E80"/>
  <c r="E64"/>
  <c r="E67"/>
  <c r="D67"/>
  <c r="C32"/>
  <c r="G56"/>
  <c r="D24"/>
  <c r="D96"/>
  <c r="D83"/>
  <c r="F72"/>
  <c r="D56"/>
  <c r="D19"/>
  <c r="F40"/>
  <c r="D16"/>
  <c r="D80"/>
  <c r="G80"/>
  <c r="E8"/>
  <c r="F64"/>
  <c r="F19"/>
  <c r="G64"/>
  <c r="C48"/>
  <c r="E83"/>
  <c r="C51"/>
  <c r="C80"/>
  <c r="D102"/>
  <c r="D87"/>
  <c r="G50"/>
  <c r="E98"/>
  <c r="E18"/>
  <c r="F82"/>
  <c r="F7"/>
  <c r="D55"/>
  <c r="C34"/>
  <c r="G34"/>
  <c r="G26"/>
  <c r="G10"/>
  <c r="F26"/>
  <c r="D42"/>
  <c r="C96"/>
  <c r="D7"/>
  <c r="G55"/>
  <c r="D71"/>
  <c r="E71"/>
  <c r="C23"/>
  <c r="D39"/>
  <c r="G35"/>
  <c r="C35"/>
  <c r="D86"/>
  <c r="G87"/>
  <c r="E7"/>
  <c r="E55"/>
  <c r="F23"/>
  <c r="C71"/>
  <c r="E95"/>
  <c r="C95"/>
  <c r="E87"/>
  <c r="F87"/>
  <c r="G23"/>
  <c r="G7"/>
  <c r="G71"/>
  <c r="F55"/>
  <c r="E39"/>
  <c r="C98"/>
  <c r="C39"/>
  <c r="G90"/>
  <c r="G82"/>
  <c r="F18"/>
  <c r="E58"/>
  <c r="C13" i="14"/>
  <c r="C74" i="7"/>
  <c r="F50"/>
  <c r="D26"/>
  <c r="F90"/>
  <c r="D82"/>
  <c r="D50"/>
  <c r="F10"/>
  <c r="G74"/>
  <c r="G98"/>
  <c r="D18"/>
  <c r="G66"/>
  <c r="E74"/>
  <c r="E10"/>
  <c r="D98"/>
  <c r="E34"/>
  <c r="C90"/>
  <c r="C42"/>
  <c r="C88"/>
  <c r="D66"/>
  <c r="F34"/>
  <c r="D90"/>
  <c r="E82"/>
  <c r="E50"/>
  <c r="F74"/>
  <c r="F58"/>
  <c r="G58"/>
  <c r="G42"/>
  <c r="C18"/>
  <c r="E66"/>
  <c r="C10"/>
  <c r="E42"/>
  <c r="C26"/>
  <c r="G22"/>
  <c r="F62"/>
  <c r="C94"/>
  <c r="E94"/>
  <c r="C54"/>
  <c r="D78"/>
  <c r="E70"/>
  <c r="E6"/>
  <c r="D70"/>
  <c r="C22"/>
  <c r="E38"/>
  <c r="D46"/>
  <c r="F30"/>
  <c r="G94"/>
  <c r="F22"/>
  <c r="E54"/>
  <c r="C30"/>
  <c r="C6"/>
  <c r="F100"/>
  <c r="C100"/>
  <c r="D103"/>
  <c r="C103"/>
  <c r="F38"/>
  <c r="D30"/>
  <c r="G14"/>
  <c r="G103"/>
  <c r="E103"/>
  <c r="F94"/>
  <c r="D62"/>
  <c r="F6"/>
  <c r="D92"/>
  <c r="G70"/>
  <c r="G60"/>
  <c r="E30"/>
  <c r="C14"/>
  <c r="C70"/>
  <c r="C46"/>
  <c r="D100"/>
  <c r="D13" i="14"/>
  <c r="B14"/>
  <c r="D6" i="7"/>
  <c r="F78"/>
  <c r="F54"/>
  <c r="D38"/>
  <c r="D22"/>
  <c r="E78"/>
  <c r="F46"/>
  <c r="E86"/>
  <c r="E14"/>
  <c r="G54"/>
  <c r="F103"/>
  <c r="F86"/>
  <c r="D14"/>
  <c r="E62"/>
  <c r="C28"/>
  <c r="C68"/>
  <c r="C86"/>
  <c r="C38"/>
  <c r="C78"/>
  <c r="C62"/>
  <c r="G100"/>
  <c r="E102"/>
  <c r="F102"/>
  <c r="C102"/>
  <c r="D34" i="18"/>
  <c r="D36"/>
  <c r="E32"/>
  <c r="E33" s="1"/>
  <c r="D16" i="14"/>
  <c r="F16" s="1"/>
  <c r="D14"/>
  <c r="G13"/>
  <c r="H81" i="7" l="1"/>
  <c r="I81" s="1"/>
  <c r="K81" s="1"/>
  <c r="M81" s="1"/>
  <c r="O81" s="1"/>
  <c r="Q81" s="1"/>
  <c r="S81" s="1"/>
  <c r="U81" s="1"/>
  <c r="W81" s="1"/>
  <c r="Y81" s="1"/>
  <c r="AA81" s="1"/>
  <c r="H24" i="2"/>
  <c r="M24" s="1"/>
  <c r="H104" i="7"/>
  <c r="I104" s="1"/>
  <c r="K104" s="1"/>
  <c r="M104" s="1"/>
  <c r="O104" s="1"/>
  <c r="Q104" s="1"/>
  <c r="S104" s="1"/>
  <c r="U104" s="1"/>
  <c r="W104" s="1"/>
  <c r="Y104" s="1"/>
  <c r="AA104" s="1"/>
  <c r="E4" i="9"/>
  <c r="A5"/>
  <c r="B4"/>
  <c r="C4"/>
  <c r="D4"/>
  <c r="H37" i="7"/>
  <c r="J37" s="1"/>
  <c r="L37" s="1"/>
  <c r="N37" s="1"/>
  <c r="P37" s="1"/>
  <c r="R37" s="1"/>
  <c r="T37" s="1"/>
  <c r="V37" s="1"/>
  <c r="X37" s="1"/>
  <c r="Z37" s="1"/>
  <c r="H15"/>
  <c r="I15" s="1"/>
  <c r="K15" s="1"/>
  <c r="M15" s="1"/>
  <c r="O15" s="1"/>
  <c r="Q15" s="1"/>
  <c r="S15" s="1"/>
  <c r="U15" s="1"/>
  <c r="W15" s="1"/>
  <c r="Y15" s="1"/>
  <c r="AA15" s="1"/>
  <c r="H74"/>
  <c r="I74" s="1"/>
  <c r="K74" s="1"/>
  <c r="M74" s="1"/>
  <c r="O74" s="1"/>
  <c r="Q74" s="1"/>
  <c r="S74" s="1"/>
  <c r="U74" s="1"/>
  <c r="W74" s="1"/>
  <c r="Y74" s="1"/>
  <c r="AA74" s="1"/>
  <c r="H14"/>
  <c r="I14" s="1"/>
  <c r="K14" s="1"/>
  <c r="M14" s="1"/>
  <c r="O14" s="1"/>
  <c r="Q14" s="1"/>
  <c r="S14" s="1"/>
  <c r="U14" s="1"/>
  <c r="W14" s="1"/>
  <c r="Y14" s="1"/>
  <c r="AA14" s="1"/>
  <c r="H33"/>
  <c r="I33" s="1"/>
  <c r="K33" s="1"/>
  <c r="M33" s="1"/>
  <c r="O33" s="1"/>
  <c r="Q33" s="1"/>
  <c r="S33" s="1"/>
  <c r="U33" s="1"/>
  <c r="W33" s="1"/>
  <c r="Y33" s="1"/>
  <c r="AA33" s="1"/>
  <c r="H17"/>
  <c r="I17" s="1"/>
  <c r="K17" s="1"/>
  <c r="M17" s="1"/>
  <c r="O17" s="1"/>
  <c r="Q17" s="1"/>
  <c r="S17" s="1"/>
  <c r="U17" s="1"/>
  <c r="W17" s="1"/>
  <c r="Y17" s="1"/>
  <c r="AA17" s="1"/>
  <c r="H65"/>
  <c r="I65" s="1"/>
  <c r="K65" s="1"/>
  <c r="M65" s="1"/>
  <c r="O65" s="1"/>
  <c r="Q65" s="1"/>
  <c r="S65" s="1"/>
  <c r="U65" s="1"/>
  <c r="W65" s="1"/>
  <c r="Y65" s="1"/>
  <c r="AA65" s="1"/>
  <c r="H97"/>
  <c r="J97" s="1"/>
  <c r="L97" s="1"/>
  <c r="N97" s="1"/>
  <c r="P97" s="1"/>
  <c r="R97" s="1"/>
  <c r="T97" s="1"/>
  <c r="V97" s="1"/>
  <c r="X97" s="1"/>
  <c r="Z97" s="1"/>
  <c r="H77"/>
  <c r="I77" s="1"/>
  <c r="K77" s="1"/>
  <c r="M77" s="1"/>
  <c r="O77" s="1"/>
  <c r="Q77" s="1"/>
  <c r="S77" s="1"/>
  <c r="U77" s="1"/>
  <c r="W77" s="1"/>
  <c r="Y77" s="1"/>
  <c r="AA77" s="1"/>
  <c r="H41"/>
  <c r="I41" s="1"/>
  <c r="K41" s="1"/>
  <c r="M41" s="1"/>
  <c r="O41" s="1"/>
  <c r="Q41" s="1"/>
  <c r="S41" s="1"/>
  <c r="U41" s="1"/>
  <c r="W41" s="1"/>
  <c r="Y41" s="1"/>
  <c r="AA41" s="1"/>
  <c r="H72"/>
  <c r="I72" s="1"/>
  <c r="K72" s="1"/>
  <c r="M72" s="1"/>
  <c r="O72" s="1"/>
  <c r="Q72" s="1"/>
  <c r="S72" s="1"/>
  <c r="U72" s="1"/>
  <c r="W72" s="1"/>
  <c r="Y72" s="1"/>
  <c r="AA72" s="1"/>
  <c r="H31"/>
  <c r="I31" s="1"/>
  <c r="K31" s="1"/>
  <c r="M31" s="1"/>
  <c r="O31" s="1"/>
  <c r="Q31" s="1"/>
  <c r="S31" s="1"/>
  <c r="U31" s="1"/>
  <c r="W31" s="1"/>
  <c r="Y31" s="1"/>
  <c r="AA31" s="1"/>
  <c r="H61"/>
  <c r="I61" s="1"/>
  <c r="K61" s="1"/>
  <c r="M61" s="1"/>
  <c r="O61" s="1"/>
  <c r="Q61" s="1"/>
  <c r="S61" s="1"/>
  <c r="U61" s="1"/>
  <c r="W61" s="1"/>
  <c r="Y61" s="1"/>
  <c r="AA61" s="1"/>
  <c r="H76"/>
  <c r="I76" s="1"/>
  <c r="K76" s="1"/>
  <c r="M76" s="1"/>
  <c r="O76" s="1"/>
  <c r="Q76" s="1"/>
  <c r="S76" s="1"/>
  <c r="U76" s="1"/>
  <c r="W76" s="1"/>
  <c r="Y76" s="1"/>
  <c r="AA76" s="1"/>
  <c r="H52"/>
  <c r="I52" s="1"/>
  <c r="K52" s="1"/>
  <c r="M52" s="1"/>
  <c r="O52" s="1"/>
  <c r="Q52" s="1"/>
  <c r="S52" s="1"/>
  <c r="U52" s="1"/>
  <c r="W52" s="1"/>
  <c r="Y52" s="1"/>
  <c r="AA52" s="1"/>
  <c r="H84"/>
  <c r="I84" s="1"/>
  <c r="K84" s="1"/>
  <c r="M84" s="1"/>
  <c r="O84" s="1"/>
  <c r="Q84" s="1"/>
  <c r="S84" s="1"/>
  <c r="U84" s="1"/>
  <c r="W84" s="1"/>
  <c r="Y84" s="1"/>
  <c r="AA84" s="1"/>
  <c r="H9"/>
  <c r="J9" s="1"/>
  <c r="L9" s="1"/>
  <c r="N9" s="1"/>
  <c r="P9" s="1"/>
  <c r="R9" s="1"/>
  <c r="T9" s="1"/>
  <c r="V9" s="1"/>
  <c r="X9" s="1"/>
  <c r="Z9" s="1"/>
  <c r="H49"/>
  <c r="J49" s="1"/>
  <c r="L49" s="1"/>
  <c r="N49" s="1"/>
  <c r="P49" s="1"/>
  <c r="R49" s="1"/>
  <c r="T49" s="1"/>
  <c r="V49" s="1"/>
  <c r="X49" s="1"/>
  <c r="Z49" s="1"/>
  <c r="H13"/>
  <c r="I13" s="1"/>
  <c r="K13" s="1"/>
  <c r="M13" s="1"/>
  <c r="O13" s="1"/>
  <c r="Q13" s="1"/>
  <c r="S13" s="1"/>
  <c r="U13" s="1"/>
  <c r="W13" s="1"/>
  <c r="Y13" s="1"/>
  <c r="AA13" s="1"/>
  <c r="H73"/>
  <c r="J73" s="1"/>
  <c r="L73" s="1"/>
  <c r="N73" s="1"/>
  <c r="P73" s="1"/>
  <c r="R73" s="1"/>
  <c r="T73" s="1"/>
  <c r="V73" s="1"/>
  <c r="X73" s="1"/>
  <c r="Z73" s="1"/>
  <c r="H21"/>
  <c r="I21" s="1"/>
  <c r="K21" s="1"/>
  <c r="M21" s="1"/>
  <c r="O21" s="1"/>
  <c r="Q21" s="1"/>
  <c r="S21" s="1"/>
  <c r="U21" s="1"/>
  <c r="W21" s="1"/>
  <c r="Y21" s="1"/>
  <c r="AA21" s="1"/>
  <c r="H85"/>
  <c r="I85" s="1"/>
  <c r="K85" s="1"/>
  <c r="M85" s="1"/>
  <c r="O85" s="1"/>
  <c r="Q85" s="1"/>
  <c r="S85" s="1"/>
  <c r="U85" s="1"/>
  <c r="W85" s="1"/>
  <c r="Y85" s="1"/>
  <c r="AA85" s="1"/>
  <c r="H5"/>
  <c r="I5" s="1"/>
  <c r="K5" s="1"/>
  <c r="M5" s="1"/>
  <c r="O5" s="1"/>
  <c r="Q5" s="1"/>
  <c r="S5" s="1"/>
  <c r="U5" s="1"/>
  <c r="W5" s="1"/>
  <c r="Y5" s="1"/>
  <c r="AA5" s="1"/>
  <c r="H93"/>
  <c r="I93" s="1"/>
  <c r="K93" s="1"/>
  <c r="M93" s="1"/>
  <c r="O93" s="1"/>
  <c r="Q93" s="1"/>
  <c r="S93" s="1"/>
  <c r="U93" s="1"/>
  <c r="W93" s="1"/>
  <c r="Y93" s="1"/>
  <c r="AA93" s="1"/>
  <c r="H75"/>
  <c r="I75" s="1"/>
  <c r="K75" s="1"/>
  <c r="M75" s="1"/>
  <c r="O75" s="1"/>
  <c r="Q75" s="1"/>
  <c r="S75" s="1"/>
  <c r="U75" s="1"/>
  <c r="W75" s="1"/>
  <c r="Y75" s="1"/>
  <c r="AA75" s="1"/>
  <c r="H12"/>
  <c r="I12" s="1"/>
  <c r="K12" s="1"/>
  <c r="M12" s="1"/>
  <c r="O12" s="1"/>
  <c r="Q12" s="1"/>
  <c r="S12" s="1"/>
  <c r="U12" s="1"/>
  <c r="W12" s="1"/>
  <c r="Y12" s="1"/>
  <c r="AA12" s="1"/>
  <c r="H92"/>
  <c r="J92" s="1"/>
  <c r="L92" s="1"/>
  <c r="N92" s="1"/>
  <c r="P92" s="1"/>
  <c r="R92" s="1"/>
  <c r="T92" s="1"/>
  <c r="V92" s="1"/>
  <c r="X92" s="1"/>
  <c r="Z92" s="1"/>
  <c r="H19"/>
  <c r="I19" s="1"/>
  <c r="K19" s="1"/>
  <c r="M19" s="1"/>
  <c r="O19" s="1"/>
  <c r="Q19" s="1"/>
  <c r="S19" s="1"/>
  <c r="U19" s="1"/>
  <c r="W19" s="1"/>
  <c r="Y19" s="1"/>
  <c r="AA19" s="1"/>
  <c r="H4"/>
  <c r="I4" s="1"/>
  <c r="K4" s="1"/>
  <c r="M4" s="1"/>
  <c r="O4" s="1"/>
  <c r="Q4" s="1"/>
  <c r="S4" s="1"/>
  <c r="U4" s="1"/>
  <c r="W4" s="1"/>
  <c r="Y4" s="1"/>
  <c r="AA4" s="1"/>
  <c r="H69"/>
  <c r="I69" s="1"/>
  <c r="K69" s="1"/>
  <c r="M69" s="1"/>
  <c r="O69" s="1"/>
  <c r="Q69" s="1"/>
  <c r="S69" s="1"/>
  <c r="U69" s="1"/>
  <c r="W69" s="1"/>
  <c r="Y69" s="1"/>
  <c r="AA69" s="1"/>
  <c r="H35"/>
  <c r="I35" s="1"/>
  <c r="K35" s="1"/>
  <c r="M35" s="1"/>
  <c r="O35" s="1"/>
  <c r="Q35" s="1"/>
  <c r="S35" s="1"/>
  <c r="U35" s="1"/>
  <c r="W35" s="1"/>
  <c r="Y35" s="1"/>
  <c r="AA35" s="1"/>
  <c r="H64"/>
  <c r="J64" s="1"/>
  <c r="L64" s="1"/>
  <c r="N64" s="1"/>
  <c r="P64" s="1"/>
  <c r="R64" s="1"/>
  <c r="T64" s="1"/>
  <c r="V64" s="1"/>
  <c r="X64" s="1"/>
  <c r="Z64" s="1"/>
  <c r="H32"/>
  <c r="I32" s="1"/>
  <c r="K32" s="1"/>
  <c r="M32" s="1"/>
  <c r="O32" s="1"/>
  <c r="Q32" s="1"/>
  <c r="S32" s="1"/>
  <c r="U32" s="1"/>
  <c r="W32" s="1"/>
  <c r="Y32" s="1"/>
  <c r="AA32" s="1"/>
  <c r="H79"/>
  <c r="I79" s="1"/>
  <c r="K79" s="1"/>
  <c r="M79" s="1"/>
  <c r="O79" s="1"/>
  <c r="Q79" s="1"/>
  <c r="S79" s="1"/>
  <c r="U79" s="1"/>
  <c r="W79" s="1"/>
  <c r="Y79" s="1"/>
  <c r="AA79" s="1"/>
  <c r="H63"/>
  <c r="I63" s="1"/>
  <c r="K63" s="1"/>
  <c r="M63" s="1"/>
  <c r="O63" s="1"/>
  <c r="Q63" s="1"/>
  <c r="S63" s="1"/>
  <c r="U63" s="1"/>
  <c r="W63" s="1"/>
  <c r="Y63" s="1"/>
  <c r="AA63" s="1"/>
  <c r="H89"/>
  <c r="I89" s="1"/>
  <c r="K89" s="1"/>
  <c r="M89" s="1"/>
  <c r="O89" s="1"/>
  <c r="Q89" s="1"/>
  <c r="S89" s="1"/>
  <c r="U89" s="1"/>
  <c r="W89" s="1"/>
  <c r="Y89" s="1"/>
  <c r="AA89" s="1"/>
  <c r="H68"/>
  <c r="J68" s="1"/>
  <c r="L68" s="1"/>
  <c r="N68" s="1"/>
  <c r="P68" s="1"/>
  <c r="R68" s="1"/>
  <c r="T68" s="1"/>
  <c r="V68" s="1"/>
  <c r="X68" s="1"/>
  <c r="Z68" s="1"/>
  <c r="H45"/>
  <c r="I45" s="1"/>
  <c r="K45" s="1"/>
  <c r="M45" s="1"/>
  <c r="O45" s="1"/>
  <c r="Q45" s="1"/>
  <c r="S45" s="1"/>
  <c r="U45" s="1"/>
  <c r="W45" s="1"/>
  <c r="Y45" s="1"/>
  <c r="AA45" s="1"/>
  <c r="H44"/>
  <c r="I44" s="1"/>
  <c r="K44" s="1"/>
  <c r="M44" s="1"/>
  <c r="O44" s="1"/>
  <c r="Q44" s="1"/>
  <c r="S44" s="1"/>
  <c r="U44" s="1"/>
  <c r="W44" s="1"/>
  <c r="Y44" s="1"/>
  <c r="AA44" s="1"/>
  <c r="H20"/>
  <c r="I20" s="1"/>
  <c r="K20" s="1"/>
  <c r="M20" s="1"/>
  <c r="O20" s="1"/>
  <c r="Q20" s="1"/>
  <c r="S20" s="1"/>
  <c r="U20" s="1"/>
  <c r="W20" s="1"/>
  <c r="Y20" s="1"/>
  <c r="AA20" s="1"/>
  <c r="H36"/>
  <c r="J36" s="1"/>
  <c r="L36" s="1"/>
  <c r="N36" s="1"/>
  <c r="P36" s="1"/>
  <c r="R36" s="1"/>
  <c r="T36" s="1"/>
  <c r="V36" s="1"/>
  <c r="X36" s="1"/>
  <c r="Z36" s="1"/>
  <c r="H83"/>
  <c r="I83" s="1"/>
  <c r="K83" s="1"/>
  <c r="M83" s="1"/>
  <c r="O83" s="1"/>
  <c r="Q83" s="1"/>
  <c r="S83" s="1"/>
  <c r="U83" s="1"/>
  <c r="W83" s="1"/>
  <c r="Y83" s="1"/>
  <c r="AA83" s="1"/>
  <c r="H29"/>
  <c r="I29" s="1"/>
  <c r="K29" s="1"/>
  <c r="M29" s="1"/>
  <c r="O29" s="1"/>
  <c r="Q29" s="1"/>
  <c r="S29" s="1"/>
  <c r="U29" s="1"/>
  <c r="W29" s="1"/>
  <c r="Y29" s="1"/>
  <c r="AA29" s="1"/>
  <c r="H28"/>
  <c r="I28" s="1"/>
  <c r="K28" s="1"/>
  <c r="M28" s="1"/>
  <c r="O28" s="1"/>
  <c r="Q28" s="1"/>
  <c r="S28" s="1"/>
  <c r="U28" s="1"/>
  <c r="W28" s="1"/>
  <c r="Y28" s="1"/>
  <c r="AA28" s="1"/>
  <c r="H53"/>
  <c r="I53" s="1"/>
  <c r="K53" s="1"/>
  <c r="M53" s="1"/>
  <c r="O53" s="1"/>
  <c r="Q53" s="1"/>
  <c r="S53" s="1"/>
  <c r="U53" s="1"/>
  <c r="W53" s="1"/>
  <c r="Y53" s="1"/>
  <c r="AA53" s="1"/>
  <c r="J85"/>
  <c r="L85" s="1"/>
  <c r="N85" s="1"/>
  <c r="P85" s="1"/>
  <c r="R85" s="1"/>
  <c r="T85" s="1"/>
  <c r="V85" s="1"/>
  <c r="X85" s="1"/>
  <c r="Z85" s="1"/>
  <c r="H62"/>
  <c r="J62" s="1"/>
  <c r="L62" s="1"/>
  <c r="N62" s="1"/>
  <c r="P62" s="1"/>
  <c r="R62" s="1"/>
  <c r="T62" s="1"/>
  <c r="V62" s="1"/>
  <c r="X62" s="1"/>
  <c r="Z62" s="1"/>
  <c r="H82"/>
  <c r="I82" s="1"/>
  <c r="K82" s="1"/>
  <c r="M82" s="1"/>
  <c r="O82" s="1"/>
  <c r="Q82" s="1"/>
  <c r="S82" s="1"/>
  <c r="U82" s="1"/>
  <c r="W82" s="1"/>
  <c r="Y82" s="1"/>
  <c r="AA82" s="1"/>
  <c r="H56"/>
  <c r="I56" s="1"/>
  <c r="K56" s="1"/>
  <c r="M56" s="1"/>
  <c r="O56" s="1"/>
  <c r="Q56" s="1"/>
  <c r="S56" s="1"/>
  <c r="U56" s="1"/>
  <c r="W56" s="1"/>
  <c r="Y56" s="1"/>
  <c r="AA56" s="1"/>
  <c r="H101"/>
  <c r="I101" s="1"/>
  <c r="K101" s="1"/>
  <c r="M101" s="1"/>
  <c r="O101" s="1"/>
  <c r="Q101" s="1"/>
  <c r="S101" s="1"/>
  <c r="U101" s="1"/>
  <c r="W101" s="1"/>
  <c r="Y101" s="1"/>
  <c r="AA101" s="1"/>
  <c r="H16"/>
  <c r="I16" s="1"/>
  <c r="K16" s="1"/>
  <c r="M16" s="1"/>
  <c r="O16" s="1"/>
  <c r="Q16" s="1"/>
  <c r="S16" s="1"/>
  <c r="U16" s="1"/>
  <c r="W16" s="1"/>
  <c r="Y16" s="1"/>
  <c r="AA16" s="1"/>
  <c r="H11"/>
  <c r="J11" s="1"/>
  <c r="L11" s="1"/>
  <c r="N11" s="1"/>
  <c r="P11" s="1"/>
  <c r="R11" s="1"/>
  <c r="T11" s="1"/>
  <c r="V11" s="1"/>
  <c r="X11" s="1"/>
  <c r="Z11" s="1"/>
  <c r="H43"/>
  <c r="I43" s="1"/>
  <c r="K43" s="1"/>
  <c r="M43" s="1"/>
  <c r="O43" s="1"/>
  <c r="Q43" s="1"/>
  <c r="S43" s="1"/>
  <c r="U43" s="1"/>
  <c r="W43" s="1"/>
  <c r="Y43" s="1"/>
  <c r="AA43" s="1"/>
  <c r="H27"/>
  <c r="I27" s="1"/>
  <c r="K27" s="1"/>
  <c r="M27" s="1"/>
  <c r="O27" s="1"/>
  <c r="Q27" s="1"/>
  <c r="S27" s="1"/>
  <c r="U27" s="1"/>
  <c r="W27" s="1"/>
  <c r="Y27" s="1"/>
  <c r="AA27" s="1"/>
  <c r="H60"/>
  <c r="I60" s="1"/>
  <c r="K60" s="1"/>
  <c r="M60" s="1"/>
  <c r="O60" s="1"/>
  <c r="Q60" s="1"/>
  <c r="S60" s="1"/>
  <c r="U60" s="1"/>
  <c r="W60" s="1"/>
  <c r="Y60" s="1"/>
  <c r="AA60" s="1"/>
  <c r="H91"/>
  <c r="I91" s="1"/>
  <c r="K91" s="1"/>
  <c r="M91" s="1"/>
  <c r="O91" s="1"/>
  <c r="Q91" s="1"/>
  <c r="S91" s="1"/>
  <c r="U91" s="1"/>
  <c r="W91" s="1"/>
  <c r="Y91" s="1"/>
  <c r="AA91" s="1"/>
  <c r="H25"/>
  <c r="I25" s="1"/>
  <c r="K25" s="1"/>
  <c r="M25" s="1"/>
  <c r="O25" s="1"/>
  <c r="Q25" s="1"/>
  <c r="S25" s="1"/>
  <c r="U25" s="1"/>
  <c r="W25" s="1"/>
  <c r="Y25" s="1"/>
  <c r="AA25" s="1"/>
  <c r="H57"/>
  <c r="I57" s="1"/>
  <c r="K57" s="1"/>
  <c r="M57" s="1"/>
  <c r="O57" s="1"/>
  <c r="Q57" s="1"/>
  <c r="S57" s="1"/>
  <c r="U57" s="1"/>
  <c r="W57" s="1"/>
  <c r="Y57" s="1"/>
  <c r="AA57" s="1"/>
  <c r="H59"/>
  <c r="I59" s="1"/>
  <c r="K59" s="1"/>
  <c r="M59" s="1"/>
  <c r="O59" s="1"/>
  <c r="Q59" s="1"/>
  <c r="S59" s="1"/>
  <c r="U59" s="1"/>
  <c r="W59" s="1"/>
  <c r="Y59" s="1"/>
  <c r="AA59" s="1"/>
  <c r="H90"/>
  <c r="I90" s="1"/>
  <c r="K90" s="1"/>
  <c r="M90" s="1"/>
  <c r="O90" s="1"/>
  <c r="Q90" s="1"/>
  <c r="S90" s="1"/>
  <c r="U90" s="1"/>
  <c r="W90" s="1"/>
  <c r="Y90" s="1"/>
  <c r="AA90" s="1"/>
  <c r="H87"/>
  <c r="I87" s="1"/>
  <c r="K87" s="1"/>
  <c r="M87" s="1"/>
  <c r="O87" s="1"/>
  <c r="Q87" s="1"/>
  <c r="S87" s="1"/>
  <c r="U87" s="1"/>
  <c r="W87" s="1"/>
  <c r="Y87" s="1"/>
  <c r="AA87" s="1"/>
  <c r="H39"/>
  <c r="I39" s="1"/>
  <c r="K39" s="1"/>
  <c r="M39" s="1"/>
  <c r="O39" s="1"/>
  <c r="Q39" s="1"/>
  <c r="S39" s="1"/>
  <c r="U39" s="1"/>
  <c r="W39" s="1"/>
  <c r="Y39" s="1"/>
  <c r="AA39" s="1"/>
  <c r="H40"/>
  <c r="I40" s="1"/>
  <c r="K40" s="1"/>
  <c r="M40" s="1"/>
  <c r="O40" s="1"/>
  <c r="Q40" s="1"/>
  <c r="S40" s="1"/>
  <c r="U40" s="1"/>
  <c r="W40" s="1"/>
  <c r="Y40" s="1"/>
  <c r="AA40" s="1"/>
  <c r="H51"/>
  <c r="I51" s="1"/>
  <c r="K51" s="1"/>
  <c r="M51" s="1"/>
  <c r="O51" s="1"/>
  <c r="Q51" s="1"/>
  <c r="S51" s="1"/>
  <c r="U51" s="1"/>
  <c r="W51" s="1"/>
  <c r="Y51" s="1"/>
  <c r="AA51" s="1"/>
  <c r="H88"/>
  <c r="I88" s="1"/>
  <c r="K88" s="1"/>
  <c r="M88" s="1"/>
  <c r="O88" s="1"/>
  <c r="Q88" s="1"/>
  <c r="S88" s="1"/>
  <c r="U88" s="1"/>
  <c r="W88" s="1"/>
  <c r="Y88" s="1"/>
  <c r="AA88" s="1"/>
  <c r="H47"/>
  <c r="I47" s="1"/>
  <c r="K47" s="1"/>
  <c r="M47" s="1"/>
  <c r="O47" s="1"/>
  <c r="Q47" s="1"/>
  <c r="S47" s="1"/>
  <c r="U47" s="1"/>
  <c r="W47" s="1"/>
  <c r="Y47" s="1"/>
  <c r="AA47" s="1"/>
  <c r="H95"/>
  <c r="I95" s="1"/>
  <c r="K95" s="1"/>
  <c r="M95" s="1"/>
  <c r="O95" s="1"/>
  <c r="Q95" s="1"/>
  <c r="S95" s="1"/>
  <c r="U95" s="1"/>
  <c r="W95" s="1"/>
  <c r="Y95" s="1"/>
  <c r="AA95" s="1"/>
  <c r="H46"/>
  <c r="I46" s="1"/>
  <c r="K46" s="1"/>
  <c r="M46" s="1"/>
  <c r="O46" s="1"/>
  <c r="Q46" s="1"/>
  <c r="S46" s="1"/>
  <c r="U46" s="1"/>
  <c r="W46" s="1"/>
  <c r="Y46" s="1"/>
  <c r="AA46" s="1"/>
  <c r="H78"/>
  <c r="I78" s="1"/>
  <c r="K78" s="1"/>
  <c r="M78" s="1"/>
  <c r="O78" s="1"/>
  <c r="Q78" s="1"/>
  <c r="S78" s="1"/>
  <c r="U78" s="1"/>
  <c r="W78" s="1"/>
  <c r="Y78" s="1"/>
  <c r="AA78" s="1"/>
  <c r="H18"/>
  <c r="I18" s="1"/>
  <c r="K18" s="1"/>
  <c r="M18" s="1"/>
  <c r="O18" s="1"/>
  <c r="Q18" s="1"/>
  <c r="S18" s="1"/>
  <c r="U18" s="1"/>
  <c r="W18" s="1"/>
  <c r="Y18" s="1"/>
  <c r="AA18" s="1"/>
  <c r="H80"/>
  <c r="J80" s="1"/>
  <c r="L80" s="1"/>
  <c r="N80" s="1"/>
  <c r="P80" s="1"/>
  <c r="R80" s="1"/>
  <c r="T80" s="1"/>
  <c r="V80" s="1"/>
  <c r="X80" s="1"/>
  <c r="Z80" s="1"/>
  <c r="H67"/>
  <c r="I67" s="1"/>
  <c r="K67" s="1"/>
  <c r="M67" s="1"/>
  <c r="O67" s="1"/>
  <c r="Q67" s="1"/>
  <c r="S67" s="1"/>
  <c r="U67" s="1"/>
  <c r="W67" s="1"/>
  <c r="Y67" s="1"/>
  <c r="AA67" s="1"/>
  <c r="H24"/>
  <c r="I24" s="1"/>
  <c r="K24" s="1"/>
  <c r="M24" s="1"/>
  <c r="O24" s="1"/>
  <c r="Q24" s="1"/>
  <c r="S24" s="1"/>
  <c r="U24" s="1"/>
  <c r="W24" s="1"/>
  <c r="Y24" s="1"/>
  <c r="AA24" s="1"/>
  <c r="H96"/>
  <c r="I96" s="1"/>
  <c r="K96" s="1"/>
  <c r="M96" s="1"/>
  <c r="O96" s="1"/>
  <c r="Q96" s="1"/>
  <c r="S96" s="1"/>
  <c r="U96" s="1"/>
  <c r="W96" s="1"/>
  <c r="Y96" s="1"/>
  <c r="AA96" s="1"/>
  <c r="H48"/>
  <c r="I48" s="1"/>
  <c r="K48" s="1"/>
  <c r="M48" s="1"/>
  <c r="O48" s="1"/>
  <c r="Q48" s="1"/>
  <c r="S48" s="1"/>
  <c r="U48" s="1"/>
  <c r="W48" s="1"/>
  <c r="Y48" s="1"/>
  <c r="AA48" s="1"/>
  <c r="H99"/>
  <c r="J99" s="1"/>
  <c r="L99" s="1"/>
  <c r="N99" s="1"/>
  <c r="P99" s="1"/>
  <c r="R99" s="1"/>
  <c r="T99" s="1"/>
  <c r="V99" s="1"/>
  <c r="X99" s="1"/>
  <c r="Z99" s="1"/>
  <c r="H8"/>
  <c r="I8" s="1"/>
  <c r="K8" s="1"/>
  <c r="M8" s="1"/>
  <c r="O8" s="1"/>
  <c r="Q8" s="1"/>
  <c r="S8" s="1"/>
  <c r="U8" s="1"/>
  <c r="W8" s="1"/>
  <c r="Y8" s="1"/>
  <c r="AA8" s="1"/>
  <c r="H34"/>
  <c r="I34" s="1"/>
  <c r="K34" s="1"/>
  <c r="M34" s="1"/>
  <c r="O34" s="1"/>
  <c r="Q34" s="1"/>
  <c r="S34" s="1"/>
  <c r="U34" s="1"/>
  <c r="W34" s="1"/>
  <c r="Y34" s="1"/>
  <c r="AA34" s="1"/>
  <c r="H22"/>
  <c r="I22" s="1"/>
  <c r="K22" s="1"/>
  <c r="M22" s="1"/>
  <c r="O22" s="1"/>
  <c r="Q22" s="1"/>
  <c r="S22" s="1"/>
  <c r="U22" s="1"/>
  <c r="W22" s="1"/>
  <c r="Y22" s="1"/>
  <c r="AA22" s="1"/>
  <c r="H50"/>
  <c r="I50" s="1"/>
  <c r="K50" s="1"/>
  <c r="M50" s="1"/>
  <c r="O50" s="1"/>
  <c r="Q50" s="1"/>
  <c r="S50" s="1"/>
  <c r="U50" s="1"/>
  <c r="W50" s="1"/>
  <c r="Y50" s="1"/>
  <c r="AA50" s="1"/>
  <c r="H10"/>
  <c r="I10" s="1"/>
  <c r="K10" s="1"/>
  <c r="M10" s="1"/>
  <c r="O10" s="1"/>
  <c r="Q10" s="1"/>
  <c r="S10" s="1"/>
  <c r="U10" s="1"/>
  <c r="W10" s="1"/>
  <c r="Y10" s="1"/>
  <c r="AA10" s="1"/>
  <c r="H26"/>
  <c r="I26" s="1"/>
  <c r="K26" s="1"/>
  <c r="M26" s="1"/>
  <c r="O26" s="1"/>
  <c r="Q26" s="1"/>
  <c r="S26" s="1"/>
  <c r="U26" s="1"/>
  <c r="W26" s="1"/>
  <c r="Y26" s="1"/>
  <c r="AA26" s="1"/>
  <c r="H71"/>
  <c r="J71" s="1"/>
  <c r="L71" s="1"/>
  <c r="N71" s="1"/>
  <c r="P71" s="1"/>
  <c r="R71" s="1"/>
  <c r="T71" s="1"/>
  <c r="V71" s="1"/>
  <c r="X71" s="1"/>
  <c r="Z71" s="1"/>
  <c r="H23"/>
  <c r="I23" s="1"/>
  <c r="K23" s="1"/>
  <c r="M23" s="1"/>
  <c r="O23" s="1"/>
  <c r="Q23" s="1"/>
  <c r="S23" s="1"/>
  <c r="U23" s="1"/>
  <c r="W23" s="1"/>
  <c r="Y23" s="1"/>
  <c r="AA23" s="1"/>
  <c r="H7"/>
  <c r="I7" s="1"/>
  <c r="K7" s="1"/>
  <c r="M7" s="1"/>
  <c r="O7" s="1"/>
  <c r="Q7" s="1"/>
  <c r="S7" s="1"/>
  <c r="U7" s="1"/>
  <c r="W7" s="1"/>
  <c r="Y7" s="1"/>
  <c r="AA7" s="1"/>
  <c r="H55"/>
  <c r="I55" s="1"/>
  <c r="K55" s="1"/>
  <c r="M55" s="1"/>
  <c r="O55" s="1"/>
  <c r="Q55" s="1"/>
  <c r="S55" s="1"/>
  <c r="U55" s="1"/>
  <c r="W55" s="1"/>
  <c r="Y55" s="1"/>
  <c r="AA55" s="1"/>
  <c r="H98"/>
  <c r="I98" s="1"/>
  <c r="K98" s="1"/>
  <c r="M98" s="1"/>
  <c r="O98" s="1"/>
  <c r="Q98" s="1"/>
  <c r="S98" s="1"/>
  <c r="U98" s="1"/>
  <c r="W98" s="1"/>
  <c r="Y98" s="1"/>
  <c r="AA98" s="1"/>
  <c r="H86"/>
  <c r="I86" s="1"/>
  <c r="K86" s="1"/>
  <c r="M86" s="1"/>
  <c r="O86" s="1"/>
  <c r="Q86" s="1"/>
  <c r="S86" s="1"/>
  <c r="U86" s="1"/>
  <c r="W86" s="1"/>
  <c r="Y86" s="1"/>
  <c r="AA86" s="1"/>
  <c r="H42"/>
  <c r="J42" s="1"/>
  <c r="L42" s="1"/>
  <c r="N42" s="1"/>
  <c r="P42" s="1"/>
  <c r="R42" s="1"/>
  <c r="T42" s="1"/>
  <c r="V42" s="1"/>
  <c r="X42" s="1"/>
  <c r="Z42" s="1"/>
  <c r="H66"/>
  <c r="I66" s="1"/>
  <c r="K66" s="1"/>
  <c r="M66" s="1"/>
  <c r="O66" s="1"/>
  <c r="Q66" s="1"/>
  <c r="S66" s="1"/>
  <c r="U66" s="1"/>
  <c r="W66" s="1"/>
  <c r="Y66" s="1"/>
  <c r="AA66" s="1"/>
  <c r="H58"/>
  <c r="I58" s="1"/>
  <c r="K58" s="1"/>
  <c r="M58" s="1"/>
  <c r="O58" s="1"/>
  <c r="Q58" s="1"/>
  <c r="S58" s="1"/>
  <c r="U58" s="1"/>
  <c r="W58" s="1"/>
  <c r="Y58" s="1"/>
  <c r="AA58" s="1"/>
  <c r="H38"/>
  <c r="I38" s="1"/>
  <c r="K38" s="1"/>
  <c r="M38" s="1"/>
  <c r="O38" s="1"/>
  <c r="Q38" s="1"/>
  <c r="S38" s="1"/>
  <c r="U38" s="1"/>
  <c r="W38" s="1"/>
  <c r="Y38" s="1"/>
  <c r="AA38" s="1"/>
  <c r="H70"/>
  <c r="I70" s="1"/>
  <c r="K70" s="1"/>
  <c r="M70" s="1"/>
  <c r="O70" s="1"/>
  <c r="Q70" s="1"/>
  <c r="S70" s="1"/>
  <c r="U70" s="1"/>
  <c r="W70" s="1"/>
  <c r="Y70" s="1"/>
  <c r="AA70" s="1"/>
  <c r="H54"/>
  <c r="I54" s="1"/>
  <c r="K54" s="1"/>
  <c r="M54" s="1"/>
  <c r="O54" s="1"/>
  <c r="Q54" s="1"/>
  <c r="S54" s="1"/>
  <c r="U54" s="1"/>
  <c r="W54" s="1"/>
  <c r="Y54" s="1"/>
  <c r="AA54" s="1"/>
  <c r="H30"/>
  <c r="I30" s="1"/>
  <c r="K30" s="1"/>
  <c r="M30" s="1"/>
  <c r="O30" s="1"/>
  <c r="Q30" s="1"/>
  <c r="S30" s="1"/>
  <c r="U30" s="1"/>
  <c r="W30" s="1"/>
  <c r="Y30" s="1"/>
  <c r="AA30" s="1"/>
  <c r="H6"/>
  <c r="J6" s="1"/>
  <c r="L6" s="1"/>
  <c r="N6" s="1"/>
  <c r="P6" s="1"/>
  <c r="R6" s="1"/>
  <c r="T6" s="1"/>
  <c r="V6" s="1"/>
  <c r="X6" s="1"/>
  <c r="Z6" s="1"/>
  <c r="H103"/>
  <c r="I103" s="1"/>
  <c r="K103" s="1"/>
  <c r="M103" s="1"/>
  <c r="O103" s="1"/>
  <c r="Q103" s="1"/>
  <c r="S103" s="1"/>
  <c r="U103" s="1"/>
  <c r="W103" s="1"/>
  <c r="Y103" s="1"/>
  <c r="AA103" s="1"/>
  <c r="H94"/>
  <c r="I94" s="1"/>
  <c r="K94" s="1"/>
  <c r="M94" s="1"/>
  <c r="O94" s="1"/>
  <c r="Q94" s="1"/>
  <c r="S94" s="1"/>
  <c r="U94" s="1"/>
  <c r="W94" s="1"/>
  <c r="Y94" s="1"/>
  <c r="AA94" s="1"/>
  <c r="B15" i="14"/>
  <c r="C14"/>
  <c r="E14"/>
  <c r="G14" s="1"/>
  <c r="I14" s="1"/>
  <c r="K14" s="1"/>
  <c r="F13"/>
  <c r="H13" s="1"/>
  <c r="D15"/>
  <c r="H100" i="7"/>
  <c r="H102"/>
  <c r="J102" s="1"/>
  <c r="L102" s="1"/>
  <c r="N102" s="1"/>
  <c r="P102" s="1"/>
  <c r="R102" s="1"/>
  <c r="T102" s="1"/>
  <c r="V102" s="1"/>
  <c r="X102" s="1"/>
  <c r="Z102" s="1"/>
  <c r="I13" i="14"/>
  <c r="F32" i="18"/>
  <c r="F33" s="1"/>
  <c r="E15" i="14"/>
  <c r="G15" s="1"/>
  <c r="F14"/>
  <c r="E34" i="18"/>
  <c r="E36"/>
  <c r="H16" i="14"/>
  <c r="J81" i="7" l="1"/>
  <c r="L81" s="1"/>
  <c r="N81" s="1"/>
  <c r="P81" s="1"/>
  <c r="R81" s="1"/>
  <c r="T81" s="1"/>
  <c r="V81" s="1"/>
  <c r="X81" s="1"/>
  <c r="Z81" s="1"/>
  <c r="AB81" s="1"/>
  <c r="AC81" s="1"/>
  <c r="H25" i="2"/>
  <c r="H26" s="1"/>
  <c r="J104" i="7"/>
  <c r="L104" s="1"/>
  <c r="N104" s="1"/>
  <c r="P104" s="1"/>
  <c r="R104" s="1"/>
  <c r="T104" s="1"/>
  <c r="V104" s="1"/>
  <c r="X104" s="1"/>
  <c r="Z104" s="1"/>
  <c r="AB104" s="1"/>
  <c r="AC104" s="1"/>
  <c r="A6" i="9"/>
  <c r="D5"/>
  <c r="C5"/>
  <c r="E5"/>
  <c r="B5"/>
  <c r="J14" i="7"/>
  <c r="L14" s="1"/>
  <c r="N14" s="1"/>
  <c r="P14" s="1"/>
  <c r="R14" s="1"/>
  <c r="T14" s="1"/>
  <c r="V14" s="1"/>
  <c r="X14" s="1"/>
  <c r="Z14" s="1"/>
  <c r="AB14" s="1"/>
  <c r="AC14" s="1"/>
  <c r="I37"/>
  <c r="K37" s="1"/>
  <c r="M37" s="1"/>
  <c r="O37" s="1"/>
  <c r="Q37" s="1"/>
  <c r="S37" s="1"/>
  <c r="U37" s="1"/>
  <c r="W37" s="1"/>
  <c r="Y37" s="1"/>
  <c r="AA37" s="1"/>
  <c r="AB37" s="1"/>
  <c r="AC37" s="1"/>
  <c r="J74"/>
  <c r="L74" s="1"/>
  <c r="N74" s="1"/>
  <c r="P74" s="1"/>
  <c r="R74" s="1"/>
  <c r="T74" s="1"/>
  <c r="V74" s="1"/>
  <c r="X74" s="1"/>
  <c r="Z74" s="1"/>
  <c r="AB74" s="1"/>
  <c r="AC74" s="1"/>
  <c r="J15"/>
  <c r="L15" s="1"/>
  <c r="N15" s="1"/>
  <c r="P15" s="1"/>
  <c r="R15" s="1"/>
  <c r="T15" s="1"/>
  <c r="V15" s="1"/>
  <c r="X15" s="1"/>
  <c r="Z15" s="1"/>
  <c r="AB15" s="1"/>
  <c r="AC15" s="1"/>
  <c r="AB85"/>
  <c r="AC85" s="1"/>
  <c r="J65"/>
  <c r="L65" s="1"/>
  <c r="N65" s="1"/>
  <c r="P65" s="1"/>
  <c r="R65" s="1"/>
  <c r="T65" s="1"/>
  <c r="V65" s="1"/>
  <c r="X65" s="1"/>
  <c r="Z65" s="1"/>
  <c r="AB65" s="1"/>
  <c r="J77"/>
  <c r="L77" s="1"/>
  <c r="N77" s="1"/>
  <c r="P77" s="1"/>
  <c r="R77" s="1"/>
  <c r="T77" s="1"/>
  <c r="V77" s="1"/>
  <c r="X77" s="1"/>
  <c r="Z77" s="1"/>
  <c r="AB77" s="1"/>
  <c r="J17"/>
  <c r="L17" s="1"/>
  <c r="N17" s="1"/>
  <c r="P17" s="1"/>
  <c r="R17" s="1"/>
  <c r="T17" s="1"/>
  <c r="V17" s="1"/>
  <c r="X17" s="1"/>
  <c r="Z17" s="1"/>
  <c r="AB17" s="1"/>
  <c r="AC17" s="1"/>
  <c r="J41"/>
  <c r="L41" s="1"/>
  <c r="N41" s="1"/>
  <c r="P41" s="1"/>
  <c r="R41" s="1"/>
  <c r="T41" s="1"/>
  <c r="V41" s="1"/>
  <c r="X41" s="1"/>
  <c r="Z41" s="1"/>
  <c r="AB41" s="1"/>
  <c r="AC41" s="1"/>
  <c r="J33"/>
  <c r="L33" s="1"/>
  <c r="N33" s="1"/>
  <c r="P33" s="1"/>
  <c r="R33" s="1"/>
  <c r="T33" s="1"/>
  <c r="V33" s="1"/>
  <c r="X33" s="1"/>
  <c r="Z33" s="1"/>
  <c r="AB33" s="1"/>
  <c r="AC33" s="1"/>
  <c r="J72"/>
  <c r="L72" s="1"/>
  <c r="N72" s="1"/>
  <c r="P72" s="1"/>
  <c r="R72" s="1"/>
  <c r="T72" s="1"/>
  <c r="V72" s="1"/>
  <c r="X72" s="1"/>
  <c r="Z72" s="1"/>
  <c r="AB72" s="1"/>
  <c r="AC72" s="1"/>
  <c r="J13"/>
  <c r="L13" s="1"/>
  <c r="N13" s="1"/>
  <c r="P13" s="1"/>
  <c r="R13" s="1"/>
  <c r="T13" s="1"/>
  <c r="V13" s="1"/>
  <c r="X13" s="1"/>
  <c r="Z13" s="1"/>
  <c r="AB13" s="1"/>
  <c r="AC13" s="1"/>
  <c r="J5"/>
  <c r="L5" s="1"/>
  <c r="N5" s="1"/>
  <c r="P5" s="1"/>
  <c r="R5" s="1"/>
  <c r="T5" s="1"/>
  <c r="V5" s="1"/>
  <c r="X5" s="1"/>
  <c r="Z5" s="1"/>
  <c r="AB5" s="1"/>
  <c r="AC5" s="1"/>
  <c r="J51"/>
  <c r="L51" s="1"/>
  <c r="N51" s="1"/>
  <c r="P51" s="1"/>
  <c r="R51" s="1"/>
  <c r="T51" s="1"/>
  <c r="V51" s="1"/>
  <c r="X51" s="1"/>
  <c r="Z51" s="1"/>
  <c r="AB51" s="1"/>
  <c r="AC51" s="1"/>
  <c r="J89"/>
  <c r="L89" s="1"/>
  <c r="N89" s="1"/>
  <c r="P89" s="1"/>
  <c r="R89" s="1"/>
  <c r="T89" s="1"/>
  <c r="V89" s="1"/>
  <c r="X89" s="1"/>
  <c r="Z89" s="1"/>
  <c r="AB89" s="1"/>
  <c r="AC89" s="1"/>
  <c r="I11"/>
  <c r="K11" s="1"/>
  <c r="M11" s="1"/>
  <c r="O11" s="1"/>
  <c r="Q11" s="1"/>
  <c r="S11" s="1"/>
  <c r="U11" s="1"/>
  <c r="W11" s="1"/>
  <c r="Y11" s="1"/>
  <c r="AA11" s="1"/>
  <c r="AB11" s="1"/>
  <c r="J84"/>
  <c r="L84" s="1"/>
  <c r="N84" s="1"/>
  <c r="P84" s="1"/>
  <c r="R84" s="1"/>
  <c r="T84" s="1"/>
  <c r="V84" s="1"/>
  <c r="X84" s="1"/>
  <c r="Z84" s="1"/>
  <c r="AB84" s="1"/>
  <c r="AC84" s="1"/>
  <c r="J19"/>
  <c r="L19" s="1"/>
  <c r="N19" s="1"/>
  <c r="P19" s="1"/>
  <c r="R19" s="1"/>
  <c r="T19" s="1"/>
  <c r="V19" s="1"/>
  <c r="X19" s="1"/>
  <c r="Z19" s="1"/>
  <c r="AB19" s="1"/>
  <c r="AC19" s="1"/>
  <c r="I73"/>
  <c r="K73" s="1"/>
  <c r="M73" s="1"/>
  <c r="O73" s="1"/>
  <c r="Q73" s="1"/>
  <c r="S73" s="1"/>
  <c r="U73" s="1"/>
  <c r="W73" s="1"/>
  <c r="Y73" s="1"/>
  <c r="AA73" s="1"/>
  <c r="AB73" s="1"/>
  <c r="AC73" s="1"/>
  <c r="J91"/>
  <c r="L91" s="1"/>
  <c r="N91" s="1"/>
  <c r="P91" s="1"/>
  <c r="R91" s="1"/>
  <c r="T91" s="1"/>
  <c r="V91" s="1"/>
  <c r="X91" s="1"/>
  <c r="Z91" s="1"/>
  <c r="AB91" s="1"/>
  <c r="AC91" s="1"/>
  <c r="J82"/>
  <c r="L82" s="1"/>
  <c r="N82" s="1"/>
  <c r="P82" s="1"/>
  <c r="R82" s="1"/>
  <c r="T82" s="1"/>
  <c r="V82" s="1"/>
  <c r="X82" s="1"/>
  <c r="Z82" s="1"/>
  <c r="AB82" s="1"/>
  <c r="AC82" s="1"/>
  <c r="J28"/>
  <c r="L28" s="1"/>
  <c r="N28" s="1"/>
  <c r="P28" s="1"/>
  <c r="R28" s="1"/>
  <c r="T28" s="1"/>
  <c r="V28" s="1"/>
  <c r="X28" s="1"/>
  <c r="Z28" s="1"/>
  <c r="AB28" s="1"/>
  <c r="AC28" s="1"/>
  <c r="J52"/>
  <c r="L52" s="1"/>
  <c r="N52" s="1"/>
  <c r="P52" s="1"/>
  <c r="R52" s="1"/>
  <c r="T52" s="1"/>
  <c r="V52" s="1"/>
  <c r="X52" s="1"/>
  <c r="Z52" s="1"/>
  <c r="AB52" s="1"/>
  <c r="AC52" s="1"/>
  <c r="I97"/>
  <c r="K97" s="1"/>
  <c r="M97" s="1"/>
  <c r="O97" s="1"/>
  <c r="Q97" s="1"/>
  <c r="S97" s="1"/>
  <c r="U97" s="1"/>
  <c r="W97" s="1"/>
  <c r="Y97" s="1"/>
  <c r="AA97" s="1"/>
  <c r="AB97" s="1"/>
  <c r="AC97" s="1"/>
  <c r="I64"/>
  <c r="K64" s="1"/>
  <c r="M64" s="1"/>
  <c r="O64" s="1"/>
  <c r="Q64" s="1"/>
  <c r="S64" s="1"/>
  <c r="U64" s="1"/>
  <c r="W64" s="1"/>
  <c r="Y64" s="1"/>
  <c r="AA64" s="1"/>
  <c r="AB64" s="1"/>
  <c r="AC64" s="1"/>
  <c r="J31"/>
  <c r="L31" s="1"/>
  <c r="N31" s="1"/>
  <c r="P31" s="1"/>
  <c r="R31" s="1"/>
  <c r="T31" s="1"/>
  <c r="V31" s="1"/>
  <c r="X31" s="1"/>
  <c r="Z31" s="1"/>
  <c r="AB31" s="1"/>
  <c r="AC31" s="1"/>
  <c r="J18"/>
  <c r="L18" s="1"/>
  <c r="N18" s="1"/>
  <c r="P18" s="1"/>
  <c r="R18" s="1"/>
  <c r="T18" s="1"/>
  <c r="V18" s="1"/>
  <c r="X18" s="1"/>
  <c r="Z18" s="1"/>
  <c r="AB18" s="1"/>
  <c r="AC18" s="1"/>
  <c r="I49"/>
  <c r="K49" s="1"/>
  <c r="M49" s="1"/>
  <c r="O49" s="1"/>
  <c r="Q49" s="1"/>
  <c r="S49" s="1"/>
  <c r="U49" s="1"/>
  <c r="W49" s="1"/>
  <c r="Y49" s="1"/>
  <c r="AA49" s="1"/>
  <c r="AB49" s="1"/>
  <c r="AC49" s="1"/>
  <c r="J12"/>
  <c r="L12" s="1"/>
  <c r="N12" s="1"/>
  <c r="P12" s="1"/>
  <c r="R12" s="1"/>
  <c r="T12" s="1"/>
  <c r="V12" s="1"/>
  <c r="X12" s="1"/>
  <c r="Z12" s="1"/>
  <c r="AB12" s="1"/>
  <c r="AC12" s="1"/>
  <c r="J21"/>
  <c r="L21" s="1"/>
  <c r="N21" s="1"/>
  <c r="P21" s="1"/>
  <c r="R21" s="1"/>
  <c r="T21" s="1"/>
  <c r="V21" s="1"/>
  <c r="X21" s="1"/>
  <c r="Z21" s="1"/>
  <c r="AB21" s="1"/>
  <c r="AC21" s="1"/>
  <c r="J76"/>
  <c r="L76" s="1"/>
  <c r="N76" s="1"/>
  <c r="P76" s="1"/>
  <c r="R76" s="1"/>
  <c r="T76" s="1"/>
  <c r="V76" s="1"/>
  <c r="X76" s="1"/>
  <c r="Z76" s="1"/>
  <c r="AB76" s="1"/>
  <c r="AC76" s="1"/>
  <c r="J45"/>
  <c r="L45" s="1"/>
  <c r="N45" s="1"/>
  <c r="P45" s="1"/>
  <c r="R45" s="1"/>
  <c r="T45" s="1"/>
  <c r="V45" s="1"/>
  <c r="X45" s="1"/>
  <c r="Z45" s="1"/>
  <c r="AB45" s="1"/>
  <c r="AC45" s="1"/>
  <c r="I71"/>
  <c r="K71" s="1"/>
  <c r="M71" s="1"/>
  <c r="O71" s="1"/>
  <c r="Q71" s="1"/>
  <c r="S71" s="1"/>
  <c r="U71" s="1"/>
  <c r="W71" s="1"/>
  <c r="Y71" s="1"/>
  <c r="AA71" s="1"/>
  <c r="AB71" s="1"/>
  <c r="AC71" s="1"/>
  <c r="I9"/>
  <c r="K9" s="1"/>
  <c r="M9" s="1"/>
  <c r="O9" s="1"/>
  <c r="Q9" s="1"/>
  <c r="S9" s="1"/>
  <c r="U9" s="1"/>
  <c r="W9" s="1"/>
  <c r="Y9" s="1"/>
  <c r="AA9" s="1"/>
  <c r="AB9" s="1"/>
  <c r="AC9" s="1"/>
  <c r="J61"/>
  <c r="L61" s="1"/>
  <c r="N61" s="1"/>
  <c r="P61" s="1"/>
  <c r="R61" s="1"/>
  <c r="T61" s="1"/>
  <c r="V61" s="1"/>
  <c r="X61" s="1"/>
  <c r="Z61" s="1"/>
  <c r="AB61" s="1"/>
  <c r="AC61" s="1"/>
  <c r="J96"/>
  <c r="L96" s="1"/>
  <c r="N96" s="1"/>
  <c r="P96" s="1"/>
  <c r="R96" s="1"/>
  <c r="T96" s="1"/>
  <c r="V96" s="1"/>
  <c r="X96" s="1"/>
  <c r="Z96" s="1"/>
  <c r="AB96" s="1"/>
  <c r="AC96" s="1"/>
  <c r="J90"/>
  <c r="L90" s="1"/>
  <c r="N90" s="1"/>
  <c r="P90" s="1"/>
  <c r="R90" s="1"/>
  <c r="T90" s="1"/>
  <c r="V90" s="1"/>
  <c r="X90" s="1"/>
  <c r="Z90" s="1"/>
  <c r="AB90" s="1"/>
  <c r="AC90" s="1"/>
  <c r="J4"/>
  <c r="L4" s="1"/>
  <c r="N4" s="1"/>
  <c r="P4" s="1"/>
  <c r="R4" s="1"/>
  <c r="T4" s="1"/>
  <c r="V4" s="1"/>
  <c r="X4" s="1"/>
  <c r="Z4" s="1"/>
  <c r="AB4" s="1"/>
  <c r="AC4" s="1"/>
  <c r="J20"/>
  <c r="L20" s="1"/>
  <c r="N20" s="1"/>
  <c r="P20" s="1"/>
  <c r="R20" s="1"/>
  <c r="T20" s="1"/>
  <c r="V20" s="1"/>
  <c r="X20" s="1"/>
  <c r="Z20" s="1"/>
  <c r="AB20" s="1"/>
  <c r="AC20" s="1"/>
  <c r="I6"/>
  <c r="K6" s="1"/>
  <c r="M6" s="1"/>
  <c r="O6" s="1"/>
  <c r="Q6" s="1"/>
  <c r="S6" s="1"/>
  <c r="U6" s="1"/>
  <c r="W6" s="1"/>
  <c r="Y6" s="1"/>
  <c r="AA6" s="1"/>
  <c r="AB6" s="1"/>
  <c r="AC6" s="1"/>
  <c r="J93"/>
  <c r="L93" s="1"/>
  <c r="N93" s="1"/>
  <c r="P93" s="1"/>
  <c r="R93" s="1"/>
  <c r="T93" s="1"/>
  <c r="V93" s="1"/>
  <c r="X93" s="1"/>
  <c r="Z93" s="1"/>
  <c r="AB93" s="1"/>
  <c r="AC93" s="1"/>
  <c r="J47"/>
  <c r="L47" s="1"/>
  <c r="N47" s="1"/>
  <c r="P47" s="1"/>
  <c r="R47" s="1"/>
  <c r="T47" s="1"/>
  <c r="V47" s="1"/>
  <c r="X47" s="1"/>
  <c r="Z47" s="1"/>
  <c r="AB47" s="1"/>
  <c r="AC47" s="1"/>
  <c r="J75"/>
  <c r="L75" s="1"/>
  <c r="N75" s="1"/>
  <c r="P75" s="1"/>
  <c r="R75" s="1"/>
  <c r="T75" s="1"/>
  <c r="V75" s="1"/>
  <c r="X75" s="1"/>
  <c r="Z75" s="1"/>
  <c r="AB75" s="1"/>
  <c r="AC75" s="1"/>
  <c r="J79"/>
  <c r="L79" s="1"/>
  <c r="N79" s="1"/>
  <c r="P79" s="1"/>
  <c r="R79" s="1"/>
  <c r="T79" s="1"/>
  <c r="V79" s="1"/>
  <c r="X79" s="1"/>
  <c r="Z79" s="1"/>
  <c r="AB79" s="1"/>
  <c r="AC79" s="1"/>
  <c r="I68"/>
  <c r="K68" s="1"/>
  <c r="M68" s="1"/>
  <c r="O68" s="1"/>
  <c r="Q68" s="1"/>
  <c r="S68" s="1"/>
  <c r="U68" s="1"/>
  <c r="W68" s="1"/>
  <c r="Y68" s="1"/>
  <c r="AA68" s="1"/>
  <c r="AB68" s="1"/>
  <c r="AD68" s="1"/>
  <c r="J32"/>
  <c r="L32" s="1"/>
  <c r="N32" s="1"/>
  <c r="P32" s="1"/>
  <c r="R32" s="1"/>
  <c r="T32" s="1"/>
  <c r="V32" s="1"/>
  <c r="X32" s="1"/>
  <c r="Z32" s="1"/>
  <c r="AB32" s="1"/>
  <c r="AC32" s="1"/>
  <c r="J50"/>
  <c r="L50" s="1"/>
  <c r="N50" s="1"/>
  <c r="P50" s="1"/>
  <c r="R50" s="1"/>
  <c r="T50" s="1"/>
  <c r="V50" s="1"/>
  <c r="X50" s="1"/>
  <c r="Z50" s="1"/>
  <c r="AB50" s="1"/>
  <c r="AC50" s="1"/>
  <c r="J63"/>
  <c r="L63" s="1"/>
  <c r="N63" s="1"/>
  <c r="P63" s="1"/>
  <c r="R63" s="1"/>
  <c r="T63" s="1"/>
  <c r="V63" s="1"/>
  <c r="X63" s="1"/>
  <c r="Z63" s="1"/>
  <c r="AB63" s="1"/>
  <c r="AC63" s="1"/>
  <c r="J23"/>
  <c r="L23" s="1"/>
  <c r="N23" s="1"/>
  <c r="P23" s="1"/>
  <c r="R23" s="1"/>
  <c r="T23" s="1"/>
  <c r="V23" s="1"/>
  <c r="X23" s="1"/>
  <c r="Z23" s="1"/>
  <c r="AB23" s="1"/>
  <c r="AC23" s="1"/>
  <c r="I62"/>
  <c r="K62" s="1"/>
  <c r="M62" s="1"/>
  <c r="O62" s="1"/>
  <c r="Q62" s="1"/>
  <c r="S62" s="1"/>
  <c r="U62" s="1"/>
  <c r="W62" s="1"/>
  <c r="Y62" s="1"/>
  <c r="AA62" s="1"/>
  <c r="AB62" s="1"/>
  <c r="AC62" s="1"/>
  <c r="J59"/>
  <c r="L59" s="1"/>
  <c r="N59" s="1"/>
  <c r="P59" s="1"/>
  <c r="R59" s="1"/>
  <c r="T59" s="1"/>
  <c r="V59" s="1"/>
  <c r="X59" s="1"/>
  <c r="Z59" s="1"/>
  <c r="AB59" s="1"/>
  <c r="AC59" s="1"/>
  <c r="J60"/>
  <c r="L60" s="1"/>
  <c r="N60" s="1"/>
  <c r="P60" s="1"/>
  <c r="R60" s="1"/>
  <c r="T60" s="1"/>
  <c r="V60" s="1"/>
  <c r="X60" s="1"/>
  <c r="Z60" s="1"/>
  <c r="AB60" s="1"/>
  <c r="AC60" s="1"/>
  <c r="J44"/>
  <c r="L44" s="1"/>
  <c r="N44" s="1"/>
  <c r="P44" s="1"/>
  <c r="R44" s="1"/>
  <c r="T44" s="1"/>
  <c r="V44" s="1"/>
  <c r="X44" s="1"/>
  <c r="Z44" s="1"/>
  <c r="AB44" s="1"/>
  <c r="AC44" s="1"/>
  <c r="I92"/>
  <c r="K92" s="1"/>
  <c r="M92" s="1"/>
  <c r="O92" s="1"/>
  <c r="Q92" s="1"/>
  <c r="S92" s="1"/>
  <c r="U92" s="1"/>
  <c r="W92" s="1"/>
  <c r="Y92" s="1"/>
  <c r="AA92" s="1"/>
  <c r="AB92" s="1"/>
  <c r="AC92" s="1"/>
  <c r="J24"/>
  <c r="L24" s="1"/>
  <c r="N24" s="1"/>
  <c r="P24" s="1"/>
  <c r="R24" s="1"/>
  <c r="T24" s="1"/>
  <c r="V24" s="1"/>
  <c r="X24" s="1"/>
  <c r="Z24" s="1"/>
  <c r="AB24" s="1"/>
  <c r="AC24" s="1"/>
  <c r="J16"/>
  <c r="L16" s="1"/>
  <c r="N16" s="1"/>
  <c r="P16" s="1"/>
  <c r="R16" s="1"/>
  <c r="T16" s="1"/>
  <c r="V16" s="1"/>
  <c r="X16" s="1"/>
  <c r="Z16" s="1"/>
  <c r="AB16" s="1"/>
  <c r="AC16" s="1"/>
  <c r="J35"/>
  <c r="L35" s="1"/>
  <c r="N35" s="1"/>
  <c r="P35" s="1"/>
  <c r="R35" s="1"/>
  <c r="T35" s="1"/>
  <c r="V35" s="1"/>
  <c r="X35" s="1"/>
  <c r="Z35" s="1"/>
  <c r="AB35" s="1"/>
  <c r="AC35" s="1"/>
  <c r="J8"/>
  <c r="L8" s="1"/>
  <c r="N8" s="1"/>
  <c r="P8" s="1"/>
  <c r="R8" s="1"/>
  <c r="T8" s="1"/>
  <c r="V8" s="1"/>
  <c r="X8" s="1"/>
  <c r="Z8" s="1"/>
  <c r="AB8" s="1"/>
  <c r="J66"/>
  <c r="L66" s="1"/>
  <c r="N66" s="1"/>
  <c r="P66" s="1"/>
  <c r="R66" s="1"/>
  <c r="T66" s="1"/>
  <c r="V66" s="1"/>
  <c r="X66" s="1"/>
  <c r="Z66" s="1"/>
  <c r="AB66" s="1"/>
  <c r="AC66" s="1"/>
  <c r="J29"/>
  <c r="L29" s="1"/>
  <c r="N29" s="1"/>
  <c r="P29" s="1"/>
  <c r="R29" s="1"/>
  <c r="T29" s="1"/>
  <c r="V29" s="1"/>
  <c r="X29" s="1"/>
  <c r="Z29" s="1"/>
  <c r="J69"/>
  <c r="L69" s="1"/>
  <c r="N69" s="1"/>
  <c r="P69" s="1"/>
  <c r="R69" s="1"/>
  <c r="T69" s="1"/>
  <c r="V69" s="1"/>
  <c r="X69" s="1"/>
  <c r="Z69" s="1"/>
  <c r="AB69" s="1"/>
  <c r="AC69" s="1"/>
  <c r="I36"/>
  <c r="K36" s="1"/>
  <c r="M36" s="1"/>
  <c r="O36" s="1"/>
  <c r="Q36" s="1"/>
  <c r="S36" s="1"/>
  <c r="U36" s="1"/>
  <c r="W36" s="1"/>
  <c r="Y36" s="1"/>
  <c r="AA36" s="1"/>
  <c r="AB36" s="1"/>
  <c r="J83"/>
  <c r="L83" s="1"/>
  <c r="N83" s="1"/>
  <c r="P83" s="1"/>
  <c r="R83" s="1"/>
  <c r="T83" s="1"/>
  <c r="V83" s="1"/>
  <c r="X83" s="1"/>
  <c r="Z83" s="1"/>
  <c r="AB83" s="1"/>
  <c r="AC83" s="1"/>
  <c r="J55"/>
  <c r="L55" s="1"/>
  <c r="N55" s="1"/>
  <c r="P55" s="1"/>
  <c r="R55" s="1"/>
  <c r="T55" s="1"/>
  <c r="V55" s="1"/>
  <c r="X55" s="1"/>
  <c r="Z55" s="1"/>
  <c r="AB55" s="1"/>
  <c r="AC55" s="1"/>
  <c r="J56"/>
  <c r="L56" s="1"/>
  <c r="N56" s="1"/>
  <c r="P56" s="1"/>
  <c r="R56" s="1"/>
  <c r="T56" s="1"/>
  <c r="V56" s="1"/>
  <c r="X56" s="1"/>
  <c r="Z56" s="1"/>
  <c r="AB56" s="1"/>
  <c r="AC56" s="1"/>
  <c r="J88"/>
  <c r="L88" s="1"/>
  <c r="N88" s="1"/>
  <c r="P88" s="1"/>
  <c r="R88" s="1"/>
  <c r="T88" s="1"/>
  <c r="V88" s="1"/>
  <c r="X88" s="1"/>
  <c r="Z88" s="1"/>
  <c r="AB88" s="1"/>
  <c r="AC88" s="1"/>
  <c r="J53"/>
  <c r="L53" s="1"/>
  <c r="N53" s="1"/>
  <c r="P53" s="1"/>
  <c r="R53" s="1"/>
  <c r="T53" s="1"/>
  <c r="V53" s="1"/>
  <c r="X53" s="1"/>
  <c r="Z53" s="1"/>
  <c r="AB53" s="1"/>
  <c r="AC53" s="1"/>
  <c r="J57"/>
  <c r="L57" s="1"/>
  <c r="N57" s="1"/>
  <c r="P57" s="1"/>
  <c r="R57" s="1"/>
  <c r="T57" s="1"/>
  <c r="V57" s="1"/>
  <c r="X57" s="1"/>
  <c r="Z57" s="1"/>
  <c r="AB57" s="1"/>
  <c r="AC57" s="1"/>
  <c r="J43"/>
  <c r="L43" s="1"/>
  <c r="N43" s="1"/>
  <c r="P43" s="1"/>
  <c r="R43" s="1"/>
  <c r="T43" s="1"/>
  <c r="V43" s="1"/>
  <c r="X43" s="1"/>
  <c r="Z43" s="1"/>
  <c r="AB43" s="1"/>
  <c r="AC43" s="1"/>
  <c r="J25"/>
  <c r="L25" s="1"/>
  <c r="N25" s="1"/>
  <c r="P25" s="1"/>
  <c r="R25" s="1"/>
  <c r="T25" s="1"/>
  <c r="V25" s="1"/>
  <c r="X25" s="1"/>
  <c r="Z25" s="1"/>
  <c r="AB25" s="1"/>
  <c r="AC25" s="1"/>
  <c r="J67"/>
  <c r="L67" s="1"/>
  <c r="N67" s="1"/>
  <c r="P67" s="1"/>
  <c r="R67" s="1"/>
  <c r="T67" s="1"/>
  <c r="V67" s="1"/>
  <c r="X67" s="1"/>
  <c r="Z67" s="1"/>
  <c r="AB67" s="1"/>
  <c r="AC67" s="1"/>
  <c r="I99"/>
  <c r="K99" s="1"/>
  <c r="M99" s="1"/>
  <c r="O99" s="1"/>
  <c r="Q99" s="1"/>
  <c r="S99" s="1"/>
  <c r="U99" s="1"/>
  <c r="W99" s="1"/>
  <c r="Y99" s="1"/>
  <c r="AA99" s="1"/>
  <c r="AB99" s="1"/>
  <c r="J39"/>
  <c r="L39" s="1"/>
  <c r="N39" s="1"/>
  <c r="P39" s="1"/>
  <c r="R39" s="1"/>
  <c r="T39" s="1"/>
  <c r="V39" s="1"/>
  <c r="X39" s="1"/>
  <c r="Z39" s="1"/>
  <c r="AB39" s="1"/>
  <c r="AC39" s="1"/>
  <c r="J27"/>
  <c r="L27" s="1"/>
  <c r="N27" s="1"/>
  <c r="P27" s="1"/>
  <c r="R27" s="1"/>
  <c r="T27" s="1"/>
  <c r="V27" s="1"/>
  <c r="X27" s="1"/>
  <c r="Z27" s="1"/>
  <c r="AB27" s="1"/>
  <c r="AC27" s="1"/>
  <c r="I42"/>
  <c r="K42" s="1"/>
  <c r="M42" s="1"/>
  <c r="O42" s="1"/>
  <c r="Q42" s="1"/>
  <c r="S42" s="1"/>
  <c r="U42" s="1"/>
  <c r="W42" s="1"/>
  <c r="Y42" s="1"/>
  <c r="AA42" s="1"/>
  <c r="AB42" s="1"/>
  <c r="AC42" s="1"/>
  <c r="J30"/>
  <c r="L30" s="1"/>
  <c r="N30" s="1"/>
  <c r="P30" s="1"/>
  <c r="R30" s="1"/>
  <c r="T30" s="1"/>
  <c r="V30" s="1"/>
  <c r="X30" s="1"/>
  <c r="Z30" s="1"/>
  <c r="AB30" s="1"/>
  <c r="AC30" s="1"/>
  <c r="L13" i="14"/>
  <c r="J101" i="7"/>
  <c r="L101" s="1"/>
  <c r="N101" s="1"/>
  <c r="P101" s="1"/>
  <c r="R101" s="1"/>
  <c r="T101" s="1"/>
  <c r="V101" s="1"/>
  <c r="X101" s="1"/>
  <c r="Z101" s="1"/>
  <c r="AB101" s="1"/>
  <c r="AC101" s="1"/>
  <c r="J13" i="14"/>
  <c r="J40" i="7"/>
  <c r="L40" s="1"/>
  <c r="N40" s="1"/>
  <c r="P40" s="1"/>
  <c r="R40" s="1"/>
  <c r="T40" s="1"/>
  <c r="V40" s="1"/>
  <c r="X40" s="1"/>
  <c r="Z40" s="1"/>
  <c r="AB40" s="1"/>
  <c r="AC40" s="1"/>
  <c r="J98"/>
  <c r="L98" s="1"/>
  <c r="N98" s="1"/>
  <c r="P98" s="1"/>
  <c r="R98" s="1"/>
  <c r="T98" s="1"/>
  <c r="V98" s="1"/>
  <c r="X98" s="1"/>
  <c r="Z98" s="1"/>
  <c r="AB98" s="1"/>
  <c r="AC98" s="1"/>
  <c r="J22"/>
  <c r="L22" s="1"/>
  <c r="N22" s="1"/>
  <c r="P22" s="1"/>
  <c r="R22" s="1"/>
  <c r="T22" s="1"/>
  <c r="V22" s="1"/>
  <c r="X22" s="1"/>
  <c r="Z22" s="1"/>
  <c r="AB22" s="1"/>
  <c r="AC22" s="1"/>
  <c r="J46"/>
  <c r="L46" s="1"/>
  <c r="N46" s="1"/>
  <c r="P46" s="1"/>
  <c r="R46" s="1"/>
  <c r="T46" s="1"/>
  <c r="V46" s="1"/>
  <c r="X46" s="1"/>
  <c r="Z46" s="1"/>
  <c r="AB46" s="1"/>
  <c r="J26"/>
  <c r="L26" s="1"/>
  <c r="N26" s="1"/>
  <c r="P26" s="1"/>
  <c r="R26" s="1"/>
  <c r="T26" s="1"/>
  <c r="V26" s="1"/>
  <c r="X26" s="1"/>
  <c r="Z26" s="1"/>
  <c r="AB26" s="1"/>
  <c r="AC26" s="1"/>
  <c r="J78"/>
  <c r="L78" s="1"/>
  <c r="N78" s="1"/>
  <c r="P78" s="1"/>
  <c r="R78" s="1"/>
  <c r="T78" s="1"/>
  <c r="V78" s="1"/>
  <c r="X78" s="1"/>
  <c r="Z78" s="1"/>
  <c r="AB78" s="1"/>
  <c r="AC78" s="1"/>
  <c r="J87"/>
  <c r="L87" s="1"/>
  <c r="N87" s="1"/>
  <c r="P87" s="1"/>
  <c r="R87" s="1"/>
  <c r="T87" s="1"/>
  <c r="V87" s="1"/>
  <c r="X87" s="1"/>
  <c r="Z87" s="1"/>
  <c r="AB87" s="1"/>
  <c r="AC87" s="1"/>
  <c r="J70"/>
  <c r="L70" s="1"/>
  <c r="N70" s="1"/>
  <c r="P70" s="1"/>
  <c r="R70" s="1"/>
  <c r="T70" s="1"/>
  <c r="V70" s="1"/>
  <c r="X70" s="1"/>
  <c r="Z70" s="1"/>
  <c r="AB70" s="1"/>
  <c r="AC70" s="1"/>
  <c r="J95"/>
  <c r="L95" s="1"/>
  <c r="N95" s="1"/>
  <c r="P95" s="1"/>
  <c r="R95" s="1"/>
  <c r="T95" s="1"/>
  <c r="V95" s="1"/>
  <c r="X95" s="1"/>
  <c r="Z95" s="1"/>
  <c r="AB95" s="1"/>
  <c r="AC95" s="1"/>
  <c r="J7"/>
  <c r="L7" s="1"/>
  <c r="N7" s="1"/>
  <c r="P7" s="1"/>
  <c r="R7" s="1"/>
  <c r="T7" s="1"/>
  <c r="V7" s="1"/>
  <c r="X7" s="1"/>
  <c r="Z7" s="1"/>
  <c r="AB7" s="1"/>
  <c r="AC7" s="1"/>
  <c r="J86"/>
  <c r="L86" s="1"/>
  <c r="N86" s="1"/>
  <c r="P86" s="1"/>
  <c r="R86" s="1"/>
  <c r="T86" s="1"/>
  <c r="V86" s="1"/>
  <c r="X86" s="1"/>
  <c r="Z86" s="1"/>
  <c r="AB86" s="1"/>
  <c r="AC86" s="1"/>
  <c r="I80"/>
  <c r="K80" s="1"/>
  <c r="M80" s="1"/>
  <c r="O80" s="1"/>
  <c r="Q80" s="1"/>
  <c r="S80" s="1"/>
  <c r="U80" s="1"/>
  <c r="W80" s="1"/>
  <c r="Y80" s="1"/>
  <c r="AA80" s="1"/>
  <c r="AB80" s="1"/>
  <c r="AC80" s="1"/>
  <c r="J10"/>
  <c r="L10" s="1"/>
  <c r="N10" s="1"/>
  <c r="P10" s="1"/>
  <c r="R10" s="1"/>
  <c r="T10" s="1"/>
  <c r="V10" s="1"/>
  <c r="X10" s="1"/>
  <c r="Z10" s="1"/>
  <c r="AB10" s="1"/>
  <c r="J48"/>
  <c r="L48" s="1"/>
  <c r="N48" s="1"/>
  <c r="P48" s="1"/>
  <c r="R48" s="1"/>
  <c r="T48" s="1"/>
  <c r="V48" s="1"/>
  <c r="X48" s="1"/>
  <c r="Z48" s="1"/>
  <c r="AB48" s="1"/>
  <c r="AC48" s="1"/>
  <c r="J34"/>
  <c r="L34" s="1"/>
  <c r="N34" s="1"/>
  <c r="P34" s="1"/>
  <c r="R34" s="1"/>
  <c r="T34" s="1"/>
  <c r="V34" s="1"/>
  <c r="X34" s="1"/>
  <c r="Z34" s="1"/>
  <c r="AB34" s="1"/>
  <c r="AC34" s="1"/>
  <c r="J54"/>
  <c r="L54" s="1"/>
  <c r="N54" s="1"/>
  <c r="P54" s="1"/>
  <c r="R54" s="1"/>
  <c r="T54" s="1"/>
  <c r="V54" s="1"/>
  <c r="X54" s="1"/>
  <c r="Z54" s="1"/>
  <c r="AB54" s="1"/>
  <c r="AC54" s="1"/>
  <c r="J94"/>
  <c r="L94" s="1"/>
  <c r="N94" s="1"/>
  <c r="P94" s="1"/>
  <c r="R94" s="1"/>
  <c r="T94" s="1"/>
  <c r="V94" s="1"/>
  <c r="X94" s="1"/>
  <c r="Z94" s="1"/>
  <c r="AB94" s="1"/>
  <c r="I102"/>
  <c r="K102" s="1"/>
  <c r="M102" s="1"/>
  <c r="O102" s="1"/>
  <c r="Q102" s="1"/>
  <c r="S102" s="1"/>
  <c r="U102" s="1"/>
  <c r="W102" s="1"/>
  <c r="Y102" s="1"/>
  <c r="AA102" s="1"/>
  <c r="AB102" s="1"/>
  <c r="AC102" s="1"/>
  <c r="J38"/>
  <c r="L38" s="1"/>
  <c r="N38" s="1"/>
  <c r="P38" s="1"/>
  <c r="R38" s="1"/>
  <c r="T38" s="1"/>
  <c r="V38" s="1"/>
  <c r="X38" s="1"/>
  <c r="Z38" s="1"/>
  <c r="AB38" s="1"/>
  <c r="AC38" s="1"/>
  <c r="J58"/>
  <c r="L58" s="1"/>
  <c r="N58" s="1"/>
  <c r="P58" s="1"/>
  <c r="R58" s="1"/>
  <c r="T58" s="1"/>
  <c r="V58" s="1"/>
  <c r="X58" s="1"/>
  <c r="Z58" s="1"/>
  <c r="AB58" s="1"/>
  <c r="AC58" s="1"/>
  <c r="J103"/>
  <c r="L103" s="1"/>
  <c r="N103" s="1"/>
  <c r="P103" s="1"/>
  <c r="R103" s="1"/>
  <c r="T103" s="1"/>
  <c r="V103" s="1"/>
  <c r="X103" s="1"/>
  <c r="Z103" s="1"/>
  <c r="AB103" s="1"/>
  <c r="AC103" s="1"/>
  <c r="I100"/>
  <c r="K100" s="1"/>
  <c r="M100" s="1"/>
  <c r="O100" s="1"/>
  <c r="Q100" s="1"/>
  <c r="S100" s="1"/>
  <c r="U100" s="1"/>
  <c r="W100" s="1"/>
  <c r="Y100" s="1"/>
  <c r="AA100" s="1"/>
  <c r="J100"/>
  <c r="L100" s="1"/>
  <c r="N100" s="1"/>
  <c r="P100" s="1"/>
  <c r="R100" s="1"/>
  <c r="T100" s="1"/>
  <c r="V100" s="1"/>
  <c r="X100" s="1"/>
  <c r="Z100" s="1"/>
  <c r="F15" i="14"/>
  <c r="H15" s="1"/>
  <c r="E16"/>
  <c r="G16" s="1"/>
  <c r="I16" s="1"/>
  <c r="K16" s="1"/>
  <c r="C15"/>
  <c r="B16"/>
  <c r="C16" s="1"/>
  <c r="O13"/>
  <c r="M13"/>
  <c r="J16"/>
  <c r="K13"/>
  <c r="F34" i="18"/>
  <c r="F36"/>
  <c r="N13" i="14"/>
  <c r="H14"/>
  <c r="M14" s="1"/>
  <c r="I15"/>
  <c r="G32" i="18"/>
  <c r="G33" s="1"/>
  <c r="AD81" i="7" l="1"/>
  <c r="AD104"/>
  <c r="M25" i="2"/>
  <c r="E25" s="1"/>
  <c r="P22" s="1"/>
  <c r="H27"/>
  <c r="M26"/>
  <c r="C6" i="9"/>
  <c r="E6"/>
  <c r="D6"/>
  <c r="A7"/>
  <c r="B6"/>
  <c r="AD85" i="7"/>
  <c r="AD18"/>
  <c r="AD14"/>
  <c r="AD17"/>
  <c r="AD33"/>
  <c r="AD41"/>
  <c r="AD97"/>
  <c r="AD13"/>
  <c r="AD91"/>
  <c r="AD72"/>
  <c r="AD89"/>
  <c r="AD76"/>
  <c r="AD47"/>
  <c r="AD19"/>
  <c r="AD5"/>
  <c r="AD31"/>
  <c r="AD64"/>
  <c r="AD84"/>
  <c r="AD51"/>
  <c r="AD82"/>
  <c r="AD63"/>
  <c r="AD73"/>
  <c r="AD9"/>
  <c r="AD28"/>
  <c r="AD21"/>
  <c r="AD52"/>
  <c r="AD93"/>
  <c r="AD55"/>
  <c r="AD12"/>
  <c r="AD57"/>
  <c r="AD59"/>
  <c r="AD60"/>
  <c r="AD45"/>
  <c r="AD96"/>
  <c r="AD90"/>
  <c r="AD98"/>
  <c r="AC68"/>
  <c r="AD79"/>
  <c r="AD25"/>
  <c r="AD61"/>
  <c r="AD4"/>
  <c r="AD70"/>
  <c r="AD75"/>
  <c r="AD50"/>
  <c r="AD20"/>
  <c r="AD48"/>
  <c r="AD42"/>
  <c r="AD71"/>
  <c r="AD32"/>
  <c r="AD16"/>
  <c r="AD69"/>
  <c r="AD56"/>
  <c r="P13" i="14"/>
  <c r="Q13" s="1"/>
  <c r="AD86" i="7"/>
  <c r="AD44"/>
  <c r="AD43"/>
  <c r="AD95"/>
  <c r="AD24"/>
  <c r="AD101"/>
  <c r="AD66"/>
  <c r="AD26"/>
  <c r="AD40"/>
  <c r="AD88"/>
  <c r="AB29"/>
  <c r="AC29" s="1"/>
  <c r="AD39"/>
  <c r="AD92"/>
  <c r="AD83"/>
  <c r="AD53"/>
  <c r="AD15"/>
  <c r="AD87"/>
  <c r="AD78"/>
  <c r="AD27"/>
  <c r="J15" i="14"/>
  <c r="AD62" i="7"/>
  <c r="AD34"/>
  <c r="AD7"/>
  <c r="AD54"/>
  <c r="AD22"/>
  <c r="AD103"/>
  <c r="AD58"/>
  <c r="L15" i="14"/>
  <c r="AD38" i="7"/>
  <c r="AD6"/>
  <c r="L16" i="14"/>
  <c r="N16"/>
  <c r="M16"/>
  <c r="AB100" i="7"/>
  <c r="AC100" s="1"/>
  <c r="O16" i="14"/>
  <c r="AD102" i="7"/>
  <c r="AD49"/>
  <c r="AD67"/>
  <c r="AD80"/>
  <c r="O14" i="14"/>
  <c r="AC99" i="7"/>
  <c r="AD99"/>
  <c r="P16" i="14"/>
  <c r="AC77" i="7"/>
  <c r="AD77"/>
  <c r="AD74"/>
  <c r="AC36"/>
  <c r="AD36"/>
  <c r="AD30"/>
  <c r="AC10"/>
  <c r="AD10"/>
  <c r="N14" i="14"/>
  <c r="AC11" i="7"/>
  <c r="AD11"/>
  <c r="AC65"/>
  <c r="AD65"/>
  <c r="M15" i="14"/>
  <c r="N15"/>
  <c r="AC8" i="7"/>
  <c r="AD8"/>
  <c r="AC94"/>
  <c r="AD94"/>
  <c r="J14" i="14"/>
  <c r="L14"/>
  <c r="AC46" i="7"/>
  <c r="AD46"/>
  <c r="AD23"/>
  <c r="AD37"/>
  <c r="G34" i="18"/>
  <c r="G36"/>
  <c r="AD35" i="7"/>
  <c r="K15" i="14"/>
  <c r="O15"/>
  <c r="H32" i="18"/>
  <c r="E23" i="2" l="1"/>
  <c r="B21" s="1"/>
  <c r="D28" i="18"/>
  <c r="E27" i="2"/>
  <c r="O17"/>
  <c r="D7" i="9"/>
  <c r="E7"/>
  <c r="B7"/>
  <c r="A8"/>
  <c r="C7"/>
  <c r="R13" i="14"/>
  <c r="R16"/>
  <c r="Q16"/>
  <c r="AD29" i="7"/>
  <c r="AD100"/>
  <c r="P14" i="14"/>
  <c r="R14" s="1"/>
  <c r="I32" i="18"/>
  <c r="P15" i="14"/>
  <c r="R15" s="1"/>
  <c r="H33" i="18"/>
  <c r="K29" l="1"/>
  <c r="K28"/>
  <c r="D29"/>
  <c r="H28"/>
  <c r="H29"/>
  <c r="G29"/>
  <c r="G28"/>
  <c r="L28"/>
  <c r="L29"/>
  <c r="F29"/>
  <c r="F28"/>
  <c r="M29"/>
  <c r="M28"/>
  <c r="J28"/>
  <c r="J29"/>
  <c r="I28"/>
  <c r="I29"/>
  <c r="E29"/>
  <c r="E28"/>
  <c r="E8" i="9"/>
  <c r="B8"/>
  <c r="A9"/>
  <c r="D8"/>
  <c r="C8"/>
  <c r="Q14" i="14"/>
  <c r="Q15"/>
  <c r="J32" i="18"/>
  <c r="J33" s="1"/>
  <c r="H34"/>
  <c r="H36"/>
  <c r="I33"/>
  <c r="G30" l="1"/>
  <c r="AC110" i="7" s="1"/>
  <c r="K30" i="18"/>
  <c r="AC114" i="7" s="1"/>
  <c r="F31" i="18"/>
  <c r="B109" i="7" s="1"/>
  <c r="D109" s="1"/>
  <c r="G31" i="18"/>
  <c r="B110" i="7" s="1"/>
  <c r="C110" s="1"/>
  <c r="D30" i="18"/>
  <c r="D35" s="1"/>
  <c r="E30"/>
  <c r="E35" s="1"/>
  <c r="F30"/>
  <c r="F35" s="1"/>
  <c r="I30"/>
  <c r="AC112" i="7" s="1"/>
  <c r="D31" i="18"/>
  <c r="B107" i="7" s="1"/>
  <c r="D107" s="1"/>
  <c r="L31" i="18"/>
  <c r="B115" i="7" s="1"/>
  <c r="G115" s="1"/>
  <c r="H31" i="18"/>
  <c r="B111" i="7" s="1"/>
  <c r="F111" s="1"/>
  <c r="J31" i="18"/>
  <c r="B113" i="7" s="1"/>
  <c r="E113" s="1"/>
  <c r="K31" i="18"/>
  <c r="B114" i="7" s="1"/>
  <c r="E114" s="1"/>
  <c r="H30" i="18"/>
  <c r="AC111" i="7" s="1"/>
  <c r="E31" i="18"/>
  <c r="B108" i="7" s="1"/>
  <c r="F108" s="1"/>
  <c r="L30" i="18"/>
  <c r="AC115" i="7" s="1"/>
  <c r="I31" i="18"/>
  <c r="B112" i="7" s="1"/>
  <c r="C112" s="1"/>
  <c r="M30" i="18"/>
  <c r="AC116" i="7" s="1"/>
  <c r="J30" i="18"/>
  <c r="AC113" i="7" s="1"/>
  <c r="M31" i="18"/>
  <c r="B116" i="7" s="1"/>
  <c r="D116" s="1"/>
  <c r="D9" i="9"/>
  <c r="C9"/>
  <c r="E9"/>
  <c r="B9"/>
  <c r="A10"/>
  <c r="I34" i="18"/>
  <c r="I36"/>
  <c r="J34"/>
  <c r="J36"/>
  <c r="K32"/>
  <c r="G35" l="1"/>
  <c r="AC107" i="7"/>
  <c r="AC109"/>
  <c r="G109"/>
  <c r="AC108"/>
  <c r="F109"/>
  <c r="C109"/>
  <c r="E109"/>
  <c r="E107"/>
  <c r="D110"/>
  <c r="E110"/>
  <c r="F110"/>
  <c r="G110"/>
  <c r="D108"/>
  <c r="I35" i="18"/>
  <c r="F113" i="7"/>
  <c r="G113"/>
  <c r="C107"/>
  <c r="D115"/>
  <c r="G107"/>
  <c r="F107"/>
  <c r="C115"/>
  <c r="E115"/>
  <c r="F115"/>
  <c r="H35" i="18"/>
  <c r="J35"/>
  <c r="G111" i="7"/>
  <c r="C111"/>
  <c r="E111"/>
  <c r="G108"/>
  <c r="E108"/>
  <c r="C108"/>
  <c r="D111"/>
  <c r="C113"/>
  <c r="D113"/>
  <c r="F114"/>
  <c r="G114"/>
  <c r="C114"/>
  <c r="D112"/>
  <c r="D114"/>
  <c r="F112"/>
  <c r="G116"/>
  <c r="G112"/>
  <c r="E116"/>
  <c r="F116"/>
  <c r="C116"/>
  <c r="E112"/>
  <c r="E10" i="9"/>
  <c r="A11"/>
  <c r="B10"/>
  <c r="D10"/>
  <c r="C10"/>
  <c r="L32" i="18"/>
  <c r="L33" s="1"/>
  <c r="K33"/>
  <c r="H109" i="7" l="1"/>
  <c r="I109" s="1"/>
  <c r="K109" s="1"/>
  <c r="M109" s="1"/>
  <c r="O109" s="1"/>
  <c r="Q109" s="1"/>
  <c r="S109" s="1"/>
  <c r="U109" s="1"/>
  <c r="W109" s="1"/>
  <c r="Y109" s="1"/>
  <c r="AA109" s="1"/>
  <c r="H110"/>
  <c r="J110" s="1"/>
  <c r="L110" s="1"/>
  <c r="N110" s="1"/>
  <c r="P110" s="1"/>
  <c r="R110" s="1"/>
  <c r="T110" s="1"/>
  <c r="V110" s="1"/>
  <c r="X110" s="1"/>
  <c r="Z110" s="1"/>
  <c r="H107"/>
  <c r="I107" s="1"/>
  <c r="K107" s="1"/>
  <c r="M107" s="1"/>
  <c r="O107" s="1"/>
  <c r="Q107" s="1"/>
  <c r="S107" s="1"/>
  <c r="U107" s="1"/>
  <c r="W107" s="1"/>
  <c r="Y107" s="1"/>
  <c r="AA107" s="1"/>
  <c r="H113"/>
  <c r="I113" s="1"/>
  <c r="K113" s="1"/>
  <c r="M113" s="1"/>
  <c r="O113" s="1"/>
  <c r="Q113" s="1"/>
  <c r="S113" s="1"/>
  <c r="U113" s="1"/>
  <c r="W113" s="1"/>
  <c r="Y113" s="1"/>
  <c r="AA113" s="1"/>
  <c r="H115"/>
  <c r="I115" s="1"/>
  <c r="K115" s="1"/>
  <c r="M115" s="1"/>
  <c r="O115" s="1"/>
  <c r="Q115" s="1"/>
  <c r="S115" s="1"/>
  <c r="U115" s="1"/>
  <c r="W115" s="1"/>
  <c r="Y115" s="1"/>
  <c r="AA115" s="1"/>
  <c r="H108"/>
  <c r="I108" s="1"/>
  <c r="K108" s="1"/>
  <c r="M108" s="1"/>
  <c r="O108" s="1"/>
  <c r="Q108" s="1"/>
  <c r="S108" s="1"/>
  <c r="U108" s="1"/>
  <c r="W108" s="1"/>
  <c r="Y108" s="1"/>
  <c r="AA108" s="1"/>
  <c r="H111"/>
  <c r="I111" s="1"/>
  <c r="K111" s="1"/>
  <c r="M111" s="1"/>
  <c r="O111" s="1"/>
  <c r="Q111" s="1"/>
  <c r="S111" s="1"/>
  <c r="U111" s="1"/>
  <c r="W111" s="1"/>
  <c r="Y111" s="1"/>
  <c r="AA111" s="1"/>
  <c r="H114"/>
  <c r="I114" s="1"/>
  <c r="K114" s="1"/>
  <c r="M114" s="1"/>
  <c r="O114" s="1"/>
  <c r="Q114" s="1"/>
  <c r="S114" s="1"/>
  <c r="U114" s="1"/>
  <c r="W114" s="1"/>
  <c r="Y114" s="1"/>
  <c r="AA114" s="1"/>
  <c r="H116"/>
  <c r="I116" s="1"/>
  <c r="K116" s="1"/>
  <c r="M116" s="1"/>
  <c r="O116" s="1"/>
  <c r="Q116" s="1"/>
  <c r="S116" s="1"/>
  <c r="U116" s="1"/>
  <c r="W116" s="1"/>
  <c r="Y116" s="1"/>
  <c r="AA116" s="1"/>
  <c r="H112"/>
  <c r="I112" s="1"/>
  <c r="K112" s="1"/>
  <c r="M112" s="1"/>
  <c r="O112" s="1"/>
  <c r="Q112" s="1"/>
  <c r="S112" s="1"/>
  <c r="U112" s="1"/>
  <c r="W112" s="1"/>
  <c r="Y112" s="1"/>
  <c r="AA112" s="1"/>
  <c r="D11" i="9"/>
  <c r="B11"/>
  <c r="A12"/>
  <c r="E11"/>
  <c r="C11"/>
  <c r="L34" i="18"/>
  <c r="L35" s="1"/>
  <c r="L36"/>
  <c r="M32"/>
  <c r="M33" s="1"/>
  <c r="K34"/>
  <c r="K35" s="1"/>
  <c r="K36"/>
  <c r="J109" i="7" l="1"/>
  <c r="L109" s="1"/>
  <c r="N109" s="1"/>
  <c r="P109" s="1"/>
  <c r="R109" s="1"/>
  <c r="T109" s="1"/>
  <c r="V109" s="1"/>
  <c r="X109" s="1"/>
  <c r="Z109" s="1"/>
  <c r="AB109" s="1"/>
  <c r="AD109" s="1"/>
  <c r="F147" i="18" s="1"/>
  <c r="I110" i="7"/>
  <c r="K110" s="1"/>
  <c r="M110" s="1"/>
  <c r="O110" s="1"/>
  <c r="Q110" s="1"/>
  <c r="S110" s="1"/>
  <c r="U110" s="1"/>
  <c r="W110" s="1"/>
  <c r="Y110" s="1"/>
  <c r="AA110" s="1"/>
  <c r="AB110" s="1"/>
  <c r="AD110" s="1"/>
  <c r="G147" i="18" s="1"/>
  <c r="J107" i="7"/>
  <c r="L107" s="1"/>
  <c r="N107" s="1"/>
  <c r="P107" s="1"/>
  <c r="R107" s="1"/>
  <c r="T107" s="1"/>
  <c r="V107" s="1"/>
  <c r="X107" s="1"/>
  <c r="Z107" s="1"/>
  <c r="AB107" s="1"/>
  <c r="AD107" s="1"/>
  <c r="D147" i="18" s="1"/>
  <c r="J113" i="7"/>
  <c r="L113" s="1"/>
  <c r="N113" s="1"/>
  <c r="P113" s="1"/>
  <c r="R113" s="1"/>
  <c r="T113" s="1"/>
  <c r="V113" s="1"/>
  <c r="X113" s="1"/>
  <c r="Z113" s="1"/>
  <c r="AB113" s="1"/>
  <c r="AD113" s="1"/>
  <c r="J147" i="18" s="1"/>
  <c r="J115" i="7"/>
  <c r="L115" s="1"/>
  <c r="N115" s="1"/>
  <c r="P115" s="1"/>
  <c r="R115" s="1"/>
  <c r="T115" s="1"/>
  <c r="V115" s="1"/>
  <c r="X115" s="1"/>
  <c r="Z115" s="1"/>
  <c r="AB115" s="1"/>
  <c r="AD115" s="1"/>
  <c r="L147" i="18" s="1"/>
  <c r="J108" i="7"/>
  <c r="L108" s="1"/>
  <c r="N108" s="1"/>
  <c r="P108" s="1"/>
  <c r="R108" s="1"/>
  <c r="T108" s="1"/>
  <c r="V108" s="1"/>
  <c r="X108" s="1"/>
  <c r="Z108" s="1"/>
  <c r="AB108" s="1"/>
  <c r="AD108" s="1"/>
  <c r="E147" i="18" s="1"/>
  <c r="J111" i="7"/>
  <c r="L111" s="1"/>
  <c r="N111" s="1"/>
  <c r="P111" s="1"/>
  <c r="R111" s="1"/>
  <c r="T111" s="1"/>
  <c r="V111" s="1"/>
  <c r="X111" s="1"/>
  <c r="Z111" s="1"/>
  <c r="AB111" s="1"/>
  <c r="AD111" s="1"/>
  <c r="H147" i="18" s="1"/>
  <c r="J114" i="7"/>
  <c r="L114" s="1"/>
  <c r="N114" s="1"/>
  <c r="P114" s="1"/>
  <c r="R114" s="1"/>
  <c r="T114" s="1"/>
  <c r="V114" s="1"/>
  <c r="X114" s="1"/>
  <c r="Z114" s="1"/>
  <c r="AB114" s="1"/>
  <c r="AD114" s="1"/>
  <c r="K147" i="18" s="1"/>
  <c r="J112" i="7"/>
  <c r="L112" s="1"/>
  <c r="N112" s="1"/>
  <c r="P112" s="1"/>
  <c r="R112" s="1"/>
  <c r="T112" s="1"/>
  <c r="V112" s="1"/>
  <c r="X112" s="1"/>
  <c r="Z112" s="1"/>
  <c r="AB112" s="1"/>
  <c r="AD112" s="1"/>
  <c r="I147" i="18" s="1"/>
  <c r="J116" i="7"/>
  <c r="L116" s="1"/>
  <c r="N116" s="1"/>
  <c r="P116" s="1"/>
  <c r="R116" s="1"/>
  <c r="T116" s="1"/>
  <c r="V116" s="1"/>
  <c r="X116" s="1"/>
  <c r="Z116" s="1"/>
  <c r="AB116" s="1"/>
  <c r="AD116" s="1"/>
  <c r="M147" i="18" s="1"/>
  <c r="L148" s="1"/>
  <c r="E12" i="9"/>
  <c r="C12"/>
  <c r="B12"/>
  <c r="A13"/>
  <c r="D12"/>
  <c r="M34" i="18"/>
  <c r="M35" s="1"/>
  <c r="M36"/>
  <c r="K148" l="1"/>
  <c r="J148" s="1"/>
  <c r="I148" s="1"/>
  <c r="H148" s="1"/>
  <c r="G148" s="1"/>
  <c r="F148" s="1"/>
  <c r="E148" s="1"/>
  <c r="D148" s="1"/>
  <c r="C148" s="1"/>
  <c r="M17" i="2"/>
  <c r="AY62" i="8" s="1"/>
  <c r="D13" i="9"/>
  <c r="C13"/>
  <c r="A14"/>
  <c r="E13"/>
  <c r="B13"/>
  <c r="F24" i="14" l="1"/>
  <c r="H24" s="1"/>
  <c r="M21" i="2"/>
  <c r="E14" i="9"/>
  <c r="B14"/>
  <c r="D14"/>
  <c r="A15"/>
  <c r="C14"/>
  <c r="O22" i="14" l="1"/>
  <c r="G22" s="1"/>
  <c r="O21"/>
  <c r="F21" s="1"/>
  <c r="CE153" i="12"/>
  <c r="CA153"/>
  <c r="BW153"/>
  <c r="BS153"/>
  <c r="BO153"/>
  <c r="BK153"/>
  <c r="BG153"/>
  <c r="BC153"/>
  <c r="AY153"/>
  <c r="CH152"/>
  <c r="CD152"/>
  <c r="BZ152"/>
  <c r="BV152"/>
  <c r="BR152"/>
  <c r="BN152"/>
  <c r="BJ152"/>
  <c r="BF152"/>
  <c r="BB152"/>
  <c r="AX152"/>
  <c r="CG151"/>
  <c r="CC151"/>
  <c r="BY151"/>
  <c r="BU151"/>
  <c r="BQ151"/>
  <c r="BM151"/>
  <c r="BI151"/>
  <c r="BE151"/>
  <c r="BA151"/>
  <c r="AW151"/>
  <c r="CF150"/>
  <c r="CB150"/>
  <c r="BX150"/>
  <c r="BT150"/>
  <c r="BP150"/>
  <c r="BL150"/>
  <c r="BH150"/>
  <c r="BD150"/>
  <c r="AZ150"/>
  <c r="AV150"/>
  <c r="CE149"/>
  <c r="CA149"/>
  <c r="BW149"/>
  <c r="BS149"/>
  <c r="BO149"/>
  <c r="BK149"/>
  <c r="BG149"/>
  <c r="BC149"/>
  <c r="AY149"/>
  <c r="BP151"/>
  <c r="BV149"/>
  <c r="BB149"/>
  <c r="CF153"/>
  <c r="CB153"/>
  <c r="BX153"/>
  <c r="BT153"/>
  <c r="BP153"/>
  <c r="BL153"/>
  <c r="BH153"/>
  <c r="BD153"/>
  <c r="AZ153"/>
  <c r="AV153"/>
  <c r="CE152"/>
  <c r="CA152"/>
  <c r="BW152"/>
  <c r="BS152"/>
  <c r="BO152"/>
  <c r="BK152"/>
  <c r="BG152"/>
  <c r="BC152"/>
  <c r="AY152"/>
  <c r="CH151"/>
  <c r="CD151"/>
  <c r="BZ151"/>
  <c r="BV151"/>
  <c r="BR151"/>
  <c r="BN151"/>
  <c r="BJ151"/>
  <c r="BF151"/>
  <c r="BB151"/>
  <c r="AX151"/>
  <c r="CG150"/>
  <c r="CC150"/>
  <c r="BY150"/>
  <c r="BU150"/>
  <c r="BQ150"/>
  <c r="BM150"/>
  <c r="BI150"/>
  <c r="BE150"/>
  <c r="BA150"/>
  <c r="AW150"/>
  <c r="CF149"/>
  <c r="CB149"/>
  <c r="BX149"/>
  <c r="BT149"/>
  <c r="BP149"/>
  <c r="BL149"/>
  <c r="BH149"/>
  <c r="BD149"/>
  <c r="AZ149"/>
  <c r="AV149"/>
  <c r="CH153"/>
  <c r="BR153"/>
  <c r="BJ153"/>
  <c r="BB153"/>
  <c r="CG152"/>
  <c r="BY152"/>
  <c r="BQ152"/>
  <c r="BI152"/>
  <c r="BA152"/>
  <c r="CF151"/>
  <c r="BX151"/>
  <c r="BL151"/>
  <c r="BD151"/>
  <c r="AV151"/>
  <c r="CA150"/>
  <c r="BS150"/>
  <c r="BK150"/>
  <c r="BC150"/>
  <c r="CH149"/>
  <c r="BZ149"/>
  <c r="BN149"/>
  <c r="BF149"/>
  <c r="CG153"/>
  <c r="CC153"/>
  <c r="BY153"/>
  <c r="BU153"/>
  <c r="BQ153"/>
  <c r="BM153"/>
  <c r="BI153"/>
  <c r="BE153"/>
  <c r="BA153"/>
  <c r="AW153"/>
  <c r="CF152"/>
  <c r="CB152"/>
  <c r="BX152"/>
  <c r="BT152"/>
  <c r="BP152"/>
  <c r="BL152"/>
  <c r="BH152"/>
  <c r="BD152"/>
  <c r="AZ152"/>
  <c r="AV152"/>
  <c r="CE151"/>
  <c r="CA151"/>
  <c r="BW151"/>
  <c r="BS151"/>
  <c r="BO151"/>
  <c r="BK151"/>
  <c r="BG151"/>
  <c r="BC151"/>
  <c r="AY151"/>
  <c r="CH150"/>
  <c r="CD150"/>
  <c r="BZ150"/>
  <c r="BV150"/>
  <c r="BR150"/>
  <c r="BN150"/>
  <c r="BJ150"/>
  <c r="BF150"/>
  <c r="BB150"/>
  <c r="AX150"/>
  <c r="CG149"/>
  <c r="CC149"/>
  <c r="BY149"/>
  <c r="BU149"/>
  <c r="BQ149"/>
  <c r="BM149"/>
  <c r="BI149"/>
  <c r="BE149"/>
  <c r="BA149"/>
  <c r="AW149"/>
  <c r="CD153"/>
  <c r="BZ153"/>
  <c r="BV153"/>
  <c r="BN153"/>
  <c r="BF153"/>
  <c r="AX153"/>
  <c r="CC152"/>
  <c r="BU152"/>
  <c r="BM152"/>
  <c r="BE152"/>
  <c r="AW152"/>
  <c r="CB151"/>
  <c r="BT151"/>
  <c r="BH151"/>
  <c r="AZ151"/>
  <c r="CE150"/>
  <c r="BW150"/>
  <c r="BO150"/>
  <c r="BG150"/>
  <c r="AY150"/>
  <c r="CD149"/>
  <c r="BR149"/>
  <c r="BJ149"/>
  <c r="AX149"/>
  <c r="I24" i="14"/>
  <c r="J24"/>
  <c r="M24"/>
  <c r="G24"/>
  <c r="K24"/>
  <c r="B35" i="18"/>
  <c r="O19" i="14"/>
  <c r="F19" s="1"/>
  <c r="K19" s="1"/>
  <c r="D15" i="9"/>
  <c r="C15"/>
  <c r="A16"/>
  <c r="E15"/>
  <c r="B15"/>
  <c r="M23" i="14" l="1"/>
  <c r="I21"/>
  <c r="G19"/>
  <c r="G21"/>
  <c r="H22"/>
  <c r="I22"/>
  <c r="F22"/>
  <c r="J21"/>
  <c r="L21" s="1"/>
  <c r="H21"/>
  <c r="J22"/>
  <c r="M22" s="1"/>
  <c r="I19"/>
  <c r="J19"/>
  <c r="L19"/>
  <c r="M19"/>
  <c r="H19"/>
  <c r="M37" i="18"/>
  <c r="K37"/>
  <c r="E37"/>
  <c r="H37"/>
  <c r="G37"/>
  <c r="D37"/>
  <c r="J37"/>
  <c r="L37"/>
  <c r="I37"/>
  <c r="F37"/>
  <c r="E16" i="9"/>
  <c r="B16"/>
  <c r="A17"/>
  <c r="D16"/>
  <c r="C16"/>
  <c r="F23" i="14" l="1"/>
  <c r="J23" s="1"/>
  <c r="L22"/>
  <c r="K22"/>
  <c r="M21"/>
  <c r="K21"/>
  <c r="I118" i="18"/>
  <c r="I96"/>
  <c r="I119"/>
  <c r="I117"/>
  <c r="I112"/>
  <c r="I116"/>
  <c r="I54"/>
  <c r="I81"/>
  <c r="I73"/>
  <c r="I90"/>
  <c r="I114"/>
  <c r="I130"/>
  <c r="I100"/>
  <c r="I64"/>
  <c r="I49"/>
  <c r="I82"/>
  <c r="I42"/>
  <c r="I120"/>
  <c r="I132"/>
  <c r="I76"/>
  <c r="I69"/>
  <c r="I108"/>
  <c r="I125"/>
  <c r="I55"/>
  <c r="I103"/>
  <c r="I124"/>
  <c r="I135"/>
  <c r="I86"/>
  <c r="I43"/>
  <c r="I84"/>
  <c r="I104"/>
  <c r="I133"/>
  <c r="I99"/>
  <c r="I57"/>
  <c r="I63"/>
  <c r="I60"/>
  <c r="I78"/>
  <c r="I61"/>
  <c r="I68"/>
  <c r="I95"/>
  <c r="I65"/>
  <c r="I77"/>
  <c r="I88"/>
  <c r="I127"/>
  <c r="I74"/>
  <c r="I138"/>
  <c r="I70"/>
  <c r="I98"/>
  <c r="I111"/>
  <c r="I48"/>
  <c r="I79"/>
  <c r="I136"/>
  <c r="I121"/>
  <c r="I89"/>
  <c r="I101"/>
  <c r="I128"/>
  <c r="I59"/>
  <c r="I106"/>
  <c r="I91"/>
  <c r="I85"/>
  <c r="I75"/>
  <c r="I51"/>
  <c r="I137"/>
  <c r="I87"/>
  <c r="I126"/>
  <c r="I142"/>
  <c r="I58"/>
  <c r="I67"/>
  <c r="I66"/>
  <c r="I44"/>
  <c r="I92"/>
  <c r="I139"/>
  <c r="I56"/>
  <c r="I71"/>
  <c r="I129"/>
  <c r="I47"/>
  <c r="I123"/>
  <c r="I62"/>
  <c r="I50"/>
  <c r="I140"/>
  <c r="I46"/>
  <c r="I97"/>
  <c r="I144"/>
  <c r="I94"/>
  <c r="I72"/>
  <c r="I107"/>
  <c r="I131"/>
  <c r="I80"/>
  <c r="I122"/>
  <c r="I53"/>
  <c r="I105"/>
  <c r="I115"/>
  <c r="I113"/>
  <c r="I102"/>
  <c r="I93"/>
  <c r="I83"/>
  <c r="I109"/>
  <c r="I52"/>
  <c r="I141"/>
  <c r="I110"/>
  <c r="I45"/>
  <c r="I134"/>
  <c r="F95"/>
  <c r="F94"/>
  <c r="F55"/>
  <c r="F118"/>
  <c r="F106"/>
  <c r="F115"/>
  <c r="F82"/>
  <c r="F108"/>
  <c r="F86"/>
  <c r="F60"/>
  <c r="F67"/>
  <c r="F129"/>
  <c r="F100"/>
  <c r="F142"/>
  <c r="F56"/>
  <c r="F101"/>
  <c r="F120"/>
  <c r="F64"/>
  <c r="F111"/>
  <c r="F128"/>
  <c r="F89"/>
  <c r="F105"/>
  <c r="F84"/>
  <c r="F81"/>
  <c r="F71"/>
  <c r="F65"/>
  <c r="F116"/>
  <c r="F109"/>
  <c r="F98"/>
  <c r="F137"/>
  <c r="F135"/>
  <c r="F138"/>
  <c r="F66"/>
  <c r="F48"/>
  <c r="F114"/>
  <c r="F73"/>
  <c r="F124"/>
  <c r="F53"/>
  <c r="F68"/>
  <c r="F79"/>
  <c r="F58"/>
  <c r="F80"/>
  <c r="F122"/>
  <c r="F112"/>
  <c r="F132"/>
  <c r="F139"/>
  <c r="F45"/>
  <c r="F74"/>
  <c r="F61"/>
  <c r="F110"/>
  <c r="F127"/>
  <c r="F54"/>
  <c r="F141"/>
  <c r="F52"/>
  <c r="F140"/>
  <c r="F119"/>
  <c r="F47"/>
  <c r="F117"/>
  <c r="F69"/>
  <c r="F78"/>
  <c r="F83"/>
  <c r="F59"/>
  <c r="F70"/>
  <c r="F51"/>
  <c r="F42"/>
  <c r="F90"/>
  <c r="F136"/>
  <c r="F75"/>
  <c r="F63"/>
  <c r="F130"/>
  <c r="F104"/>
  <c r="F62"/>
  <c r="F134"/>
  <c r="F125"/>
  <c r="F87"/>
  <c r="F44"/>
  <c r="F131"/>
  <c r="F102"/>
  <c r="F107"/>
  <c r="F50"/>
  <c r="F97"/>
  <c r="F46"/>
  <c r="F85"/>
  <c r="F144"/>
  <c r="F133"/>
  <c r="F57"/>
  <c r="F49"/>
  <c r="F103"/>
  <c r="F92"/>
  <c r="F121"/>
  <c r="F126"/>
  <c r="F93"/>
  <c r="F77"/>
  <c r="F76"/>
  <c r="F72"/>
  <c r="F88"/>
  <c r="F123"/>
  <c r="F113"/>
  <c r="F96"/>
  <c r="F91"/>
  <c r="F99"/>
  <c r="F43"/>
  <c r="D123"/>
  <c r="D54"/>
  <c r="D110"/>
  <c r="D90"/>
  <c r="D60"/>
  <c r="D128"/>
  <c r="D141"/>
  <c r="D63"/>
  <c r="D53"/>
  <c r="D56"/>
  <c r="D96"/>
  <c r="D61"/>
  <c r="D92"/>
  <c r="D81"/>
  <c r="D130"/>
  <c r="D129"/>
  <c r="D124"/>
  <c r="D104"/>
  <c r="D55"/>
  <c r="D113"/>
  <c r="D78"/>
  <c r="D45"/>
  <c r="D142"/>
  <c r="D94"/>
  <c r="D127"/>
  <c r="D95"/>
  <c r="D71"/>
  <c r="D138"/>
  <c r="D42"/>
  <c r="D114"/>
  <c r="D101"/>
  <c r="D126"/>
  <c r="D68"/>
  <c r="D109"/>
  <c r="D99"/>
  <c r="D84"/>
  <c r="D134"/>
  <c r="D102"/>
  <c r="D144"/>
  <c r="D140"/>
  <c r="D108"/>
  <c r="D103"/>
  <c r="D131"/>
  <c r="D117"/>
  <c r="D52"/>
  <c r="D57"/>
  <c r="D135"/>
  <c r="D80"/>
  <c r="D133"/>
  <c r="D125"/>
  <c r="D112"/>
  <c r="D75"/>
  <c r="D105"/>
  <c r="D82"/>
  <c r="D49"/>
  <c r="D91"/>
  <c r="D72"/>
  <c r="D58"/>
  <c r="D46"/>
  <c r="D48"/>
  <c r="D76"/>
  <c r="D118"/>
  <c r="D69"/>
  <c r="D89"/>
  <c r="D120"/>
  <c r="D67"/>
  <c r="D136"/>
  <c r="D50"/>
  <c r="D137"/>
  <c r="D115"/>
  <c r="D100"/>
  <c r="D47"/>
  <c r="D44"/>
  <c r="D65"/>
  <c r="D116"/>
  <c r="D59"/>
  <c r="D119"/>
  <c r="D43"/>
  <c r="D62"/>
  <c r="D139"/>
  <c r="D66"/>
  <c r="D93"/>
  <c r="D106"/>
  <c r="D111"/>
  <c r="D122"/>
  <c r="D86"/>
  <c r="D97"/>
  <c r="D87"/>
  <c r="D98"/>
  <c r="D88"/>
  <c r="D79"/>
  <c r="D107"/>
  <c r="D74"/>
  <c r="D77"/>
  <c r="D85"/>
  <c r="D121"/>
  <c r="D73"/>
  <c r="D51"/>
  <c r="D83"/>
  <c r="D70"/>
  <c r="D132"/>
  <c r="D64"/>
  <c r="K122"/>
  <c r="K64"/>
  <c r="K50"/>
  <c r="K74"/>
  <c r="K86"/>
  <c r="K142"/>
  <c r="K101"/>
  <c r="K98"/>
  <c r="K73"/>
  <c r="K109"/>
  <c r="K127"/>
  <c r="K118"/>
  <c r="K81"/>
  <c r="K61"/>
  <c r="K120"/>
  <c r="K105"/>
  <c r="K119"/>
  <c r="K45"/>
  <c r="K111"/>
  <c r="K44"/>
  <c r="K99"/>
  <c r="K54"/>
  <c r="K141"/>
  <c r="K113"/>
  <c r="K97"/>
  <c r="K72"/>
  <c r="K100"/>
  <c r="K133"/>
  <c r="K78"/>
  <c r="K66"/>
  <c r="K128"/>
  <c r="K48"/>
  <c r="K107"/>
  <c r="K94"/>
  <c r="K138"/>
  <c r="K137"/>
  <c r="K106"/>
  <c r="K47"/>
  <c r="K52"/>
  <c r="K69"/>
  <c r="K131"/>
  <c r="K96"/>
  <c r="K87"/>
  <c r="K112"/>
  <c r="K83"/>
  <c r="K88"/>
  <c r="K62"/>
  <c r="K121"/>
  <c r="K144"/>
  <c r="K53"/>
  <c r="K126"/>
  <c r="K70"/>
  <c r="K116"/>
  <c r="K63"/>
  <c r="K65"/>
  <c r="K42"/>
  <c r="K117"/>
  <c r="K57"/>
  <c r="K91"/>
  <c r="K56"/>
  <c r="K93"/>
  <c r="K95"/>
  <c r="K139"/>
  <c r="K75"/>
  <c r="K82"/>
  <c r="K123"/>
  <c r="K79"/>
  <c r="K125"/>
  <c r="K84"/>
  <c r="K68"/>
  <c r="K71"/>
  <c r="K43"/>
  <c r="K51"/>
  <c r="K104"/>
  <c r="K46"/>
  <c r="K129"/>
  <c r="K76"/>
  <c r="K77"/>
  <c r="K55"/>
  <c r="K49"/>
  <c r="K132"/>
  <c r="K58"/>
  <c r="K90"/>
  <c r="K115"/>
  <c r="K108"/>
  <c r="K114"/>
  <c r="K89"/>
  <c r="K130"/>
  <c r="K110"/>
  <c r="K67"/>
  <c r="K140"/>
  <c r="K124"/>
  <c r="K60"/>
  <c r="K103"/>
  <c r="K102"/>
  <c r="K85"/>
  <c r="K134"/>
  <c r="K80"/>
  <c r="K136"/>
  <c r="K92"/>
  <c r="K59"/>
  <c r="K135"/>
  <c r="G73"/>
  <c r="G107"/>
  <c r="G133"/>
  <c r="G137"/>
  <c r="G74"/>
  <c r="G63"/>
  <c r="G140"/>
  <c r="G49"/>
  <c r="G126"/>
  <c r="G127"/>
  <c r="G52"/>
  <c r="G121"/>
  <c r="G142"/>
  <c r="G81"/>
  <c r="G56"/>
  <c r="G48"/>
  <c r="G87"/>
  <c r="G84"/>
  <c r="G92"/>
  <c r="G114"/>
  <c r="G47"/>
  <c r="G70"/>
  <c r="G111"/>
  <c r="G124"/>
  <c r="G116"/>
  <c r="G144"/>
  <c r="G139"/>
  <c r="G91"/>
  <c r="G129"/>
  <c r="G131"/>
  <c r="G97"/>
  <c r="G66"/>
  <c r="G106"/>
  <c r="G71"/>
  <c r="G96"/>
  <c r="G64"/>
  <c r="G62"/>
  <c r="G77"/>
  <c r="G113"/>
  <c r="G101"/>
  <c r="G53"/>
  <c r="G123"/>
  <c r="G108"/>
  <c r="G88"/>
  <c r="G44"/>
  <c r="G138"/>
  <c r="G82"/>
  <c r="G69"/>
  <c r="G85"/>
  <c r="G136"/>
  <c r="G118"/>
  <c r="G68"/>
  <c r="G60"/>
  <c r="G80"/>
  <c r="G89"/>
  <c r="G134"/>
  <c r="G58"/>
  <c r="G95"/>
  <c r="G72"/>
  <c r="G67"/>
  <c r="G57"/>
  <c r="G120"/>
  <c r="G132"/>
  <c r="G98"/>
  <c r="G90"/>
  <c r="G86"/>
  <c r="G100"/>
  <c r="G104"/>
  <c r="G45"/>
  <c r="G112"/>
  <c r="G141"/>
  <c r="G115"/>
  <c r="G110"/>
  <c r="G93"/>
  <c r="G50"/>
  <c r="G51"/>
  <c r="G119"/>
  <c r="G78"/>
  <c r="G42"/>
  <c r="G61"/>
  <c r="G55"/>
  <c r="G105"/>
  <c r="G54"/>
  <c r="G99"/>
  <c r="G43"/>
  <c r="G76"/>
  <c r="G102"/>
  <c r="G79"/>
  <c r="G109"/>
  <c r="G75"/>
  <c r="G103"/>
  <c r="G94"/>
  <c r="G46"/>
  <c r="G122"/>
  <c r="G117"/>
  <c r="G125"/>
  <c r="G65"/>
  <c r="G130"/>
  <c r="G83"/>
  <c r="G135"/>
  <c r="G59"/>
  <c r="G128"/>
  <c r="J141"/>
  <c r="J131"/>
  <c r="J76"/>
  <c r="J102"/>
  <c r="J95"/>
  <c r="J100"/>
  <c r="J81"/>
  <c r="J127"/>
  <c r="J61"/>
  <c r="J117"/>
  <c r="J62"/>
  <c r="J114"/>
  <c r="J60"/>
  <c r="J135"/>
  <c r="J49"/>
  <c r="J58"/>
  <c r="J108"/>
  <c r="J67"/>
  <c r="J113"/>
  <c r="J87"/>
  <c r="J77"/>
  <c r="J124"/>
  <c r="J53"/>
  <c r="J43"/>
  <c r="J51"/>
  <c r="J54"/>
  <c r="J79"/>
  <c r="J90"/>
  <c r="J103"/>
  <c r="J69"/>
  <c r="J74"/>
  <c r="J129"/>
  <c r="J140"/>
  <c r="J65"/>
  <c r="J126"/>
  <c r="J121"/>
  <c r="J56"/>
  <c r="J75"/>
  <c r="J136"/>
  <c r="J85"/>
  <c r="J137"/>
  <c r="J73"/>
  <c r="J63"/>
  <c r="J116"/>
  <c r="J104"/>
  <c r="J122"/>
  <c r="J118"/>
  <c r="J101"/>
  <c r="J89"/>
  <c r="J48"/>
  <c r="J59"/>
  <c r="J138"/>
  <c r="J119"/>
  <c r="J130"/>
  <c r="J88"/>
  <c r="J134"/>
  <c r="J96"/>
  <c r="J111"/>
  <c r="J142"/>
  <c r="J123"/>
  <c r="J109"/>
  <c r="J110"/>
  <c r="J139"/>
  <c r="J45"/>
  <c r="J80"/>
  <c r="J44"/>
  <c r="J86"/>
  <c r="J83"/>
  <c r="J97"/>
  <c r="J133"/>
  <c r="J82"/>
  <c r="J46"/>
  <c r="J93"/>
  <c r="J91"/>
  <c r="J42"/>
  <c r="J128"/>
  <c r="J132"/>
  <c r="J115"/>
  <c r="J98"/>
  <c r="J105"/>
  <c r="J78"/>
  <c r="J66"/>
  <c r="J64"/>
  <c r="J94"/>
  <c r="J55"/>
  <c r="J71"/>
  <c r="J52"/>
  <c r="J84"/>
  <c r="J70"/>
  <c r="J112"/>
  <c r="J144"/>
  <c r="J68"/>
  <c r="J125"/>
  <c r="J92"/>
  <c r="J120"/>
  <c r="J57"/>
  <c r="J72"/>
  <c r="J47"/>
  <c r="J99"/>
  <c r="J107"/>
  <c r="J50"/>
  <c r="J106"/>
  <c r="E99"/>
  <c r="E139"/>
  <c r="E129"/>
  <c r="E144"/>
  <c r="E131"/>
  <c r="E76"/>
  <c r="E115"/>
  <c r="E118"/>
  <c r="E86"/>
  <c r="E52"/>
  <c r="E124"/>
  <c r="E46"/>
  <c r="E50"/>
  <c r="E49"/>
  <c r="E137"/>
  <c r="E132"/>
  <c r="E61"/>
  <c r="E85"/>
  <c r="E71"/>
  <c r="E140"/>
  <c r="E74"/>
  <c r="E102"/>
  <c r="E128"/>
  <c r="E59"/>
  <c r="E120"/>
  <c r="E130"/>
  <c r="E80"/>
  <c r="E97"/>
  <c r="E67"/>
  <c r="E141"/>
  <c r="E127"/>
  <c r="E136"/>
  <c r="E92"/>
  <c r="E121"/>
  <c r="E43"/>
  <c r="E109"/>
  <c r="E81"/>
  <c r="E82"/>
  <c r="E87"/>
  <c r="E110"/>
  <c r="E68"/>
  <c r="E48"/>
  <c r="E63"/>
  <c r="E58"/>
  <c r="E42"/>
  <c r="E90"/>
  <c r="E104"/>
  <c r="E60"/>
  <c r="E57"/>
  <c r="E77"/>
  <c r="E83"/>
  <c r="E107"/>
  <c r="E53"/>
  <c r="E134"/>
  <c r="E113"/>
  <c r="E103"/>
  <c r="E91"/>
  <c r="E108"/>
  <c r="E117"/>
  <c r="E93"/>
  <c r="E114"/>
  <c r="E47"/>
  <c r="E54"/>
  <c r="E44"/>
  <c r="E79"/>
  <c r="E64"/>
  <c r="E84"/>
  <c r="E78"/>
  <c r="E95"/>
  <c r="E106"/>
  <c r="E94"/>
  <c r="E135"/>
  <c r="E45"/>
  <c r="E142"/>
  <c r="E111"/>
  <c r="E138"/>
  <c r="E98"/>
  <c r="E62"/>
  <c r="E51"/>
  <c r="E56"/>
  <c r="E65"/>
  <c r="E75"/>
  <c r="E88"/>
  <c r="E119"/>
  <c r="E126"/>
  <c r="E105"/>
  <c r="E112"/>
  <c r="E125"/>
  <c r="E89"/>
  <c r="E116"/>
  <c r="E101"/>
  <c r="E122"/>
  <c r="E123"/>
  <c r="E133"/>
  <c r="E96"/>
  <c r="E100"/>
  <c r="E73"/>
  <c r="E70"/>
  <c r="E55"/>
  <c r="E72"/>
  <c r="E69"/>
  <c r="E66"/>
  <c r="M121"/>
  <c r="M93"/>
  <c r="M110"/>
  <c r="M129"/>
  <c r="M86"/>
  <c r="M131"/>
  <c r="M137"/>
  <c r="M77"/>
  <c r="M66"/>
  <c r="M101"/>
  <c r="M97"/>
  <c r="M70"/>
  <c r="M91"/>
  <c r="M87"/>
  <c r="M92"/>
  <c r="M59"/>
  <c r="M103"/>
  <c r="M61"/>
  <c r="M115"/>
  <c r="M49"/>
  <c r="M78"/>
  <c r="M139"/>
  <c r="M57"/>
  <c r="M80"/>
  <c r="M83"/>
  <c r="M136"/>
  <c r="M62"/>
  <c r="M82"/>
  <c r="M67"/>
  <c r="M90"/>
  <c r="M117"/>
  <c r="M69"/>
  <c r="M63"/>
  <c r="M107"/>
  <c r="M58"/>
  <c r="M75"/>
  <c r="M48"/>
  <c r="M138"/>
  <c r="M125"/>
  <c r="M132"/>
  <c r="M141"/>
  <c r="M130"/>
  <c r="M98"/>
  <c r="M120"/>
  <c r="M50"/>
  <c r="M135"/>
  <c r="M79"/>
  <c r="M144"/>
  <c r="M128"/>
  <c r="M51"/>
  <c r="M142"/>
  <c r="M46"/>
  <c r="M47"/>
  <c r="M43"/>
  <c r="M106"/>
  <c r="M89"/>
  <c r="M88"/>
  <c r="M116"/>
  <c r="M60"/>
  <c r="M65"/>
  <c r="M85"/>
  <c r="M127"/>
  <c r="M134"/>
  <c r="M55"/>
  <c r="M133"/>
  <c r="M118"/>
  <c r="M52"/>
  <c r="M84"/>
  <c r="M54"/>
  <c r="M71"/>
  <c r="M100"/>
  <c r="M111"/>
  <c r="M68"/>
  <c r="M45"/>
  <c r="M108"/>
  <c r="M126"/>
  <c r="M73"/>
  <c r="M72"/>
  <c r="M122"/>
  <c r="M114"/>
  <c r="M81"/>
  <c r="M42"/>
  <c r="M124"/>
  <c r="M112"/>
  <c r="M104"/>
  <c r="M56"/>
  <c r="M74"/>
  <c r="M109"/>
  <c r="M94"/>
  <c r="M105"/>
  <c r="M123"/>
  <c r="M113"/>
  <c r="M53"/>
  <c r="M64"/>
  <c r="M96"/>
  <c r="M99"/>
  <c r="M119"/>
  <c r="M76"/>
  <c r="M140"/>
  <c r="M102"/>
  <c r="M44"/>
  <c r="M95"/>
  <c r="L61"/>
  <c r="L113"/>
  <c r="L97"/>
  <c r="L100"/>
  <c r="L98"/>
  <c r="L95"/>
  <c r="L93"/>
  <c r="L109"/>
  <c r="L114"/>
  <c r="L136"/>
  <c r="L119"/>
  <c r="L130"/>
  <c r="L83"/>
  <c r="L134"/>
  <c r="L66"/>
  <c r="L111"/>
  <c r="L52"/>
  <c r="L88"/>
  <c r="L55"/>
  <c r="L96"/>
  <c r="L57"/>
  <c r="L81"/>
  <c r="L131"/>
  <c r="L102"/>
  <c r="L99"/>
  <c r="L46"/>
  <c r="L116"/>
  <c r="L71"/>
  <c r="L121"/>
  <c r="L115"/>
  <c r="L67"/>
  <c r="L65"/>
  <c r="L77"/>
  <c r="L84"/>
  <c r="L94"/>
  <c r="L104"/>
  <c r="L59"/>
  <c r="L48"/>
  <c r="L133"/>
  <c r="L44"/>
  <c r="L118"/>
  <c r="L138"/>
  <c r="L72"/>
  <c r="L140"/>
  <c r="L122"/>
  <c r="L78"/>
  <c r="L63"/>
  <c r="L62"/>
  <c r="L79"/>
  <c r="L53"/>
  <c r="L126"/>
  <c r="L45"/>
  <c r="L75"/>
  <c r="L137"/>
  <c r="L64"/>
  <c r="L120"/>
  <c r="L92"/>
  <c r="L80"/>
  <c r="L139"/>
  <c r="L87"/>
  <c r="L50"/>
  <c r="L129"/>
  <c r="L106"/>
  <c r="L47"/>
  <c r="L69"/>
  <c r="L90"/>
  <c r="L141"/>
  <c r="L56"/>
  <c r="L86"/>
  <c r="L125"/>
  <c r="L91"/>
  <c r="L144"/>
  <c r="L60"/>
  <c r="L112"/>
  <c r="L101"/>
  <c r="L76"/>
  <c r="L132"/>
  <c r="L124"/>
  <c r="L103"/>
  <c r="L135"/>
  <c r="L70"/>
  <c r="L58"/>
  <c r="L42"/>
  <c r="L117"/>
  <c r="L82"/>
  <c r="L110"/>
  <c r="L51"/>
  <c r="L89"/>
  <c r="L74"/>
  <c r="L108"/>
  <c r="L49"/>
  <c r="L128"/>
  <c r="L142"/>
  <c r="L105"/>
  <c r="L127"/>
  <c r="L85"/>
  <c r="L107"/>
  <c r="L123"/>
  <c r="L43"/>
  <c r="L54"/>
  <c r="L73"/>
  <c r="L68"/>
  <c r="H104"/>
  <c r="H133"/>
  <c r="H128"/>
  <c r="H58"/>
  <c r="H121"/>
  <c r="H135"/>
  <c r="H45"/>
  <c r="H51"/>
  <c r="H50"/>
  <c r="H75"/>
  <c r="H64"/>
  <c r="H97"/>
  <c r="H84"/>
  <c r="H66"/>
  <c r="H114"/>
  <c r="H78"/>
  <c r="H96"/>
  <c r="H95"/>
  <c r="H86"/>
  <c r="H59"/>
  <c r="H60"/>
  <c r="H67"/>
  <c r="H91"/>
  <c r="H100"/>
  <c r="H53"/>
  <c r="H83"/>
  <c r="H125"/>
  <c r="H117"/>
  <c r="H77"/>
  <c r="H102"/>
  <c r="H138"/>
  <c r="H132"/>
  <c r="H81"/>
  <c r="H109"/>
  <c r="H115"/>
  <c r="H124"/>
  <c r="H129"/>
  <c r="H47"/>
  <c r="H42"/>
  <c r="H44"/>
  <c r="H113"/>
  <c r="H126"/>
  <c r="H56"/>
  <c r="H49"/>
  <c r="H101"/>
  <c r="H108"/>
  <c r="H130"/>
  <c r="H55"/>
  <c r="H68"/>
  <c r="H127"/>
  <c r="H131"/>
  <c r="H63"/>
  <c r="H111"/>
  <c r="H119"/>
  <c r="H48"/>
  <c r="H92"/>
  <c r="H94"/>
  <c r="H76"/>
  <c r="H118"/>
  <c r="H87"/>
  <c r="H52"/>
  <c r="H139"/>
  <c r="H70"/>
  <c r="H116"/>
  <c r="H46"/>
  <c r="H136"/>
  <c r="H112"/>
  <c r="H93"/>
  <c r="H144"/>
  <c r="H99"/>
  <c r="H72"/>
  <c r="H89"/>
  <c r="H137"/>
  <c r="H140"/>
  <c r="H62"/>
  <c r="H88"/>
  <c r="H98"/>
  <c r="H110"/>
  <c r="H122"/>
  <c r="H123"/>
  <c r="H69"/>
  <c r="H90"/>
  <c r="H82"/>
  <c r="H103"/>
  <c r="H134"/>
  <c r="H74"/>
  <c r="H61"/>
  <c r="H80"/>
  <c r="H107"/>
  <c r="H43"/>
  <c r="H79"/>
  <c r="H105"/>
  <c r="H73"/>
  <c r="H71"/>
  <c r="H106"/>
  <c r="H142"/>
  <c r="H65"/>
  <c r="H57"/>
  <c r="H120"/>
  <c r="H54"/>
  <c r="H85"/>
  <c r="H141"/>
  <c r="D17" i="9"/>
  <c r="C17"/>
  <c r="A18"/>
  <c r="E17"/>
  <c r="B17"/>
  <c r="H23" i="14" l="1"/>
  <c r="I23"/>
  <c r="K23"/>
  <c r="G23"/>
  <c r="N132" i="18"/>
  <c r="N73"/>
  <c r="N74"/>
  <c r="N98"/>
  <c r="N122"/>
  <c r="N66"/>
  <c r="N119"/>
  <c r="N44"/>
  <c r="N137"/>
  <c r="N120"/>
  <c r="N76"/>
  <c r="N72"/>
  <c r="N105"/>
  <c r="N133"/>
  <c r="N52"/>
  <c r="N108"/>
  <c r="N134"/>
  <c r="N68"/>
  <c r="N42"/>
  <c r="N127"/>
  <c r="N78"/>
  <c r="N124"/>
  <c r="N92"/>
  <c r="N53"/>
  <c r="N60"/>
  <c r="N123"/>
  <c r="N64"/>
  <c r="N51"/>
  <c r="N77"/>
  <c r="N88"/>
  <c r="N86"/>
  <c r="N93"/>
  <c r="N43"/>
  <c r="N65"/>
  <c r="N115"/>
  <c r="N67"/>
  <c r="N118"/>
  <c r="N58"/>
  <c r="N82"/>
  <c r="N125"/>
  <c r="N57"/>
  <c r="N103"/>
  <c r="N102"/>
  <c r="N109"/>
  <c r="N114"/>
  <c r="N95"/>
  <c r="N45"/>
  <c r="N104"/>
  <c r="N81"/>
  <c r="N56"/>
  <c r="N128"/>
  <c r="N54"/>
  <c r="N83"/>
  <c r="N85"/>
  <c r="N79"/>
  <c r="N97"/>
  <c r="N106"/>
  <c r="N62"/>
  <c r="N116"/>
  <c r="N100"/>
  <c r="N136"/>
  <c r="N69"/>
  <c r="N46"/>
  <c r="N49"/>
  <c r="N112"/>
  <c r="N135"/>
  <c r="N131"/>
  <c r="N144"/>
  <c r="O144" s="1"/>
  <c r="C153" s="1"/>
  <c r="L23" i="14" s="1"/>
  <c r="N99" i="18"/>
  <c r="N101"/>
  <c r="N71"/>
  <c r="N142"/>
  <c r="N55"/>
  <c r="N130"/>
  <c r="N96"/>
  <c r="N141"/>
  <c r="N110"/>
  <c r="N70"/>
  <c r="N121"/>
  <c r="N107"/>
  <c r="N87"/>
  <c r="N111"/>
  <c r="N139"/>
  <c r="N59"/>
  <c r="N47"/>
  <c r="N50"/>
  <c r="N89"/>
  <c r="N48"/>
  <c r="N91"/>
  <c r="N75"/>
  <c r="N80"/>
  <c r="N117"/>
  <c r="N140"/>
  <c r="N84"/>
  <c r="N126"/>
  <c r="N138"/>
  <c r="N94"/>
  <c r="N113"/>
  <c r="N129"/>
  <c r="N61"/>
  <c r="N63"/>
  <c r="N90"/>
  <c r="E18" i="9"/>
  <c r="C18"/>
  <c r="A19"/>
  <c r="B18"/>
  <c r="D18"/>
  <c r="O63" i="18" l="1"/>
  <c r="P63"/>
  <c r="O94"/>
  <c r="P94"/>
  <c r="O140"/>
  <c r="P140"/>
  <c r="P91"/>
  <c r="O91"/>
  <c r="O47"/>
  <c r="P47"/>
  <c r="P87"/>
  <c r="AE49" i="7" s="1"/>
  <c r="O87" i="18"/>
  <c r="P110"/>
  <c r="O110"/>
  <c r="P55"/>
  <c r="O55"/>
  <c r="P99"/>
  <c r="O99"/>
  <c r="P112"/>
  <c r="O112"/>
  <c r="P136"/>
  <c r="O136"/>
  <c r="O106"/>
  <c r="P106"/>
  <c r="O83"/>
  <c r="P83"/>
  <c r="O81"/>
  <c r="P81"/>
  <c r="O114"/>
  <c r="P114"/>
  <c r="P57"/>
  <c r="O57"/>
  <c r="P118"/>
  <c r="O118"/>
  <c r="P43"/>
  <c r="O43"/>
  <c r="P77"/>
  <c r="O77"/>
  <c r="O60"/>
  <c r="P60"/>
  <c r="O78"/>
  <c r="P78"/>
  <c r="O134"/>
  <c r="P134"/>
  <c r="O105"/>
  <c r="P105"/>
  <c r="P137"/>
  <c r="O137"/>
  <c r="P122"/>
  <c r="O122"/>
  <c r="P132"/>
  <c r="O132"/>
  <c r="P90"/>
  <c r="O90"/>
  <c r="P113"/>
  <c r="O113"/>
  <c r="O84"/>
  <c r="P84"/>
  <c r="P75"/>
  <c r="O75"/>
  <c r="O50"/>
  <c r="P50"/>
  <c r="O111"/>
  <c r="P111"/>
  <c r="P70"/>
  <c r="O70"/>
  <c r="P130"/>
  <c r="O130"/>
  <c r="P101"/>
  <c r="O101"/>
  <c r="O135"/>
  <c r="P135"/>
  <c r="P69"/>
  <c r="O69"/>
  <c r="P62"/>
  <c r="O62"/>
  <c r="O85"/>
  <c r="P85"/>
  <c r="P56"/>
  <c r="O56"/>
  <c r="P95"/>
  <c r="O95"/>
  <c r="O103"/>
  <c r="P103"/>
  <c r="P58"/>
  <c r="O58"/>
  <c r="O65"/>
  <c r="P65"/>
  <c r="P88"/>
  <c r="O88"/>
  <c r="O123"/>
  <c r="P123"/>
  <c r="O124"/>
  <c r="P124"/>
  <c r="O68"/>
  <c r="P68"/>
  <c r="P133"/>
  <c r="O133"/>
  <c r="P120"/>
  <c r="O120"/>
  <c r="P66"/>
  <c r="O66"/>
  <c r="O73"/>
  <c r="P73"/>
  <c r="O129"/>
  <c r="P129"/>
  <c r="P126"/>
  <c r="O126"/>
  <c r="P80"/>
  <c r="AE42" i="7" s="1"/>
  <c r="O80" i="18"/>
  <c r="P89"/>
  <c r="O89"/>
  <c r="O139"/>
  <c r="P139"/>
  <c r="AE101" i="7" s="1"/>
  <c r="O121" i="18"/>
  <c r="P121"/>
  <c r="O96"/>
  <c r="P96"/>
  <c r="O71"/>
  <c r="P71"/>
  <c r="O131"/>
  <c r="P131"/>
  <c r="O46"/>
  <c r="P46"/>
  <c r="O116"/>
  <c r="P116"/>
  <c r="P79"/>
  <c r="O79"/>
  <c r="P128"/>
  <c r="O128"/>
  <c r="P45"/>
  <c r="AE7" i="7" s="1"/>
  <c r="O45" i="18"/>
  <c r="P102"/>
  <c r="AE64" i="7" s="1"/>
  <c r="O102" i="18"/>
  <c r="P82"/>
  <c r="AE44" i="7" s="1"/>
  <c r="O82" i="18"/>
  <c r="P115"/>
  <c r="O115"/>
  <c r="P86"/>
  <c r="O86"/>
  <c r="P64"/>
  <c r="O64"/>
  <c r="O92"/>
  <c r="P92"/>
  <c r="P42"/>
  <c r="O42"/>
  <c r="P52"/>
  <c r="O52"/>
  <c r="O76"/>
  <c r="P76"/>
  <c r="O119"/>
  <c r="P119"/>
  <c r="P74"/>
  <c r="O74"/>
  <c r="P61"/>
  <c r="O61"/>
  <c r="O138"/>
  <c r="P138"/>
  <c r="P117"/>
  <c r="O117"/>
  <c r="O48"/>
  <c r="P48"/>
  <c r="P59"/>
  <c r="O59"/>
  <c r="O107"/>
  <c r="P107"/>
  <c r="P141"/>
  <c r="AE103" i="7" s="1"/>
  <c r="O141" i="18"/>
  <c r="O142"/>
  <c r="P142"/>
  <c r="F149"/>
  <c r="J149"/>
  <c r="E149"/>
  <c r="D149"/>
  <c r="L149"/>
  <c r="I149"/>
  <c r="K149"/>
  <c r="H149"/>
  <c r="G149"/>
  <c r="M149"/>
  <c r="O49"/>
  <c r="P49"/>
  <c r="O100"/>
  <c r="P100"/>
  <c r="P97"/>
  <c r="O97"/>
  <c r="O54"/>
  <c r="P54"/>
  <c r="P104"/>
  <c r="O104"/>
  <c r="O109"/>
  <c r="P109"/>
  <c r="P125"/>
  <c r="O125"/>
  <c r="O67"/>
  <c r="P67"/>
  <c r="O93"/>
  <c r="P93"/>
  <c r="O51"/>
  <c r="P51"/>
  <c r="P53"/>
  <c r="O53"/>
  <c r="O127"/>
  <c r="P127"/>
  <c r="O108"/>
  <c r="P108"/>
  <c r="O72"/>
  <c r="P72"/>
  <c r="O44"/>
  <c r="P44"/>
  <c r="O98"/>
  <c r="P98"/>
  <c r="D19" i="9"/>
  <c r="B19"/>
  <c r="A20"/>
  <c r="E19"/>
  <c r="C19"/>
  <c r="L150" i="18" l="1"/>
  <c r="K150" s="1"/>
  <c r="J150" s="1"/>
  <c r="I150" s="1"/>
  <c r="H150" s="1"/>
  <c r="G150" s="1"/>
  <c r="F150" s="1"/>
  <c r="E150" s="1"/>
  <c r="D150" s="1"/>
  <c r="C150" s="1"/>
  <c r="AE60" i="7"/>
  <c r="AE34"/>
  <c r="AE89"/>
  <c r="AE13"/>
  <c r="AE29"/>
  <c r="AE71"/>
  <c r="AE16"/>
  <c r="AE62"/>
  <c r="Q141" i="18"/>
  <c r="S141" s="1"/>
  <c r="Q59"/>
  <c r="R59" s="1"/>
  <c r="Q117"/>
  <c r="R117" s="1"/>
  <c r="Q61"/>
  <c r="R61" s="1"/>
  <c r="AE36" i="7"/>
  <c r="Q76" i="18"/>
  <c r="T76" s="1"/>
  <c r="AE4" i="7"/>
  <c r="AE26"/>
  <c r="AE77"/>
  <c r="AE90"/>
  <c r="Q116" i="18"/>
  <c r="T116" s="1"/>
  <c r="Q131"/>
  <c r="R131" s="1"/>
  <c r="Q96"/>
  <c r="R96" s="1"/>
  <c r="Q139"/>
  <c r="S139" s="1"/>
  <c r="Q129"/>
  <c r="T129" s="1"/>
  <c r="AE28" i="7"/>
  <c r="AE95"/>
  <c r="Q124" i="18"/>
  <c r="T124" s="1"/>
  <c r="AE50" i="7"/>
  <c r="AE20"/>
  <c r="AE57"/>
  <c r="Q85" i="18"/>
  <c r="T85" s="1"/>
  <c r="AE31" i="7"/>
  <c r="AE63"/>
  <c r="AE32"/>
  <c r="Q50" i="18"/>
  <c r="R50" s="1"/>
  <c r="Q84"/>
  <c r="R84" s="1"/>
  <c r="AE52" i="7"/>
  <c r="AE84"/>
  <c r="Q105" i="18"/>
  <c r="R105" s="1"/>
  <c r="Q78"/>
  <c r="T78" s="1"/>
  <c r="AE39" i="7"/>
  <c r="AE80"/>
  <c r="Q114" i="18"/>
  <c r="T114" s="1"/>
  <c r="Q83"/>
  <c r="R83" s="1"/>
  <c r="AE98" i="7"/>
  <c r="AE61"/>
  <c r="AE72"/>
  <c r="Q47" i="18"/>
  <c r="R47" s="1"/>
  <c r="Q140"/>
  <c r="T140" s="1"/>
  <c r="Q63"/>
  <c r="R63" s="1"/>
  <c r="Q44"/>
  <c r="T44" s="1"/>
  <c r="Q108"/>
  <c r="R108" s="1"/>
  <c r="AE15" i="7"/>
  <c r="Q93" i="18"/>
  <c r="T93" s="1"/>
  <c r="AE87" i="7"/>
  <c r="AE66"/>
  <c r="AE59"/>
  <c r="Q49" i="18"/>
  <c r="T49" s="1"/>
  <c r="Q142"/>
  <c r="T142" s="1"/>
  <c r="Q107"/>
  <c r="T107" s="1"/>
  <c r="Q48"/>
  <c r="T48" s="1"/>
  <c r="Q138"/>
  <c r="T138" s="1"/>
  <c r="Q74"/>
  <c r="R74" s="1"/>
  <c r="AE38" i="7"/>
  <c r="Q42" i="18"/>
  <c r="R42" s="1"/>
  <c r="Q64"/>
  <c r="T64" s="1"/>
  <c r="Q115"/>
  <c r="R115" s="1"/>
  <c r="Q102"/>
  <c r="S102" s="1"/>
  <c r="Q128"/>
  <c r="R128" s="1"/>
  <c r="AE78" i="7"/>
  <c r="AE93"/>
  <c r="AE58"/>
  <c r="Q80" i="18"/>
  <c r="S80" s="1"/>
  <c r="AE91" i="7"/>
  <c r="Q66" i="18"/>
  <c r="R66" s="1"/>
  <c r="Q133"/>
  <c r="T133" s="1"/>
  <c r="AE86" i="7"/>
  <c r="Q88" i="18"/>
  <c r="R88" s="1"/>
  <c r="Q58"/>
  <c r="T58" s="1"/>
  <c r="Q95"/>
  <c r="T95" s="1"/>
  <c r="AE47" i="7"/>
  <c r="Q69" i="18"/>
  <c r="T69" s="1"/>
  <c r="Q101"/>
  <c r="T101" s="1"/>
  <c r="Q70"/>
  <c r="T70" s="1"/>
  <c r="AE12" i="7"/>
  <c r="AE46"/>
  <c r="Q90" i="18"/>
  <c r="T90" s="1"/>
  <c r="Q122"/>
  <c r="R122" s="1"/>
  <c r="AE67" i="7"/>
  <c r="AE40"/>
  <c r="Q77" i="18"/>
  <c r="T77" s="1"/>
  <c r="Q118"/>
  <c r="R118" s="1"/>
  <c r="AE76" i="7"/>
  <c r="AE45"/>
  <c r="Q136" i="18"/>
  <c r="R136" s="1"/>
  <c r="Q99"/>
  <c r="T99" s="1"/>
  <c r="Q110"/>
  <c r="T110" s="1"/>
  <c r="AE9" i="7"/>
  <c r="AE102"/>
  <c r="AE25"/>
  <c r="AE6"/>
  <c r="AE70"/>
  <c r="Q53" i="18"/>
  <c r="R53" s="1"/>
  <c r="AE55" i="7"/>
  <c r="Q125" i="18"/>
  <c r="R125" s="1"/>
  <c r="Q104"/>
  <c r="T104" s="1"/>
  <c r="Q97"/>
  <c r="R97" s="1"/>
  <c r="AE11" i="7"/>
  <c r="AE104"/>
  <c r="AE69"/>
  <c r="AE10"/>
  <c r="AE100"/>
  <c r="Q119" i="18"/>
  <c r="R119" s="1"/>
  <c r="AE14" i="7"/>
  <c r="Q92" i="18"/>
  <c r="R92" s="1"/>
  <c r="AE48" i="7"/>
  <c r="AE41"/>
  <c r="Q46" i="18"/>
  <c r="R46" s="1"/>
  <c r="Q71"/>
  <c r="R71" s="1"/>
  <c r="Q121"/>
  <c r="T121" s="1"/>
  <c r="AE51" i="7"/>
  <c r="AE88"/>
  <c r="Q73" i="18"/>
  <c r="R73" s="1"/>
  <c r="AE82" i="7"/>
  <c r="Q68" i="18"/>
  <c r="R68" s="1"/>
  <c r="Q123"/>
  <c r="T123" s="1"/>
  <c r="Q65"/>
  <c r="T65" s="1"/>
  <c r="Q103"/>
  <c r="R103" s="1"/>
  <c r="AE18" i="7"/>
  <c r="AE24"/>
  <c r="Q135" i="18"/>
  <c r="R135" s="1"/>
  <c r="AE92" i="7"/>
  <c r="Q111" i="18"/>
  <c r="T111" s="1"/>
  <c r="AE37" i="7"/>
  <c r="AE75"/>
  <c r="AE94"/>
  <c r="AE99"/>
  <c r="Q134" i="18"/>
  <c r="R134" s="1"/>
  <c r="Q60"/>
  <c r="T60" s="1"/>
  <c r="AE5" i="7"/>
  <c r="AE19"/>
  <c r="Q81" i="18"/>
  <c r="R81" s="1"/>
  <c r="Q106"/>
  <c r="T106" s="1"/>
  <c r="AE74" i="7"/>
  <c r="AE17"/>
  <c r="AE53"/>
  <c r="Q94" i="18"/>
  <c r="R94" s="1"/>
  <c r="Q98"/>
  <c r="T98" s="1"/>
  <c r="Q72"/>
  <c r="T72" s="1"/>
  <c r="Q127"/>
  <c r="R127" s="1"/>
  <c r="Q51"/>
  <c r="T51" s="1"/>
  <c r="Q67"/>
  <c r="R67" s="1"/>
  <c r="Q109"/>
  <c r="T109" s="1"/>
  <c r="Q54"/>
  <c r="T54" s="1"/>
  <c r="Q100"/>
  <c r="T100" s="1"/>
  <c r="AE21" i="7"/>
  <c r="AE79"/>
  <c r="AE23"/>
  <c r="AE81"/>
  <c r="Q52" i="18"/>
  <c r="T52" s="1"/>
  <c r="AE54" i="7"/>
  <c r="Q86" i="18"/>
  <c r="R86" s="1"/>
  <c r="Q82"/>
  <c r="S82" s="1"/>
  <c r="Q45"/>
  <c r="S45" s="1"/>
  <c r="Q79"/>
  <c r="T79" s="1"/>
  <c r="AE8" i="7"/>
  <c r="AE33"/>
  <c r="AE83"/>
  <c r="Q89" i="18"/>
  <c r="T89" s="1"/>
  <c r="Q126"/>
  <c r="R126" s="1"/>
  <c r="AE35" i="7"/>
  <c r="Q120" i="18"/>
  <c r="T120" s="1"/>
  <c r="AE30" i="7"/>
  <c r="AE85"/>
  <c r="AE27"/>
  <c r="AE65"/>
  <c r="Q56" i="18"/>
  <c r="T56" s="1"/>
  <c r="Q62"/>
  <c r="R62" s="1"/>
  <c r="AE97" i="7"/>
  <c r="Q130" i="18"/>
  <c r="R130" s="1"/>
  <c r="AE73" i="7"/>
  <c r="Q75" i="18"/>
  <c r="R75" s="1"/>
  <c r="Q113"/>
  <c r="R113" s="1"/>
  <c r="Q132"/>
  <c r="R132" s="1"/>
  <c r="Q137"/>
  <c r="R137" s="1"/>
  <c r="AE96" i="7"/>
  <c r="AE22"/>
  <c r="Q43" i="18"/>
  <c r="R43" s="1"/>
  <c r="Q57"/>
  <c r="R57" s="1"/>
  <c r="AE43" i="7"/>
  <c r="AE68"/>
  <c r="Q112" i="18"/>
  <c r="T112" s="1"/>
  <c r="Q55"/>
  <c r="R55" s="1"/>
  <c r="Q87"/>
  <c r="S87" s="1"/>
  <c r="Q91"/>
  <c r="T91" s="1"/>
  <c r="AE56" i="7"/>
  <c r="E20" i="9"/>
  <c r="B20"/>
  <c r="C20"/>
  <c r="A21"/>
  <c r="D20"/>
  <c r="S61" i="18" l="1"/>
  <c r="T2" i="8" s="1"/>
  <c r="S85" i="18"/>
  <c r="S124"/>
  <c r="CE19" i="8" s="1"/>
  <c r="S44" i="18"/>
  <c r="S105"/>
  <c r="S114"/>
  <c r="BU7" i="8" s="1"/>
  <c r="S63" i="18"/>
  <c r="S60"/>
  <c r="S138"/>
  <c r="S111"/>
  <c r="S106"/>
  <c r="S108"/>
  <c r="S117"/>
  <c r="S129"/>
  <c r="S116"/>
  <c r="S48"/>
  <c r="S47"/>
  <c r="F8" i="8" s="1"/>
  <c r="S121" i="18"/>
  <c r="S83"/>
  <c r="S84"/>
  <c r="S142"/>
  <c r="S131"/>
  <c r="R140"/>
  <c r="S140"/>
  <c r="CU3" i="8" s="1"/>
  <c r="S49" i="18"/>
  <c r="R129"/>
  <c r="T126"/>
  <c r="S93"/>
  <c r="S123"/>
  <c r="S134"/>
  <c r="T132"/>
  <c r="S135"/>
  <c r="T125"/>
  <c r="T128"/>
  <c r="R138"/>
  <c r="R142"/>
  <c r="T141"/>
  <c r="S65"/>
  <c r="S59"/>
  <c r="S103"/>
  <c r="R123"/>
  <c r="S119"/>
  <c r="S107"/>
  <c r="S46"/>
  <c r="R116"/>
  <c r="R114"/>
  <c r="T127"/>
  <c r="S112"/>
  <c r="S137"/>
  <c r="S113"/>
  <c r="S130"/>
  <c r="S120"/>
  <c r="T118"/>
  <c r="S118"/>
  <c r="T139"/>
  <c r="T117"/>
  <c r="R65"/>
  <c r="S126"/>
  <c r="T119"/>
  <c r="S136"/>
  <c r="R139"/>
  <c r="T131"/>
  <c r="S128"/>
  <c r="R141"/>
  <c r="CV4" i="8" s="1"/>
  <c r="S127" i="18"/>
  <c r="T137"/>
  <c r="T130"/>
  <c r="T134"/>
  <c r="S132"/>
  <c r="T135"/>
  <c r="R121"/>
  <c r="T136"/>
  <c r="S50"/>
  <c r="R133"/>
  <c r="S125"/>
  <c r="S133"/>
  <c r="S122"/>
  <c r="S115"/>
  <c r="T62"/>
  <c r="S66"/>
  <c r="T63"/>
  <c r="S67"/>
  <c r="S76"/>
  <c r="R111"/>
  <c r="S94"/>
  <c r="R87"/>
  <c r="T103"/>
  <c r="R58"/>
  <c r="R106"/>
  <c r="S104"/>
  <c r="S92"/>
  <c r="T108"/>
  <c r="T105"/>
  <c r="S78"/>
  <c r="R80"/>
  <c r="T113"/>
  <c r="S91"/>
  <c r="S56"/>
  <c r="R110"/>
  <c r="T122"/>
  <c r="R102"/>
  <c r="R64"/>
  <c r="R48"/>
  <c r="S90"/>
  <c r="R120"/>
  <c r="R109"/>
  <c r="S55"/>
  <c r="S43"/>
  <c r="T46"/>
  <c r="S86"/>
  <c r="S52"/>
  <c r="K11" i="8" s="1"/>
  <c r="R104" i="18"/>
  <c r="S53"/>
  <c r="S110"/>
  <c r="R85"/>
  <c r="S58"/>
  <c r="Q18" i="8" s="1"/>
  <c r="R124" i="18"/>
  <c r="S64"/>
  <c r="W18" i="8" s="1"/>
  <c r="R76" i="18"/>
  <c r="S54"/>
  <c r="S62"/>
  <c r="S89"/>
  <c r="T115"/>
  <c r="R107"/>
  <c r="R49"/>
  <c r="T61"/>
  <c r="S109"/>
  <c r="R112"/>
  <c r="S57"/>
  <c r="R60"/>
  <c r="S79"/>
  <c r="T92"/>
  <c r="R93"/>
  <c r="T47"/>
  <c r="S77"/>
  <c r="S95"/>
  <c r="S88"/>
  <c r="S42"/>
  <c r="S51"/>
  <c r="R72"/>
  <c r="R70"/>
  <c r="T74"/>
  <c r="S69"/>
  <c r="S74"/>
  <c r="T68"/>
  <c r="T73"/>
  <c r="T71"/>
  <c r="S70"/>
  <c r="S72"/>
  <c r="S68"/>
  <c r="S73"/>
  <c r="T87"/>
  <c r="AT6" i="8" s="1"/>
  <c r="T75" i="18"/>
  <c r="S71"/>
  <c r="R79"/>
  <c r="T86"/>
  <c r="S75"/>
  <c r="AH18" i="8" s="1"/>
  <c r="R77" i="18"/>
  <c r="R69"/>
  <c r="R78"/>
  <c r="R51"/>
  <c r="S96"/>
  <c r="S97"/>
  <c r="T53"/>
  <c r="T94"/>
  <c r="R52"/>
  <c r="R95"/>
  <c r="T50"/>
  <c r="T96"/>
  <c r="T97"/>
  <c r="R54"/>
  <c r="R98"/>
  <c r="R99"/>
  <c r="S99"/>
  <c r="R101"/>
  <c r="S98"/>
  <c r="BE18" i="8" s="1"/>
  <c r="T59" i="18"/>
  <c r="T57"/>
  <c r="S100"/>
  <c r="T55"/>
  <c r="R100"/>
  <c r="R56"/>
  <c r="T102"/>
  <c r="BI11" i="8" s="1"/>
  <c r="S101" i="18"/>
  <c r="T80"/>
  <c r="AM1" i="8" s="1"/>
  <c r="S81" i="18"/>
  <c r="T67"/>
  <c r="T66"/>
  <c r="R82"/>
  <c r="AO7" i="8" s="1"/>
  <c r="T83" i="18"/>
  <c r="T84"/>
  <c r="T82"/>
  <c r="T81"/>
  <c r="R91"/>
  <c r="T43"/>
  <c r="R45"/>
  <c r="T45"/>
  <c r="D9" i="8" s="1"/>
  <c r="R89" i="18"/>
  <c r="R90"/>
  <c r="T88"/>
  <c r="T42"/>
  <c r="R44"/>
  <c r="L24" i="14"/>
  <c r="BI3" i="8"/>
  <c r="BI7"/>
  <c r="BI15"/>
  <c r="BI6"/>
  <c r="BI8"/>
  <c r="BI17"/>
  <c r="CV8"/>
  <c r="CV3"/>
  <c r="CV1"/>
  <c r="CV12"/>
  <c r="D3"/>
  <c r="D7"/>
  <c r="D5"/>
  <c r="D2"/>
  <c r="AT3"/>
  <c r="AT16"/>
  <c r="AT1"/>
  <c r="AO1"/>
  <c r="AM5"/>
  <c r="AM11"/>
  <c r="AM9"/>
  <c r="AM2"/>
  <c r="AM3"/>
  <c r="AM4"/>
  <c r="CT2"/>
  <c r="CT6"/>
  <c r="CT5"/>
  <c r="CT8"/>
  <c r="CT10"/>
  <c r="CT3"/>
  <c r="CT7"/>
  <c r="CT1"/>
  <c r="CT9"/>
  <c r="CT4"/>
  <c r="CT17"/>
  <c r="D19"/>
  <c r="CV19"/>
  <c r="AO19"/>
  <c r="C21" i="9"/>
  <c r="D21"/>
  <c r="E21"/>
  <c r="B21"/>
  <c r="A22"/>
  <c r="T14" i="8" l="1"/>
  <c r="T12"/>
  <c r="T4"/>
  <c r="T15"/>
  <c r="T7"/>
  <c r="T19"/>
  <c r="T10"/>
  <c r="T3"/>
  <c r="T16"/>
  <c r="T1"/>
  <c r="T18"/>
  <c r="T13"/>
  <c r="T9"/>
  <c r="T17"/>
  <c r="T6"/>
  <c r="T5"/>
  <c r="T11"/>
  <c r="T8"/>
  <c r="AM8"/>
  <c r="D4"/>
  <c r="D8"/>
  <c r="BI1"/>
  <c r="BI13"/>
  <c r="BI4"/>
  <c r="AA18"/>
  <c r="CG6"/>
  <c r="AR4"/>
  <c r="CE11"/>
  <c r="D1"/>
  <c r="D6"/>
  <c r="BI5"/>
  <c r="BI2"/>
  <c r="D15"/>
  <c r="AO8"/>
  <c r="C5"/>
  <c r="AR14"/>
  <c r="AR6"/>
  <c r="AR12"/>
  <c r="CE8"/>
  <c r="CE2"/>
  <c r="CE10"/>
  <c r="CE17"/>
  <c r="CE9"/>
  <c r="CE7"/>
  <c r="CE14"/>
  <c r="CE1"/>
  <c r="CE16"/>
  <c r="CE3"/>
  <c r="CE15"/>
  <c r="CE5"/>
  <c r="CE13"/>
  <c r="CE4"/>
  <c r="CE6"/>
  <c r="CE12"/>
  <c r="AR8"/>
  <c r="AR10"/>
  <c r="AR13"/>
  <c r="AR7"/>
  <c r="AR17"/>
  <c r="AR5"/>
  <c r="AR2"/>
  <c r="AR9"/>
  <c r="AR11"/>
  <c r="AR1"/>
  <c r="AR3"/>
  <c r="CE18"/>
  <c r="BF18"/>
  <c r="AO17"/>
  <c r="AO2"/>
  <c r="AT2"/>
  <c r="CV16"/>
  <c r="CV14"/>
  <c r="CV11"/>
  <c r="CV2"/>
  <c r="V5"/>
  <c r="BO5"/>
  <c r="AO14"/>
  <c r="AO9"/>
  <c r="D13"/>
  <c r="CV17"/>
  <c r="CV15"/>
  <c r="CV9"/>
  <c r="CV5"/>
  <c r="BI9"/>
  <c r="BL7"/>
  <c r="D11"/>
  <c r="D10"/>
  <c r="CV10"/>
  <c r="CV7"/>
  <c r="CV6"/>
  <c r="BR9"/>
  <c r="BU3"/>
  <c r="BW5"/>
  <c r="CV13"/>
  <c r="BX8"/>
  <c r="BY18"/>
  <c r="BI12"/>
  <c r="BI16"/>
  <c r="AO18"/>
  <c r="AC18"/>
  <c r="CJ16"/>
  <c r="BI14"/>
  <c r="BI10"/>
  <c r="BI18"/>
  <c r="CF18"/>
  <c r="CT12"/>
  <c r="BM9"/>
  <c r="BU1"/>
  <c r="BU4"/>
  <c r="BU12"/>
  <c r="C14"/>
  <c r="AR15"/>
  <c r="AR16"/>
  <c r="C12"/>
  <c r="C13"/>
  <c r="C11"/>
  <c r="C19"/>
  <c r="C4"/>
  <c r="C8"/>
  <c r="C6"/>
  <c r="C2"/>
  <c r="C9"/>
  <c r="BU2"/>
  <c r="C16"/>
  <c r="C15"/>
  <c r="C17"/>
  <c r="C10"/>
  <c r="C7"/>
  <c r="C3"/>
  <c r="C1"/>
  <c r="C18"/>
  <c r="B18"/>
  <c r="E18"/>
  <c r="D18"/>
  <c r="AM16"/>
  <c r="G18"/>
  <c r="S10"/>
  <c r="BL4"/>
  <c r="BL8"/>
  <c r="BL11"/>
  <c r="BL3"/>
  <c r="BL5"/>
  <c r="BL12"/>
  <c r="BL15"/>
  <c r="BL10"/>
  <c r="BL18"/>
  <c r="BL17"/>
  <c r="BL16"/>
  <c r="BL14"/>
  <c r="BL1"/>
  <c r="BL2"/>
  <c r="BL13"/>
  <c r="BL6"/>
  <c r="BL9"/>
  <c r="BU18"/>
  <c r="BQ18"/>
  <c r="BB18"/>
  <c r="V12"/>
  <c r="V8"/>
  <c r="V6"/>
  <c r="V15"/>
  <c r="V14"/>
  <c r="V11"/>
  <c r="V9"/>
  <c r="V7"/>
  <c r="V18"/>
  <c r="V3"/>
  <c r="V10"/>
  <c r="V16"/>
  <c r="V1"/>
  <c r="V19"/>
  <c r="V2"/>
  <c r="V4"/>
  <c r="V13"/>
  <c r="V17"/>
  <c r="AM17"/>
  <c r="AD18"/>
  <c r="X18"/>
  <c r="AM18"/>
  <c r="U18"/>
  <c r="CT16"/>
  <c r="CT11"/>
  <c r="CT14"/>
  <c r="CT15"/>
  <c r="CT13"/>
  <c r="CH18"/>
  <c r="CG18"/>
  <c r="CS18"/>
  <c r="CV18"/>
  <c r="BX13"/>
  <c r="BI19"/>
  <c r="S11"/>
  <c r="S17"/>
  <c r="BO13"/>
  <c r="S8"/>
  <c r="BO8"/>
  <c r="G12"/>
  <c r="S6"/>
  <c r="S19"/>
  <c r="BO1"/>
  <c r="BO2"/>
  <c r="S1"/>
  <c r="S16"/>
  <c r="S7"/>
  <c r="S4"/>
  <c r="BO16"/>
  <c r="BO10"/>
  <c r="S2"/>
  <c r="S12"/>
  <c r="S15"/>
  <c r="S3"/>
  <c r="S14"/>
  <c r="BO17"/>
  <c r="BO3"/>
  <c r="S5"/>
  <c r="S9"/>
  <c r="S13"/>
  <c r="S18"/>
  <c r="CS2"/>
  <c r="CS8"/>
  <c r="CS10"/>
  <c r="CS15"/>
  <c r="CS5"/>
  <c r="CS6"/>
  <c r="CS7"/>
  <c r="CS13"/>
  <c r="BX3"/>
  <c r="CS3"/>
  <c r="CS1"/>
  <c r="CS16"/>
  <c r="CS9"/>
  <c r="BX5"/>
  <c r="CS11"/>
  <c r="CS12"/>
  <c r="CS14"/>
  <c r="CS4"/>
  <c r="CS17"/>
  <c r="BO7"/>
  <c r="G4"/>
  <c r="BR18"/>
  <c r="BX2"/>
  <c r="BX10"/>
  <c r="BX12"/>
  <c r="BX6"/>
  <c r="BX7"/>
  <c r="BX1"/>
  <c r="BX9"/>
  <c r="BX18"/>
  <c r="BX11"/>
  <c r="BX4"/>
  <c r="BX14"/>
  <c r="G6"/>
  <c r="G13"/>
  <c r="BL19"/>
  <c r="BW10"/>
  <c r="BW11"/>
  <c r="BW12"/>
  <c r="F3"/>
  <c r="BW6"/>
  <c r="BW18"/>
  <c r="BW17"/>
  <c r="BW16"/>
  <c r="BW3"/>
  <c r="BW2"/>
  <c r="BW7"/>
  <c r="BO18"/>
  <c r="BR4"/>
  <c r="AO4"/>
  <c r="AO10"/>
  <c r="AT5"/>
  <c r="BR10"/>
  <c r="BW19"/>
  <c r="AM10"/>
  <c r="AM15"/>
  <c r="AM7"/>
  <c r="BW8"/>
  <c r="BW14"/>
  <c r="BW4"/>
  <c r="BW13"/>
  <c r="AO6"/>
  <c r="AO15"/>
  <c r="AO13"/>
  <c r="AO11"/>
  <c r="AT12"/>
  <c r="AT7"/>
  <c r="AT8"/>
  <c r="BR17"/>
  <c r="AN18"/>
  <c r="AT13"/>
  <c r="AP6"/>
  <c r="AT4"/>
  <c r="AT11"/>
  <c r="AM13"/>
  <c r="AM19"/>
  <c r="AM6"/>
  <c r="AM12"/>
  <c r="AM14"/>
  <c r="F16"/>
  <c r="BW15"/>
  <c r="BW1"/>
  <c r="BW9"/>
  <c r="AO16"/>
  <c r="AO5"/>
  <c r="AO3"/>
  <c r="AO12"/>
  <c r="AT15"/>
  <c r="BR16"/>
  <c r="BR19"/>
  <c r="CJ17"/>
  <c r="F2"/>
  <c r="BO6"/>
  <c r="BO15"/>
  <c r="BO11"/>
  <c r="BO12"/>
  <c r="BX17"/>
  <c r="BR14"/>
  <c r="BR12"/>
  <c r="BR2"/>
  <c r="BR13"/>
  <c r="BM13"/>
  <c r="BO19"/>
  <c r="CJ4"/>
  <c r="F14"/>
  <c r="BO9"/>
  <c r="BO14"/>
  <c r="BO4"/>
  <c r="BX15"/>
  <c r="BR11"/>
  <c r="BR7"/>
  <c r="BR5"/>
  <c r="BR1"/>
  <c r="BR8"/>
  <c r="BR3"/>
  <c r="BR15"/>
  <c r="BR6"/>
  <c r="BM19"/>
  <c r="CJ19"/>
  <c r="CJ3"/>
  <c r="F4"/>
  <c r="F7"/>
  <c r="F5"/>
  <c r="F10"/>
  <c r="F11"/>
  <c r="BM6"/>
  <c r="F19"/>
  <c r="CJ7"/>
  <c r="CJ1"/>
  <c r="F15"/>
  <c r="F6"/>
  <c r="F1"/>
  <c r="F17"/>
  <c r="BX16"/>
  <c r="BM3"/>
  <c r="CJ15"/>
  <c r="BX19"/>
  <c r="CJ2"/>
  <c r="F9"/>
  <c r="F13"/>
  <c r="F12"/>
  <c r="BM4"/>
  <c r="CL7"/>
  <c r="CJ13"/>
  <c r="CJ6"/>
  <c r="CJ9"/>
  <c r="CJ10"/>
  <c r="CJ12"/>
  <c r="AT10"/>
  <c r="AT14"/>
  <c r="AT9"/>
  <c r="BU10"/>
  <c r="BU14"/>
  <c r="BU9"/>
  <c r="BM2"/>
  <c r="BM12"/>
  <c r="BM17"/>
  <c r="BM5"/>
  <c r="AF18"/>
  <c r="BP18"/>
  <c r="CI18"/>
  <c r="CT19"/>
  <c r="CJ18"/>
  <c r="CJ8"/>
  <c r="AT17"/>
  <c r="BU17"/>
  <c r="BU16"/>
  <c r="BU8"/>
  <c r="BU11"/>
  <c r="BM16"/>
  <c r="BM10"/>
  <c r="BM14"/>
  <c r="BM15"/>
  <c r="BM7"/>
  <c r="AT18"/>
  <c r="AG18"/>
  <c r="CN18"/>
  <c r="CB18"/>
  <c r="BU19"/>
  <c r="AT19"/>
  <c r="CJ14"/>
  <c r="CJ5"/>
  <c r="CJ11"/>
  <c r="BU15"/>
  <c r="BU13"/>
  <c r="BU6"/>
  <c r="BU5"/>
  <c r="BM1"/>
  <c r="BM11"/>
  <c r="BM8"/>
  <c r="AE18"/>
  <c r="BM18"/>
  <c r="CC18"/>
  <c r="CD18"/>
  <c r="CW18"/>
  <c r="BA18"/>
  <c r="BC18"/>
  <c r="BG18"/>
  <c r="BD18"/>
  <c r="AJ18"/>
  <c r="AL18"/>
  <c r="AI18"/>
  <c r="AK18"/>
  <c r="AQ14"/>
  <c r="O18"/>
  <c r="Z18"/>
  <c r="AB18"/>
  <c r="J18"/>
  <c r="K18"/>
  <c r="N18"/>
  <c r="R18"/>
  <c r="M18"/>
  <c r="Y18"/>
  <c r="P18"/>
  <c r="L18"/>
  <c r="I18"/>
  <c r="H18"/>
  <c r="G15"/>
  <c r="G2"/>
  <c r="G11"/>
  <c r="G9"/>
  <c r="G5"/>
  <c r="G16"/>
  <c r="G14"/>
  <c r="D14"/>
  <c r="A18"/>
  <c r="F18"/>
  <c r="G19"/>
  <c r="G3"/>
  <c r="G1"/>
  <c r="G8"/>
  <c r="G10"/>
  <c r="G7"/>
  <c r="G17"/>
  <c r="D17"/>
  <c r="D12"/>
  <c r="D16"/>
  <c r="CB14"/>
  <c r="CU11"/>
  <c r="CU15"/>
  <c r="CB1"/>
  <c r="CB7"/>
  <c r="CU17"/>
  <c r="CB15"/>
  <c r="CU4"/>
  <c r="CB19"/>
  <c r="CB6"/>
  <c r="CB10"/>
  <c r="CU14"/>
  <c r="CU7"/>
  <c r="CB12"/>
  <c r="CB16"/>
  <c r="CB4"/>
  <c r="CB9"/>
  <c r="CB13"/>
  <c r="CU13"/>
  <c r="CU12"/>
  <c r="CU1"/>
  <c r="CU16"/>
  <c r="CB3"/>
  <c r="CB5"/>
  <c r="CU6"/>
  <c r="CU8"/>
  <c r="CB2"/>
  <c r="CB17"/>
  <c r="CB11"/>
  <c r="CB8"/>
  <c r="CU2"/>
  <c r="CU9"/>
  <c r="CU5"/>
  <c r="CU10"/>
  <c r="AQ11"/>
  <c r="AQ1"/>
  <c r="CU19"/>
  <c r="AQ4"/>
  <c r="AQ15"/>
  <c r="AP10"/>
  <c r="AQ10"/>
  <c r="AQ6"/>
  <c r="AQ3"/>
  <c r="AQ5"/>
  <c r="AQ16"/>
  <c r="AQ2"/>
  <c r="AQ8"/>
  <c r="AQ7"/>
  <c r="CL3"/>
  <c r="AQ12"/>
  <c r="AQ13"/>
  <c r="AQ9"/>
  <c r="CL8"/>
  <c r="AP3"/>
  <c r="AP15"/>
  <c r="AP19"/>
  <c r="AP2"/>
  <c r="AP11"/>
  <c r="CL5"/>
  <c r="AP9"/>
  <c r="AP12"/>
  <c r="AP1"/>
  <c r="CL14"/>
  <c r="AX18"/>
  <c r="AY18"/>
  <c r="AW18"/>
  <c r="AZ18"/>
  <c r="AP8"/>
  <c r="AP17"/>
  <c r="AP14"/>
  <c r="AP7"/>
  <c r="AP4"/>
  <c r="AP13"/>
  <c r="AP16"/>
  <c r="AP5"/>
  <c r="CL17"/>
  <c r="CL9"/>
  <c r="AQ19"/>
  <c r="CL11"/>
  <c r="AR19"/>
  <c r="AU18"/>
  <c r="AP18"/>
  <c r="AR18"/>
  <c r="AQ17"/>
  <c r="AV18"/>
  <c r="AS18"/>
  <c r="AQ18"/>
  <c r="BN18"/>
  <c r="BH18"/>
  <c r="CA18"/>
  <c r="BS18"/>
  <c r="BJ18"/>
  <c r="BK18"/>
  <c r="BV18"/>
  <c r="BT18"/>
  <c r="BZ18"/>
  <c r="CM18"/>
  <c r="CK18"/>
  <c r="CL18"/>
  <c r="CQ18"/>
  <c r="CP18"/>
  <c r="CU18"/>
  <c r="CT18"/>
  <c r="CR18"/>
  <c r="CS19"/>
  <c r="CO18"/>
  <c r="CW9"/>
  <c r="CW10"/>
  <c r="CW19"/>
  <c r="CC2"/>
  <c r="H3"/>
  <c r="CD5"/>
  <c r="CW14"/>
  <c r="CW4"/>
  <c r="CW1"/>
  <c r="CW11"/>
  <c r="CW2"/>
  <c r="CL19"/>
  <c r="CW12"/>
  <c r="CW5"/>
  <c r="CW8"/>
  <c r="CW17"/>
  <c r="CW13"/>
  <c r="CL4"/>
  <c r="CL10"/>
  <c r="CL6"/>
  <c r="CL2"/>
  <c r="CL12"/>
  <c r="CW6"/>
  <c r="CW15"/>
  <c r="CW16"/>
  <c r="CW3"/>
  <c r="CW7"/>
  <c r="CL15"/>
  <c r="CL16"/>
  <c r="CL13"/>
  <c r="CL1"/>
  <c r="U19"/>
  <c r="AU4"/>
  <c r="H8"/>
  <c r="AE16"/>
  <c r="H10"/>
  <c r="L8"/>
  <c r="H4"/>
  <c r="AU19"/>
  <c r="H19"/>
  <c r="AE7"/>
  <c r="AU11"/>
  <c r="CC4"/>
  <c r="L5"/>
  <c r="L1"/>
  <c r="H16"/>
  <c r="H12"/>
  <c r="H17"/>
  <c r="H11"/>
  <c r="H1"/>
  <c r="CD1"/>
  <c r="P5"/>
  <c r="CR19"/>
  <c r="AE6"/>
  <c r="AE2"/>
  <c r="AU3"/>
  <c r="CC6"/>
  <c r="L4"/>
  <c r="H15"/>
  <c r="H5"/>
  <c r="H13"/>
  <c r="H2"/>
  <c r="CR15"/>
  <c r="CH12"/>
  <c r="BA19"/>
  <c r="AH19"/>
  <c r="AE13"/>
  <c r="AU13"/>
  <c r="CC3"/>
  <c r="L12"/>
  <c r="H7"/>
  <c r="H14"/>
  <c r="H6"/>
  <c r="H9"/>
  <c r="I17"/>
  <c r="BY10"/>
  <c r="BZ9"/>
  <c r="CO7"/>
  <c r="X3"/>
  <c r="Z17"/>
  <c r="O19"/>
  <c r="BV19"/>
  <c r="Z19"/>
  <c r="BY19"/>
  <c r="BT11"/>
  <c r="CG11"/>
  <c r="BV14"/>
  <c r="BY3"/>
  <c r="BZ12"/>
  <c r="CO8"/>
  <c r="A15"/>
  <c r="BV10"/>
  <c r="BT17"/>
  <c r="X17"/>
  <c r="Z13"/>
  <c r="CG5"/>
  <c r="CG19"/>
  <c r="BY9"/>
  <c r="BZ1"/>
  <c r="CO12"/>
  <c r="BV15"/>
  <c r="BT9"/>
  <c r="X7"/>
  <c r="Z7"/>
  <c r="CG9"/>
  <c r="BY13"/>
  <c r="BZ6"/>
  <c r="CO5"/>
  <c r="BV2"/>
  <c r="BT5"/>
  <c r="BT14"/>
  <c r="X15"/>
  <c r="Z15"/>
  <c r="W10"/>
  <c r="CG4"/>
  <c r="X19"/>
  <c r="BY5"/>
  <c r="BY15"/>
  <c r="BY8"/>
  <c r="BY2"/>
  <c r="AK7"/>
  <c r="BZ16"/>
  <c r="BZ7"/>
  <c r="BZ11"/>
  <c r="BZ5"/>
  <c r="BZ3"/>
  <c r="CO16"/>
  <c r="CO11"/>
  <c r="CO17"/>
  <c r="CO6"/>
  <c r="CO1"/>
  <c r="BV13"/>
  <c r="BV7"/>
  <c r="BV12"/>
  <c r="BV9"/>
  <c r="O8"/>
  <c r="BT13"/>
  <c r="BT2"/>
  <c r="BT6"/>
  <c r="BT7"/>
  <c r="X8"/>
  <c r="X14"/>
  <c r="X5"/>
  <c r="X6"/>
  <c r="X4"/>
  <c r="Z11"/>
  <c r="Z2"/>
  <c r="Z1"/>
  <c r="Z3"/>
  <c r="Z6"/>
  <c r="AS6"/>
  <c r="CG16"/>
  <c r="CG2"/>
  <c r="CG17"/>
  <c r="CG3"/>
  <c r="CO19"/>
  <c r="BY17"/>
  <c r="BY11"/>
  <c r="BY12"/>
  <c r="BY7"/>
  <c r="BY14"/>
  <c r="BZ15"/>
  <c r="BZ10"/>
  <c r="BZ4"/>
  <c r="BZ17"/>
  <c r="CO10"/>
  <c r="CO9"/>
  <c r="CO15"/>
  <c r="CO14"/>
  <c r="BV4"/>
  <c r="BV17"/>
  <c r="BV3"/>
  <c r="BV6"/>
  <c r="BT15"/>
  <c r="BT8"/>
  <c r="BT3"/>
  <c r="BT1"/>
  <c r="BQ9"/>
  <c r="AD8"/>
  <c r="X2"/>
  <c r="X12"/>
  <c r="X1"/>
  <c r="X11"/>
  <c r="Z10"/>
  <c r="Z8"/>
  <c r="Z16"/>
  <c r="Z5"/>
  <c r="CG1"/>
  <c r="CG15"/>
  <c r="CG8"/>
  <c r="CG12"/>
  <c r="BT19"/>
  <c r="BZ19"/>
  <c r="BY1"/>
  <c r="BY6"/>
  <c r="BY4"/>
  <c r="BY16"/>
  <c r="BZ13"/>
  <c r="BZ14"/>
  <c r="BZ8"/>
  <c r="BZ2"/>
  <c r="CO2"/>
  <c r="CO4"/>
  <c r="CO3"/>
  <c r="CO13"/>
  <c r="BV1"/>
  <c r="BV11"/>
  <c r="BV8"/>
  <c r="BV5"/>
  <c r="BV16"/>
  <c r="BT16"/>
  <c r="BT12"/>
  <c r="BT10"/>
  <c r="BT4"/>
  <c r="X9"/>
  <c r="X10"/>
  <c r="X13"/>
  <c r="X16"/>
  <c r="Z14"/>
  <c r="Z4"/>
  <c r="Z9"/>
  <c r="Z12"/>
  <c r="CG14"/>
  <c r="CG13"/>
  <c r="CG10"/>
  <c r="CG7"/>
  <c r="AZ13"/>
  <c r="BJ7"/>
  <c r="CP3"/>
  <c r="AZ6"/>
  <c r="BJ2"/>
  <c r="AZ17"/>
  <c r="BJ14"/>
  <c r="AZ19"/>
  <c r="BJ19"/>
  <c r="CP19"/>
  <c r="AZ4"/>
  <c r="BJ8"/>
  <c r="CP11"/>
  <c r="CP7"/>
  <c r="CP6"/>
  <c r="AZ15"/>
  <c r="AZ10"/>
  <c r="AZ7"/>
  <c r="AZ9"/>
  <c r="AZ3"/>
  <c r="BJ5"/>
  <c r="BJ10"/>
  <c r="BJ9"/>
  <c r="BJ4"/>
  <c r="BJ15"/>
  <c r="CP14"/>
  <c r="CP15"/>
  <c r="CP9"/>
  <c r="CP1"/>
  <c r="AZ1"/>
  <c r="AZ2"/>
  <c r="AZ8"/>
  <c r="AZ11"/>
  <c r="BJ6"/>
  <c r="BJ3"/>
  <c r="BJ16"/>
  <c r="BJ1"/>
  <c r="CP16"/>
  <c r="CP4"/>
  <c r="CP8"/>
  <c r="CP12"/>
  <c r="AZ12"/>
  <c r="AZ5"/>
  <c r="AZ14"/>
  <c r="AZ16"/>
  <c r="BJ17"/>
  <c r="BJ12"/>
  <c r="BJ13"/>
  <c r="BJ11"/>
  <c r="CP17"/>
  <c r="CP5"/>
  <c r="CP10"/>
  <c r="CP2"/>
  <c r="CP13"/>
  <c r="CR8"/>
  <c r="P17"/>
  <c r="CH4"/>
  <c r="I9"/>
  <c r="U4"/>
  <c r="CD10"/>
  <c r="CR10"/>
  <c r="P10"/>
  <c r="CH7"/>
  <c r="I1"/>
  <c r="CD13"/>
  <c r="CR1"/>
  <c r="P11"/>
  <c r="P7"/>
  <c r="CH17"/>
  <c r="I4"/>
  <c r="I19"/>
  <c r="CH19"/>
  <c r="L19"/>
  <c r="AE12"/>
  <c r="AE11"/>
  <c r="AE8"/>
  <c r="AE4"/>
  <c r="AU7"/>
  <c r="AU10"/>
  <c r="AU9"/>
  <c r="AU15"/>
  <c r="CC9"/>
  <c r="CC10"/>
  <c r="CC8"/>
  <c r="CC7"/>
  <c r="L15"/>
  <c r="L6"/>
  <c r="L13"/>
  <c r="L3"/>
  <c r="CD3"/>
  <c r="CD17"/>
  <c r="CD11"/>
  <c r="CD15"/>
  <c r="CD4"/>
  <c r="CR13"/>
  <c r="CR6"/>
  <c r="CR2"/>
  <c r="CR4"/>
  <c r="CR7"/>
  <c r="P12"/>
  <c r="P9"/>
  <c r="P6"/>
  <c r="P15"/>
  <c r="CH16"/>
  <c r="CH14"/>
  <c r="CH6"/>
  <c r="CH10"/>
  <c r="CH2"/>
  <c r="I2"/>
  <c r="I12"/>
  <c r="I16"/>
  <c r="I3"/>
  <c r="I14"/>
  <c r="BA17"/>
  <c r="CM19"/>
  <c r="CC19"/>
  <c r="AE19"/>
  <c r="AE3"/>
  <c r="AE5"/>
  <c r="AE17"/>
  <c r="AE1"/>
  <c r="AU8"/>
  <c r="AU14"/>
  <c r="AU12"/>
  <c r="AU16"/>
  <c r="CC5"/>
  <c r="CC13"/>
  <c r="CC16"/>
  <c r="CC14"/>
  <c r="CC12"/>
  <c r="L2"/>
  <c r="L16"/>
  <c r="L7"/>
  <c r="L17"/>
  <c r="CD2"/>
  <c r="CD14"/>
  <c r="CD6"/>
  <c r="CD16"/>
  <c r="CR14"/>
  <c r="CR16"/>
  <c r="CR11"/>
  <c r="CR17"/>
  <c r="P1"/>
  <c r="P14"/>
  <c r="P4"/>
  <c r="P2"/>
  <c r="CH9"/>
  <c r="CH13"/>
  <c r="CH5"/>
  <c r="CH8"/>
  <c r="I6"/>
  <c r="I13"/>
  <c r="I11"/>
  <c r="I10"/>
  <c r="AX13"/>
  <c r="P19"/>
  <c r="CD19"/>
  <c r="AX19"/>
  <c r="AE9"/>
  <c r="AE15"/>
  <c r="AE14"/>
  <c r="AE10"/>
  <c r="AU2"/>
  <c r="AU5"/>
  <c r="AU6"/>
  <c r="AU17"/>
  <c r="AU1"/>
  <c r="CC17"/>
  <c r="CC11"/>
  <c r="CC15"/>
  <c r="CC1"/>
  <c r="L10"/>
  <c r="L14"/>
  <c r="L9"/>
  <c r="L11"/>
  <c r="CD7"/>
  <c r="CD9"/>
  <c r="CD8"/>
  <c r="CD12"/>
  <c r="CR3"/>
  <c r="CR12"/>
  <c r="CR9"/>
  <c r="CR5"/>
  <c r="P8"/>
  <c r="P3"/>
  <c r="P13"/>
  <c r="P16"/>
  <c r="CH15"/>
  <c r="CH1"/>
  <c r="CH3"/>
  <c r="CH11"/>
  <c r="I8"/>
  <c r="I7"/>
  <c r="I5"/>
  <c r="I15"/>
  <c r="CM4"/>
  <c r="U13"/>
  <c r="AH8"/>
  <c r="CM14"/>
  <c r="AX15"/>
  <c r="BA10"/>
  <c r="U16"/>
  <c r="AH9"/>
  <c r="CM8"/>
  <c r="AX7"/>
  <c r="BA5"/>
  <c r="U12"/>
  <c r="CM13"/>
  <c r="AX11"/>
  <c r="BA11"/>
  <c r="BN3"/>
  <c r="BB14"/>
  <c r="M17"/>
  <c r="R2"/>
  <c r="BN13"/>
  <c r="R1"/>
  <c r="CI11"/>
  <c r="CF16"/>
  <c r="BN16"/>
  <c r="R17"/>
  <c r="BN15"/>
  <c r="R5"/>
  <c r="R19"/>
  <c r="CF19"/>
  <c r="BN2"/>
  <c r="BN12"/>
  <c r="BN4"/>
  <c r="BN14"/>
  <c r="BN9"/>
  <c r="R11"/>
  <c r="R3"/>
  <c r="R15"/>
  <c r="R9"/>
  <c r="U8"/>
  <c r="U10"/>
  <c r="AH10"/>
  <c r="CM3"/>
  <c r="CM11"/>
  <c r="AX6"/>
  <c r="AX10"/>
  <c r="BA2"/>
  <c r="BA15"/>
  <c r="BN7"/>
  <c r="BN10"/>
  <c r="BN6"/>
  <c r="BN5"/>
  <c r="AJ8"/>
  <c r="R7"/>
  <c r="R12"/>
  <c r="R10"/>
  <c r="R14"/>
  <c r="BN19"/>
  <c r="BP19"/>
  <c r="BN17"/>
  <c r="BN8"/>
  <c r="BN11"/>
  <c r="BN1"/>
  <c r="R4"/>
  <c r="R8"/>
  <c r="R13"/>
  <c r="R6"/>
  <c r="R16"/>
  <c r="U2"/>
  <c r="U7"/>
  <c r="AH13"/>
  <c r="CM17"/>
  <c r="CM10"/>
  <c r="CM7"/>
  <c r="AX5"/>
  <c r="AX2"/>
  <c r="BA6"/>
  <c r="BA7"/>
  <c r="BB10"/>
  <c r="E19"/>
  <c r="BS6"/>
  <c r="B9"/>
  <c r="CN10"/>
  <c r="AC16"/>
  <c r="E13"/>
  <c r="Q15"/>
  <c r="CN16"/>
  <c r="BB6"/>
  <c r="AC13"/>
  <c r="BS12"/>
  <c r="AG6"/>
  <c r="E16"/>
  <c r="M15"/>
  <c r="Y11"/>
  <c r="AW13"/>
  <c r="CA19"/>
  <c r="Q19"/>
  <c r="CQ19"/>
  <c r="M19"/>
  <c r="CN1"/>
  <c r="BB8"/>
  <c r="AC8"/>
  <c r="BS9"/>
  <c r="E10"/>
  <c r="Y13"/>
  <c r="AW1"/>
  <c r="CQ1"/>
  <c r="CA15"/>
  <c r="B2"/>
  <c r="CN6"/>
  <c r="BB7"/>
  <c r="AC7"/>
  <c r="BS4"/>
  <c r="E1"/>
  <c r="BE4"/>
  <c r="M5"/>
  <c r="Q9"/>
  <c r="CQ12"/>
  <c r="CA3"/>
  <c r="B17"/>
  <c r="CN7"/>
  <c r="CN3"/>
  <c r="BB3"/>
  <c r="BB16"/>
  <c r="AC2"/>
  <c r="AC17"/>
  <c r="BS10"/>
  <c r="BS2"/>
  <c r="E8"/>
  <c r="E7"/>
  <c r="BE1"/>
  <c r="M8"/>
  <c r="Y6"/>
  <c r="Q13"/>
  <c r="AW11"/>
  <c r="AW14"/>
  <c r="CA12"/>
  <c r="CA4"/>
  <c r="B10"/>
  <c r="B12"/>
  <c r="AC19"/>
  <c r="CQ7"/>
  <c r="CN9"/>
  <c r="CN12"/>
  <c r="BB1"/>
  <c r="AC10"/>
  <c r="E4"/>
  <c r="E15"/>
  <c r="E17"/>
  <c r="E12"/>
  <c r="BE11"/>
  <c r="M10"/>
  <c r="M12"/>
  <c r="Y1"/>
  <c r="Y4"/>
  <c r="Q14"/>
  <c r="Q1"/>
  <c r="AW10"/>
  <c r="AW3"/>
  <c r="CQ16"/>
  <c r="CQ5"/>
  <c r="CA11"/>
  <c r="CA2"/>
  <c r="U3"/>
  <c r="U17"/>
  <c r="U14"/>
  <c r="U6"/>
  <c r="U15"/>
  <c r="AH14"/>
  <c r="AH2"/>
  <c r="CM2"/>
  <c r="CM15"/>
  <c r="CM1"/>
  <c r="CM16"/>
  <c r="B1"/>
  <c r="B11"/>
  <c r="AX12"/>
  <c r="AX17"/>
  <c r="AX4"/>
  <c r="AX3"/>
  <c r="BA1"/>
  <c r="BA3"/>
  <c r="BA9"/>
  <c r="BA4"/>
  <c r="BA12"/>
  <c r="CN19"/>
  <c r="CN5"/>
  <c r="CN8"/>
  <c r="BB4"/>
  <c r="BB2"/>
  <c r="AC12"/>
  <c r="AC14"/>
  <c r="BS14"/>
  <c r="BS8"/>
  <c r="AG8"/>
  <c r="E5"/>
  <c r="E9"/>
  <c r="M3"/>
  <c r="Y16"/>
  <c r="Q12"/>
  <c r="CQ10"/>
  <c r="BE19"/>
  <c r="CN11"/>
  <c r="CN17"/>
  <c r="CN4"/>
  <c r="BB5"/>
  <c r="BB17"/>
  <c r="BB9"/>
  <c r="AC11"/>
  <c r="AC6"/>
  <c r="AC15"/>
  <c r="BS17"/>
  <c r="BS15"/>
  <c r="BS11"/>
  <c r="BS5"/>
  <c r="BS13"/>
  <c r="AG11"/>
  <c r="BB19"/>
  <c r="Y19"/>
  <c r="B19"/>
  <c r="AG19"/>
  <c r="AW19"/>
  <c r="BS19"/>
  <c r="CN15"/>
  <c r="CN14"/>
  <c r="CN13"/>
  <c r="CN2"/>
  <c r="BB12"/>
  <c r="BB13"/>
  <c r="BB15"/>
  <c r="BB11"/>
  <c r="AC5"/>
  <c r="AC1"/>
  <c r="AC4"/>
  <c r="AC3"/>
  <c r="AC9"/>
  <c r="BS16"/>
  <c r="BS3"/>
  <c r="BS7"/>
  <c r="BS1"/>
  <c r="AG9"/>
  <c r="E11"/>
  <c r="E14"/>
  <c r="E6"/>
  <c r="E2"/>
  <c r="E3"/>
  <c r="BE9"/>
  <c r="M6"/>
  <c r="M7"/>
  <c r="Y17"/>
  <c r="Y10"/>
  <c r="Q10"/>
  <c r="Q11"/>
  <c r="AW12"/>
  <c r="AW7"/>
  <c r="AW8"/>
  <c r="CQ14"/>
  <c r="CQ11"/>
  <c r="CA17"/>
  <c r="CA10"/>
  <c r="CA1"/>
  <c r="U9"/>
  <c r="U11"/>
  <c r="U1"/>
  <c r="U5"/>
  <c r="AH5"/>
  <c r="AH3"/>
  <c r="CM9"/>
  <c r="CM12"/>
  <c r="CM6"/>
  <c r="CM5"/>
  <c r="B3"/>
  <c r="B14"/>
  <c r="AX14"/>
  <c r="AX16"/>
  <c r="AX9"/>
  <c r="AX1"/>
  <c r="AX8"/>
  <c r="BA13"/>
  <c r="BA16"/>
  <c r="BA8"/>
  <c r="BA14"/>
  <c r="AI11"/>
  <c r="CI17"/>
  <c r="CK14"/>
  <c r="CF11"/>
  <c r="BG3"/>
  <c r="BD12"/>
  <c r="BP2"/>
  <c r="AG4"/>
  <c r="AG10"/>
  <c r="AL5"/>
  <c r="BE12"/>
  <c r="BE17"/>
  <c r="BE7"/>
  <c r="M2"/>
  <c r="M11"/>
  <c r="M4"/>
  <c r="M9"/>
  <c r="Y7"/>
  <c r="Y5"/>
  <c r="Y14"/>
  <c r="Y12"/>
  <c r="Q6"/>
  <c r="Q2"/>
  <c r="Q5"/>
  <c r="Q7"/>
  <c r="Q4"/>
  <c r="AW9"/>
  <c r="AW2"/>
  <c r="AW5"/>
  <c r="AW4"/>
  <c r="CQ15"/>
  <c r="CQ13"/>
  <c r="CQ3"/>
  <c r="CQ8"/>
  <c r="CI7"/>
  <c r="BH15"/>
  <c r="CA8"/>
  <c r="CA14"/>
  <c r="CA5"/>
  <c r="CA16"/>
  <c r="CK1"/>
  <c r="B13"/>
  <c r="B7"/>
  <c r="B16"/>
  <c r="B5"/>
  <c r="CK5"/>
  <c r="CF14"/>
  <c r="CF7"/>
  <c r="AG12"/>
  <c r="AG13"/>
  <c r="BE16"/>
  <c r="BE13"/>
  <c r="M1"/>
  <c r="M13"/>
  <c r="M16"/>
  <c r="M14"/>
  <c r="Y15"/>
  <c r="Y8"/>
  <c r="Y3"/>
  <c r="Y9"/>
  <c r="Y2"/>
  <c r="Q3"/>
  <c r="Q16"/>
  <c r="Q17"/>
  <c r="Q8"/>
  <c r="AW17"/>
  <c r="AW15"/>
  <c r="AW16"/>
  <c r="AW6"/>
  <c r="CQ17"/>
  <c r="CQ9"/>
  <c r="CQ2"/>
  <c r="CQ4"/>
  <c r="CQ6"/>
  <c r="N13"/>
  <c r="CI5"/>
  <c r="BH12"/>
  <c r="K17"/>
  <c r="CA13"/>
  <c r="CA6"/>
  <c r="CA7"/>
  <c r="CA9"/>
  <c r="CK15"/>
  <c r="B15"/>
  <c r="B4"/>
  <c r="B6"/>
  <c r="B8"/>
  <c r="CI19"/>
  <c r="J6"/>
  <c r="CF17"/>
  <c r="CF10"/>
  <c r="CF1"/>
  <c r="CF12"/>
  <c r="CF9"/>
  <c r="BP9"/>
  <c r="AJ6"/>
  <c r="AI12"/>
  <c r="AF12"/>
  <c r="CI15"/>
  <c r="CI14"/>
  <c r="CI10"/>
  <c r="CI3"/>
  <c r="CI16"/>
  <c r="CK6"/>
  <c r="CK3"/>
  <c r="CK13"/>
  <c r="CK7"/>
  <c r="CK19"/>
  <c r="J1"/>
  <c r="AB16"/>
  <c r="CF2"/>
  <c r="CF15"/>
  <c r="CF4"/>
  <c r="CF8"/>
  <c r="AY15"/>
  <c r="AI5"/>
  <c r="N14"/>
  <c r="CI12"/>
  <c r="CI1"/>
  <c r="CI4"/>
  <c r="CI13"/>
  <c r="CK11"/>
  <c r="CK4"/>
  <c r="CK9"/>
  <c r="CK16"/>
  <c r="AL19"/>
  <c r="BG11"/>
  <c r="AB4"/>
  <c r="CF5"/>
  <c r="CF6"/>
  <c r="CF3"/>
  <c r="CF13"/>
  <c r="BD1"/>
  <c r="AY1"/>
  <c r="AL2"/>
  <c r="AI10"/>
  <c r="N12"/>
  <c r="CI9"/>
  <c r="CI8"/>
  <c r="CI2"/>
  <c r="CI6"/>
  <c r="CK10"/>
  <c r="CK12"/>
  <c r="CK8"/>
  <c r="CK17"/>
  <c r="CK2"/>
  <c r="AJ19"/>
  <c r="J12"/>
  <c r="J13"/>
  <c r="BG4"/>
  <c r="BG6"/>
  <c r="AB6"/>
  <c r="AB9"/>
  <c r="BD9"/>
  <c r="BD2"/>
  <c r="AY9"/>
  <c r="AY5"/>
  <c r="BP8"/>
  <c r="BP16"/>
  <c r="AL10"/>
  <c r="AL9"/>
  <c r="AJ12"/>
  <c r="AJ1"/>
  <c r="AI14"/>
  <c r="AI1"/>
  <c r="AI16"/>
  <c r="AI3"/>
  <c r="N15"/>
  <c r="N11"/>
  <c r="AF8"/>
  <c r="K3"/>
  <c r="J2"/>
  <c r="J15"/>
  <c r="BG7"/>
  <c r="BG14"/>
  <c r="BG5"/>
  <c r="AB14"/>
  <c r="AB13"/>
  <c r="AB5"/>
  <c r="BD5"/>
  <c r="BD16"/>
  <c r="AY13"/>
  <c r="AY8"/>
  <c r="BP6"/>
  <c r="BP13"/>
  <c r="AL17"/>
  <c r="AL16"/>
  <c r="AL3"/>
  <c r="AJ9"/>
  <c r="AJ15"/>
  <c r="AI13"/>
  <c r="AI4"/>
  <c r="AI9"/>
  <c r="AI17"/>
  <c r="AI15"/>
  <c r="N3"/>
  <c r="N1"/>
  <c r="AF1"/>
  <c r="K16"/>
  <c r="K19"/>
  <c r="AI19"/>
  <c r="J5"/>
  <c r="J9"/>
  <c r="BG2"/>
  <c r="BG1"/>
  <c r="AB2"/>
  <c r="AB10"/>
  <c r="BD11"/>
  <c r="BD10"/>
  <c r="AY2"/>
  <c r="AY6"/>
  <c r="BP4"/>
  <c r="BP10"/>
  <c r="AL4"/>
  <c r="AL13"/>
  <c r="AJ16"/>
  <c r="AJ10"/>
  <c r="AI2"/>
  <c r="AI7"/>
  <c r="AI6"/>
  <c r="AI8"/>
  <c r="N9"/>
  <c r="N7"/>
  <c r="AF6"/>
  <c r="K13"/>
  <c r="BF1"/>
  <c r="AK6"/>
  <c r="A10"/>
  <c r="AA19"/>
  <c r="BG19"/>
  <c r="AF19"/>
  <c r="N19"/>
  <c r="J3"/>
  <c r="J10"/>
  <c r="J8"/>
  <c r="J14"/>
  <c r="J4"/>
  <c r="BG9"/>
  <c r="BG13"/>
  <c r="BG12"/>
  <c r="BG10"/>
  <c r="AB11"/>
  <c r="AB7"/>
  <c r="AB3"/>
  <c r="AB1"/>
  <c r="BD8"/>
  <c r="BD3"/>
  <c r="BD17"/>
  <c r="BD7"/>
  <c r="BD14"/>
  <c r="AK9"/>
  <c r="AY16"/>
  <c r="AY7"/>
  <c r="AY4"/>
  <c r="AY14"/>
  <c r="BP15"/>
  <c r="BP12"/>
  <c r="BP17"/>
  <c r="BP3"/>
  <c r="BP7"/>
  <c r="AL14"/>
  <c r="AL8"/>
  <c r="AL11"/>
  <c r="AL15"/>
  <c r="AV1"/>
  <c r="AJ3"/>
  <c r="AJ2"/>
  <c r="AJ11"/>
  <c r="AJ14"/>
  <c r="AJ13"/>
  <c r="N8"/>
  <c r="N5"/>
  <c r="N2"/>
  <c r="N10"/>
  <c r="AF14"/>
  <c r="AF15"/>
  <c r="K14"/>
  <c r="K9"/>
  <c r="K12"/>
  <c r="AV11"/>
  <c r="AS17"/>
  <c r="BD19"/>
  <c r="J19"/>
  <c r="AB19"/>
  <c r="AY19"/>
  <c r="J7"/>
  <c r="J17"/>
  <c r="J11"/>
  <c r="J16"/>
  <c r="BG16"/>
  <c r="BG17"/>
  <c r="BG8"/>
  <c r="BG15"/>
  <c r="AB15"/>
  <c r="AB17"/>
  <c r="AB12"/>
  <c r="AB8"/>
  <c r="BD15"/>
  <c r="BD6"/>
  <c r="BD4"/>
  <c r="BD13"/>
  <c r="AK16"/>
  <c r="AY11"/>
  <c r="AY17"/>
  <c r="AY3"/>
  <c r="AY12"/>
  <c r="AY10"/>
  <c r="BP5"/>
  <c r="BP1"/>
  <c r="BP14"/>
  <c r="BP11"/>
  <c r="A9"/>
  <c r="AL6"/>
  <c r="AL7"/>
  <c r="AL12"/>
  <c r="AL1"/>
  <c r="AV13"/>
  <c r="O16"/>
  <c r="AJ5"/>
  <c r="AJ7"/>
  <c r="AJ4"/>
  <c r="AJ17"/>
  <c r="BK11"/>
  <c r="N17"/>
  <c r="N4"/>
  <c r="N16"/>
  <c r="N6"/>
  <c r="AF16"/>
  <c r="AF5"/>
  <c r="AA1"/>
  <c r="K8"/>
  <c r="K4"/>
  <c r="AV19"/>
  <c r="AS19"/>
  <c r="BF17"/>
  <c r="AK2"/>
  <c r="AK13"/>
  <c r="AK17"/>
  <c r="A17"/>
  <c r="A5"/>
  <c r="AV7"/>
  <c r="AV12"/>
  <c r="O2"/>
  <c r="O1"/>
  <c r="BQ7"/>
  <c r="BQ17"/>
  <c r="BK1"/>
  <c r="AD17"/>
  <c r="AD1"/>
  <c r="AA3"/>
  <c r="W5"/>
  <c r="AS9"/>
  <c r="A19"/>
  <c r="W19"/>
  <c r="AK12"/>
  <c r="AK1"/>
  <c r="AK8"/>
  <c r="AN14"/>
  <c r="A14"/>
  <c r="A6"/>
  <c r="AV3"/>
  <c r="AV5"/>
  <c r="O10"/>
  <c r="O17"/>
  <c r="BQ1"/>
  <c r="BK5"/>
  <c r="AD5"/>
  <c r="AA2"/>
  <c r="W17"/>
  <c r="AS15"/>
  <c r="BK19"/>
  <c r="AK19"/>
  <c r="BQ19"/>
  <c r="AD19"/>
  <c r="BF6"/>
  <c r="AK15"/>
  <c r="AK5"/>
  <c r="AK10"/>
  <c r="AN9"/>
  <c r="A11"/>
  <c r="A8"/>
  <c r="AV2"/>
  <c r="AV8"/>
  <c r="O11"/>
  <c r="O5"/>
  <c r="BQ3"/>
  <c r="BK7"/>
  <c r="BC11"/>
  <c r="AD2"/>
  <c r="AA10"/>
  <c r="W13"/>
  <c r="AS14"/>
  <c r="BQ11"/>
  <c r="BQ5"/>
  <c r="BQ15"/>
  <c r="BQ16"/>
  <c r="BK8"/>
  <c r="BK14"/>
  <c r="BK15"/>
  <c r="BK16"/>
  <c r="BC4"/>
  <c r="AD4"/>
  <c r="AD15"/>
  <c r="AD11"/>
  <c r="AD9"/>
  <c r="AA6"/>
  <c r="AA16"/>
  <c r="AA8"/>
  <c r="AA13"/>
  <c r="W12"/>
  <c r="W11"/>
  <c r="W7"/>
  <c r="W15"/>
  <c r="AS8"/>
  <c r="AS16"/>
  <c r="AS7"/>
  <c r="AS5"/>
  <c r="AN11"/>
  <c r="A13"/>
  <c r="A16"/>
  <c r="A1"/>
  <c r="A3"/>
  <c r="AV10"/>
  <c r="AV14"/>
  <c r="AV4"/>
  <c r="AV16"/>
  <c r="O12"/>
  <c r="O15"/>
  <c r="O14"/>
  <c r="O7"/>
  <c r="BQ14"/>
  <c r="BQ13"/>
  <c r="BQ4"/>
  <c r="BQ2"/>
  <c r="BK9"/>
  <c r="BK6"/>
  <c r="BK3"/>
  <c r="BK12"/>
  <c r="BC16"/>
  <c r="AD13"/>
  <c r="AD7"/>
  <c r="AD16"/>
  <c r="AD14"/>
  <c r="AF3"/>
  <c r="AF2"/>
  <c r="AF9"/>
  <c r="AF13"/>
  <c r="AA17"/>
  <c r="AA4"/>
  <c r="AA14"/>
  <c r="AA12"/>
  <c r="AA11"/>
  <c r="W4"/>
  <c r="W6"/>
  <c r="W1"/>
  <c r="W3"/>
  <c r="K15"/>
  <c r="K2"/>
  <c r="K10"/>
  <c r="AS11"/>
  <c r="AS3"/>
  <c r="AS1"/>
  <c r="AS4"/>
  <c r="BF3"/>
  <c r="AK14"/>
  <c r="AK4"/>
  <c r="AK3"/>
  <c r="AK11"/>
  <c r="AN10"/>
  <c r="A2"/>
  <c r="A7"/>
  <c r="A12"/>
  <c r="A4"/>
  <c r="AV6"/>
  <c r="AV17"/>
  <c r="AV15"/>
  <c r="AV9"/>
  <c r="O13"/>
  <c r="O4"/>
  <c r="O9"/>
  <c r="O3"/>
  <c r="O6"/>
  <c r="BQ8"/>
  <c r="BQ12"/>
  <c r="BQ6"/>
  <c r="BQ10"/>
  <c r="BK17"/>
  <c r="BK13"/>
  <c r="BK10"/>
  <c r="BK4"/>
  <c r="BK2"/>
  <c r="BC5"/>
  <c r="AD12"/>
  <c r="AD3"/>
  <c r="AD6"/>
  <c r="AD10"/>
  <c r="AF7"/>
  <c r="AF17"/>
  <c r="AF4"/>
  <c r="AF11"/>
  <c r="AF10"/>
  <c r="AA7"/>
  <c r="AA5"/>
  <c r="AA15"/>
  <c r="AA9"/>
  <c r="W8"/>
  <c r="W16"/>
  <c r="W14"/>
  <c r="W9"/>
  <c r="W2"/>
  <c r="K1"/>
  <c r="K5"/>
  <c r="K6"/>
  <c r="K7"/>
  <c r="AS2"/>
  <c r="AS10"/>
  <c r="AS13"/>
  <c r="AS12"/>
  <c r="AG1"/>
  <c r="AG5"/>
  <c r="AG3"/>
  <c r="AG17"/>
  <c r="AG15"/>
  <c r="BE10"/>
  <c r="BE15"/>
  <c r="BE2"/>
  <c r="BE3"/>
  <c r="BH11"/>
  <c r="AH15"/>
  <c r="AH16"/>
  <c r="AH12"/>
  <c r="AH7"/>
  <c r="AH1"/>
  <c r="AG7"/>
  <c r="AG16"/>
  <c r="AG14"/>
  <c r="AG2"/>
  <c r="BE5"/>
  <c r="BE14"/>
  <c r="BE6"/>
  <c r="BE8"/>
  <c r="BH16"/>
  <c r="AH4"/>
  <c r="AH17"/>
  <c r="AH6"/>
  <c r="AH11"/>
  <c r="BF19"/>
  <c r="BF12"/>
  <c r="BF8"/>
  <c r="BF4"/>
  <c r="BF10"/>
  <c r="AN8"/>
  <c r="AN16"/>
  <c r="AN7"/>
  <c r="AN15"/>
  <c r="BC3"/>
  <c r="BC2"/>
  <c r="BC17"/>
  <c r="BC13"/>
  <c r="BC1"/>
  <c r="AN19"/>
  <c r="BF16"/>
  <c r="BF11"/>
  <c r="BF2"/>
  <c r="BF13"/>
  <c r="AN1"/>
  <c r="AN2"/>
  <c r="AN3"/>
  <c r="AN12"/>
  <c r="BC10"/>
  <c r="BC7"/>
  <c r="BC15"/>
  <c r="BC12"/>
  <c r="BC19"/>
  <c r="BF9"/>
  <c r="BF5"/>
  <c r="BF15"/>
  <c r="BF14"/>
  <c r="BF7"/>
  <c r="AN4"/>
  <c r="AN17"/>
  <c r="AN6"/>
  <c r="AN13"/>
  <c r="AN5"/>
  <c r="BC14"/>
  <c r="BC8"/>
  <c r="BC9"/>
  <c r="BC6"/>
  <c r="BH4"/>
  <c r="BH13"/>
  <c r="BH7"/>
  <c r="BH3"/>
  <c r="BH19"/>
  <c r="BH17"/>
  <c r="BH10"/>
  <c r="BH9"/>
  <c r="BH2"/>
  <c r="BH1"/>
  <c r="BH6"/>
  <c r="BH5"/>
  <c r="BH14"/>
  <c r="BH8"/>
  <c r="BH20"/>
  <c r="N20"/>
  <c r="BP20"/>
  <c r="Z20"/>
  <c r="AM20"/>
  <c r="CP20"/>
  <c r="BS20"/>
  <c r="BZ20"/>
  <c r="AX20"/>
  <c r="CV20"/>
  <c r="CU20"/>
  <c r="BC20"/>
  <c r="AO20"/>
  <c r="BY20"/>
  <c r="AS20"/>
  <c r="BI20"/>
  <c r="AT20"/>
  <c r="D20"/>
  <c r="AQ20"/>
  <c r="CF20"/>
  <c r="AW20"/>
  <c r="R20"/>
  <c r="AD20"/>
  <c r="A20"/>
  <c r="BQ20"/>
  <c r="AR20"/>
  <c r="S20"/>
  <c r="AZ20"/>
  <c r="CE20"/>
  <c r="J20"/>
  <c r="AF20"/>
  <c r="BJ20"/>
  <c r="AV20"/>
  <c r="BR20"/>
  <c r="V20"/>
  <c r="BF20"/>
  <c r="CH20"/>
  <c r="CL20"/>
  <c r="BL20"/>
  <c r="BX20"/>
  <c r="M20"/>
  <c r="BD20"/>
  <c r="CQ20"/>
  <c r="BO20"/>
  <c r="AJ20"/>
  <c r="AI20"/>
  <c r="AB20"/>
  <c r="AU20"/>
  <c r="F20"/>
  <c r="AA20"/>
  <c r="CN20"/>
  <c r="H20"/>
  <c r="Y20"/>
  <c r="Q20"/>
  <c r="C20"/>
  <c r="L20"/>
  <c r="AN20"/>
  <c r="AL20"/>
  <c r="CI20"/>
  <c r="W20"/>
  <c r="CB20"/>
  <c r="CT20"/>
  <c r="AY20"/>
  <c r="BV20"/>
  <c r="CC20"/>
  <c r="P20"/>
  <c r="G20"/>
  <c r="AC20"/>
  <c r="K20"/>
  <c r="BU20"/>
  <c r="O20"/>
  <c r="B20"/>
  <c r="X20"/>
  <c r="CS20"/>
  <c r="AE20"/>
  <c r="I20"/>
  <c r="BE20"/>
  <c r="CA20"/>
  <c r="BT20"/>
  <c r="U20"/>
  <c r="CW20"/>
  <c r="CJ20"/>
  <c r="BW20"/>
  <c r="AH20"/>
  <c r="CD20"/>
  <c r="AG20"/>
  <c r="E20"/>
  <c r="BA20"/>
  <c r="BG20"/>
  <c r="CR20"/>
  <c r="BM20"/>
  <c r="T20"/>
  <c r="CG20"/>
  <c r="BK20"/>
  <c r="BN20"/>
  <c r="BB20"/>
  <c r="CO20"/>
  <c r="CM20"/>
  <c r="AP20"/>
  <c r="CK20"/>
  <c r="AK20"/>
  <c r="E22" i="9"/>
  <c r="A23"/>
  <c r="B22"/>
  <c r="D22"/>
  <c r="C22"/>
  <c r="E23" l="1"/>
  <c r="B23"/>
  <c r="D23"/>
  <c r="A24"/>
  <c r="C23"/>
  <c r="AQ21" i="8"/>
  <c r="BP21"/>
  <c r="AX21"/>
  <c r="AS21"/>
  <c r="Z21"/>
  <c r="CP21"/>
  <c r="BC21"/>
  <c r="G21"/>
  <c r="AC21"/>
  <c r="CN21"/>
  <c r="AY21"/>
  <c r="AR21"/>
  <c r="AZ21"/>
  <c r="BW21"/>
  <c r="O21"/>
  <c r="B21"/>
  <c r="X21"/>
  <c r="L21"/>
  <c r="CS21"/>
  <c r="BX21"/>
  <c r="CI21"/>
  <c r="BF21"/>
  <c r="BA21"/>
  <c r="CK21"/>
  <c r="Y21"/>
  <c r="CJ21"/>
  <c r="CM21"/>
  <c r="BZ21"/>
  <c r="BY21"/>
  <c r="CV21"/>
  <c r="AT21"/>
  <c r="F21"/>
  <c r="N21"/>
  <c r="AA21"/>
  <c r="K21"/>
  <c r="BG21"/>
  <c r="AF21"/>
  <c r="Q21"/>
  <c r="I21"/>
  <c r="AL21"/>
  <c r="BE21"/>
  <c r="CQ21"/>
  <c r="CG21"/>
  <c r="BK21"/>
  <c r="BB21"/>
  <c r="BD21"/>
  <c r="BN21"/>
  <c r="P21"/>
  <c r="CW21"/>
  <c r="R21"/>
  <c r="BI21"/>
  <c r="AW21"/>
  <c r="D21"/>
  <c r="AB21"/>
  <c r="AG21"/>
  <c r="BS21"/>
  <c r="E21"/>
  <c r="S21"/>
  <c r="AH21"/>
  <c r="J21"/>
  <c r="C21"/>
  <c r="BM21"/>
  <c r="BJ21"/>
  <c r="V21"/>
  <c r="T21"/>
  <c r="W21"/>
  <c r="CB21"/>
  <c r="M21"/>
  <c r="CC21"/>
  <c r="BV21"/>
  <c r="CD21"/>
  <c r="AI21"/>
  <c r="CO21"/>
  <c r="CU21"/>
  <c r="CT21"/>
  <c r="AD21"/>
  <c r="CF21"/>
  <c r="AM21"/>
  <c r="AO21"/>
  <c r="A21"/>
  <c r="AU21"/>
  <c r="CA21"/>
  <c r="AK21"/>
  <c r="BU21"/>
  <c r="CE21"/>
  <c r="H21"/>
  <c r="BQ21"/>
  <c r="AJ21"/>
  <c r="CR21"/>
  <c r="AV21"/>
  <c r="AN21"/>
  <c r="AE21"/>
  <c r="BR21"/>
  <c r="CH21"/>
  <c r="CL21"/>
  <c r="BT21"/>
  <c r="BL21"/>
  <c r="BO21"/>
  <c r="BH21"/>
  <c r="U21"/>
  <c r="AP21"/>
  <c r="AE22" l="1"/>
  <c r="CI22"/>
  <c r="AV22"/>
  <c r="BK22"/>
  <c r="BH22"/>
  <c r="CR22"/>
  <c r="BL22"/>
  <c r="AJ22"/>
  <c r="BV22"/>
  <c r="T22"/>
  <c r="CW22"/>
  <c r="CH22"/>
  <c r="M22"/>
  <c r="BT22"/>
  <c r="BB22"/>
  <c r="BE22"/>
  <c r="BA22"/>
  <c r="BX22"/>
  <c r="AT22"/>
  <c r="CV22"/>
  <c r="CU22"/>
  <c r="CT22"/>
  <c r="AP22"/>
  <c r="AD22"/>
  <c r="K22"/>
  <c r="AZ22"/>
  <c r="N22"/>
  <c r="AY22"/>
  <c r="AU22"/>
  <c r="AF22"/>
  <c r="S22"/>
  <c r="AO22"/>
  <c r="Y22"/>
  <c r="CO22"/>
  <c r="V22"/>
  <c r="AK22"/>
  <c r="CB22"/>
  <c r="CS22"/>
  <c r="BO22"/>
  <c r="AL22"/>
  <c r="BC22"/>
  <c r="AS22"/>
  <c r="CP22"/>
  <c r="E22"/>
  <c r="BZ22"/>
  <c r="CF22"/>
  <c r="CE22"/>
  <c r="CA22"/>
  <c r="CL22"/>
  <c r="AM22"/>
  <c r="Q22"/>
  <c r="BU22"/>
  <c r="B22"/>
  <c r="X22"/>
  <c r="P22"/>
  <c r="BM22"/>
  <c r="J22"/>
  <c r="CK22"/>
  <c r="BN22"/>
  <c r="BJ22"/>
  <c r="BW22"/>
  <c r="W22"/>
  <c r="BY22"/>
  <c r="R22"/>
  <c r="AX22"/>
  <c r="AG22"/>
  <c r="BI22"/>
  <c r="BS22"/>
  <c r="AR22"/>
  <c r="A22"/>
  <c r="AC22"/>
  <c r="G22"/>
  <c r="H22"/>
  <c r="CJ22"/>
  <c r="CD22"/>
  <c r="AI22"/>
  <c r="CM22"/>
  <c r="BF22"/>
  <c r="AN22"/>
  <c r="CC22"/>
  <c r="BD22"/>
  <c r="BR22"/>
  <c r="AH22"/>
  <c r="CG22"/>
  <c r="BP22"/>
  <c r="Z22"/>
  <c r="AQ22"/>
  <c r="AW22"/>
  <c r="BQ22"/>
  <c r="D22"/>
  <c r="CN22"/>
  <c r="AB22"/>
  <c r="AA22"/>
  <c r="L22"/>
  <c r="BG22"/>
  <c r="C22"/>
  <c r="O22"/>
  <c r="F22"/>
  <c r="U22"/>
  <c r="CQ22"/>
  <c r="I22"/>
  <c r="A25" i="9"/>
  <c r="D24"/>
  <c r="C24"/>
  <c r="E24"/>
  <c r="B24"/>
  <c r="Z23" i="8" l="1"/>
  <c r="AW23"/>
  <c r="AM23"/>
  <c r="AS23"/>
  <c r="G23"/>
  <c r="N23"/>
  <c r="AC23"/>
  <c r="J23"/>
  <c r="BJ23"/>
  <c r="BY23"/>
  <c r="AX23"/>
  <c r="AD23"/>
  <c r="D23"/>
  <c r="AU23"/>
  <c r="AF23"/>
  <c r="BI23"/>
  <c r="BC23"/>
  <c r="BG23"/>
  <c r="E23"/>
  <c r="K23"/>
  <c r="H23"/>
  <c r="C23"/>
  <c r="CH23"/>
  <c r="AL23"/>
  <c r="BN23"/>
  <c r="BV23"/>
  <c r="AE23"/>
  <c r="CB23"/>
  <c r="U23"/>
  <c r="AV23"/>
  <c r="AK23"/>
  <c r="CS23"/>
  <c r="Y23"/>
  <c r="CK23"/>
  <c r="CA23"/>
  <c r="AY23"/>
  <c r="CG23"/>
  <c r="CC23"/>
  <c r="BE23"/>
  <c r="CN23"/>
  <c r="CV23"/>
  <c r="BP23"/>
  <c r="AT23"/>
  <c r="CT23"/>
  <c r="BZ23"/>
  <c r="AR23"/>
  <c r="AO23"/>
  <c r="CF23"/>
  <c r="F23"/>
  <c r="CD23"/>
  <c r="S23"/>
  <c r="CE23"/>
  <c r="B23"/>
  <c r="AJ23"/>
  <c r="CI23"/>
  <c r="BH23"/>
  <c r="CJ23"/>
  <c r="I23"/>
  <c r="W23"/>
  <c r="AP23"/>
  <c r="AN23"/>
  <c r="BO23"/>
  <c r="M23"/>
  <c r="BW23"/>
  <c r="BT23"/>
  <c r="A23"/>
  <c r="Q23"/>
  <c r="BX23"/>
  <c r="BL23"/>
  <c r="T23"/>
  <c r="CP23"/>
  <c r="AQ23"/>
  <c r="R23"/>
  <c r="CU23"/>
  <c r="AG23"/>
  <c r="AI23"/>
  <c r="L23"/>
  <c r="BS23"/>
  <c r="BA23"/>
  <c r="AA23"/>
  <c r="AZ23"/>
  <c r="X23"/>
  <c r="O23"/>
  <c r="P23"/>
  <c r="V23"/>
  <c r="BK23"/>
  <c r="AH23"/>
  <c r="CR23"/>
  <c r="BF23"/>
  <c r="BB23"/>
  <c r="CM23"/>
  <c r="CO23"/>
  <c r="CW23"/>
  <c r="BD23"/>
  <c r="CL23"/>
  <c r="BU23"/>
  <c r="AB23"/>
  <c r="BR23"/>
  <c r="BQ23"/>
  <c r="CQ23"/>
  <c r="BM23"/>
  <c r="C25" i="9"/>
  <c r="E25"/>
  <c r="B25"/>
  <c r="A26"/>
  <c r="D25"/>
  <c r="B26" l="1"/>
  <c r="D26"/>
  <c r="C26"/>
  <c r="E26"/>
  <c r="A27"/>
  <c r="CV24" i="8"/>
  <c r="AM24"/>
  <c r="CT24"/>
  <c r="AS24"/>
  <c r="AQ24"/>
  <c r="G24"/>
  <c r="BZ24"/>
  <c r="BQ24"/>
  <c r="L24"/>
  <c r="S24"/>
  <c r="CM24"/>
  <c r="AU24"/>
  <c r="AW24"/>
  <c r="K24"/>
  <c r="BJ24"/>
  <c r="BW24"/>
  <c r="BE24"/>
  <c r="BO24"/>
  <c r="AJ24"/>
  <c r="AN24"/>
  <c r="CN24"/>
  <c r="BK24"/>
  <c r="U24"/>
  <c r="Y24"/>
  <c r="CB24"/>
  <c r="AX24"/>
  <c r="BP24"/>
  <c r="BY24"/>
  <c r="AG24"/>
  <c r="BN24"/>
  <c r="BG24"/>
  <c r="A24"/>
  <c r="H24"/>
  <c r="Q24"/>
  <c r="F24"/>
  <c r="AC24"/>
  <c r="CF24"/>
  <c r="AP24"/>
  <c r="O24"/>
  <c r="BR24"/>
  <c r="BT24"/>
  <c r="E24"/>
  <c r="AY24"/>
  <c r="BV24"/>
  <c r="AF24"/>
  <c r="CH24"/>
  <c r="BL24"/>
  <c r="CW24"/>
  <c r="CK24"/>
  <c r="CI24"/>
  <c r="CD24"/>
  <c r="AT24"/>
  <c r="R24"/>
  <c r="AD24"/>
  <c r="CA24"/>
  <c r="AB24"/>
  <c r="BM24"/>
  <c r="CE24"/>
  <c r="B24"/>
  <c r="AR24"/>
  <c r="N24"/>
  <c r="X24"/>
  <c r="AI24"/>
  <c r="BI24"/>
  <c r="C24"/>
  <c r="W24"/>
  <c r="T24"/>
  <c r="CG24"/>
  <c r="P24"/>
  <c r="AA24"/>
  <c r="AE24"/>
  <c r="CS24"/>
  <c r="BX24"/>
  <c r="BB24"/>
  <c r="AV24"/>
  <c r="AH24"/>
  <c r="Z24"/>
  <c r="CP24"/>
  <c r="CU24"/>
  <c r="BS24"/>
  <c r="AO24"/>
  <c r="D24"/>
  <c r="BC24"/>
  <c r="CC24"/>
  <c r="AL24"/>
  <c r="J24"/>
  <c r="CR24"/>
  <c r="AK24"/>
  <c r="AZ24"/>
  <c r="BU24"/>
  <c r="BF24"/>
  <c r="CJ24"/>
  <c r="CO24"/>
  <c r="CQ24"/>
  <c r="BA24"/>
  <c r="I24"/>
  <c r="CL24"/>
  <c r="BD24"/>
  <c r="V24"/>
  <c r="M24"/>
  <c r="BH24"/>
  <c r="B27" i="9" l="1"/>
  <c r="D27"/>
  <c r="C27"/>
  <c r="A28"/>
  <c r="E27"/>
  <c r="AG25" i="8"/>
  <c r="BL25"/>
  <c r="AT25"/>
  <c r="CP25"/>
  <c r="CU25"/>
  <c r="CA25"/>
  <c r="Z25"/>
  <c r="AR25"/>
  <c r="A25"/>
  <c r="BU25"/>
  <c r="BV25"/>
  <c r="BI25"/>
  <c r="BC25"/>
  <c r="C25"/>
  <c r="AQ25"/>
  <c r="V25"/>
  <c r="BN25"/>
  <c r="U25"/>
  <c r="E25"/>
  <c r="BB25"/>
  <c r="K25"/>
  <c r="BR25"/>
  <c r="BE25"/>
  <c r="CT25"/>
  <c r="J25"/>
  <c r="CK25"/>
  <c r="CS25"/>
  <c r="BO25"/>
  <c r="CV25"/>
  <c r="BG25"/>
  <c r="F25"/>
  <c r="M25"/>
  <c r="BX25"/>
  <c r="BD25"/>
  <c r="CQ25"/>
  <c r="BF25"/>
  <c r="AD25"/>
  <c r="AX25"/>
  <c r="CJ25"/>
  <c r="D25"/>
  <c r="BA25"/>
  <c r="G25"/>
  <c r="N25"/>
  <c r="AZ25"/>
  <c r="AS25"/>
  <c r="AW25"/>
  <c r="BW25"/>
  <c r="H25"/>
  <c r="AF25"/>
  <c r="W25"/>
  <c r="AP25"/>
  <c r="O25"/>
  <c r="BK25"/>
  <c r="AJ25"/>
  <c r="CM25"/>
  <c r="AV25"/>
  <c r="CG25"/>
  <c r="CC25"/>
  <c r="AN25"/>
  <c r="AK25"/>
  <c r="CI25"/>
  <c r="AB25"/>
  <c r="B25"/>
  <c r="CD25"/>
  <c r="Y25"/>
  <c r="P25"/>
  <c r="AY25"/>
  <c r="BP25"/>
  <c r="R25"/>
  <c r="AU25"/>
  <c r="AM25"/>
  <c r="CL25"/>
  <c r="AO25"/>
  <c r="CF25"/>
  <c r="CE25"/>
  <c r="CR25"/>
  <c r="BQ25"/>
  <c r="BS25"/>
  <c r="L25"/>
  <c r="X25"/>
  <c r="AE25"/>
  <c r="AI25"/>
  <c r="Q25"/>
  <c r="T25"/>
  <c r="CW25"/>
  <c r="AC25"/>
  <c r="I25"/>
  <c r="CB25"/>
  <c r="BH25"/>
  <c r="BT25"/>
  <c r="AH25"/>
  <c r="CO25"/>
  <c r="BY25"/>
  <c r="S25"/>
  <c r="BZ25"/>
  <c r="CN25"/>
  <c r="AA25"/>
  <c r="BM25"/>
  <c r="CH25"/>
  <c r="BJ25"/>
  <c r="AL25"/>
  <c r="AT26" l="1"/>
  <c r="CP26"/>
  <c r="BI26"/>
  <c r="G26"/>
  <c r="BZ26"/>
  <c r="CN26"/>
  <c r="AB26"/>
  <c r="CR26"/>
  <c r="AA26"/>
  <c r="AH26"/>
  <c r="AZ26"/>
  <c r="C26"/>
  <c r="D26"/>
  <c r="Z26"/>
  <c r="BS26"/>
  <c r="CL26"/>
  <c r="BD26"/>
  <c r="O26"/>
  <c r="V26"/>
  <c r="CO26"/>
  <c r="CS26"/>
  <c r="BH26"/>
  <c r="Y26"/>
  <c r="BO26"/>
  <c r="AE26"/>
  <c r="AP26"/>
  <c r="CU26"/>
  <c r="AD26"/>
  <c r="AO26"/>
  <c r="A26"/>
  <c r="S26"/>
  <c r="AM26"/>
  <c r="AC26"/>
  <c r="BU26"/>
  <c r="Q26"/>
  <c r="BQ26"/>
  <c r="AF26"/>
  <c r="CE26"/>
  <c r="H26"/>
  <c r="L26"/>
  <c r="CH26"/>
  <c r="CG26"/>
  <c r="AQ26"/>
  <c r="I26"/>
  <c r="CB26"/>
  <c r="X26"/>
  <c r="CA26"/>
  <c r="BW26"/>
  <c r="T26"/>
  <c r="BV26"/>
  <c r="BB26"/>
  <c r="AS26"/>
  <c r="R26"/>
  <c r="BC26"/>
  <c r="AL26"/>
  <c r="BY26"/>
  <c r="BG26"/>
  <c r="U26"/>
  <c r="F26"/>
  <c r="E26"/>
  <c r="P26"/>
  <c r="N26"/>
  <c r="AG26"/>
  <c r="J26"/>
  <c r="B26"/>
  <c r="BM26"/>
  <c r="BN26"/>
  <c r="CW26"/>
  <c r="AV26"/>
  <c r="BR26"/>
  <c r="BK26"/>
  <c r="CQ26"/>
  <c r="M26"/>
  <c r="CK26"/>
  <c r="BX26"/>
  <c r="BE26"/>
  <c r="AX26"/>
  <c r="BP26"/>
  <c r="AU26"/>
  <c r="CV26"/>
  <c r="CJ26"/>
  <c r="BA26"/>
  <c r="CC26"/>
  <c r="CT26"/>
  <c r="AW26"/>
  <c r="AK26"/>
  <c r="K26"/>
  <c r="W26"/>
  <c r="AR26"/>
  <c r="CF26"/>
  <c r="CI26"/>
  <c r="BL26"/>
  <c r="CM26"/>
  <c r="AN26"/>
  <c r="BJ26"/>
  <c r="BT26"/>
  <c r="BF26"/>
  <c r="AY26"/>
  <c r="AJ26"/>
  <c r="AI26"/>
  <c r="CD26"/>
  <c r="B28" i="9"/>
  <c r="A29"/>
  <c r="D28"/>
  <c r="C28"/>
  <c r="E28"/>
  <c r="CP27" i="8" l="1"/>
  <c r="AO27"/>
  <c r="AY27"/>
  <c r="AV27"/>
  <c r="AM27"/>
  <c r="BY27"/>
  <c r="J27"/>
  <c r="BS27"/>
  <c r="CT27"/>
  <c r="BZ27"/>
  <c r="AU27"/>
  <c r="CE27"/>
  <c r="C27"/>
  <c r="AF27"/>
  <c r="BA27"/>
  <c r="AJ27"/>
  <c r="CI27"/>
  <c r="BT27"/>
  <c r="AB27"/>
  <c r="R27"/>
  <c r="BN27"/>
  <c r="CS27"/>
  <c r="CG27"/>
  <c r="V27"/>
  <c r="BV27"/>
  <c r="BP27"/>
  <c r="CV27"/>
  <c r="AX27"/>
  <c r="F27"/>
  <c r="AR27"/>
  <c r="CJ27"/>
  <c r="BU27"/>
  <c r="CF27"/>
  <c r="BM27"/>
  <c r="BI27"/>
  <c r="AD27"/>
  <c r="AC27"/>
  <c r="B27"/>
  <c r="D27"/>
  <c r="BH27"/>
  <c r="BF27"/>
  <c r="BE27"/>
  <c r="S27"/>
  <c r="Y27"/>
  <c r="CH27"/>
  <c r="BO27"/>
  <c r="BW27"/>
  <c r="CM27"/>
  <c r="CW27"/>
  <c r="CL27"/>
  <c r="CC27"/>
  <c r="CU27"/>
  <c r="BC27"/>
  <c r="CR27"/>
  <c r="BQ27"/>
  <c r="AG27"/>
  <c r="CN27"/>
  <c r="AZ27"/>
  <c r="E27"/>
  <c r="AI27"/>
  <c r="X27"/>
  <c r="AK27"/>
  <c r="O27"/>
  <c r="AL27"/>
  <c r="BJ27"/>
  <c r="P27"/>
  <c r="AN27"/>
  <c r="CA27"/>
  <c r="CD27"/>
  <c r="BG27"/>
  <c r="BK27"/>
  <c r="AP27"/>
  <c r="U27"/>
  <c r="AH27"/>
  <c r="W27"/>
  <c r="BR27"/>
  <c r="AT27"/>
  <c r="Q27"/>
  <c r="G27"/>
  <c r="A27"/>
  <c r="AS27"/>
  <c r="AW27"/>
  <c r="H27"/>
  <c r="K27"/>
  <c r="Z27"/>
  <c r="L27"/>
  <c r="AA27"/>
  <c r="N27"/>
  <c r="CQ27"/>
  <c r="I27"/>
  <c r="CK27"/>
  <c r="BD27"/>
  <c r="CB27"/>
  <c r="BL27"/>
  <c r="AQ27"/>
  <c r="BX27"/>
  <c r="T27"/>
  <c r="CO27"/>
  <c r="BB27"/>
  <c r="AE27"/>
  <c r="M27"/>
  <c r="D29" i="9"/>
  <c r="E29"/>
  <c r="B29"/>
  <c r="A30"/>
  <c r="C29"/>
  <c r="B30" l="1"/>
  <c r="D30"/>
  <c r="C30"/>
  <c r="E30"/>
  <c r="A31"/>
  <c r="CP28" i="8"/>
  <c r="G28"/>
  <c r="AD28"/>
  <c r="J28"/>
  <c r="BU28"/>
  <c r="AU28"/>
  <c r="CV28"/>
  <c r="CF28"/>
  <c r="D28"/>
  <c r="L28"/>
  <c r="N28"/>
  <c r="C28"/>
  <c r="AA28"/>
  <c r="BL28"/>
  <c r="AV28"/>
  <c r="CQ28"/>
  <c r="BN28"/>
  <c r="AJ28"/>
  <c r="BR28"/>
  <c r="CG28"/>
  <c r="B28"/>
  <c r="CB28"/>
  <c r="AK28"/>
  <c r="BS28"/>
  <c r="CA28"/>
  <c r="K28"/>
  <c r="BB28"/>
  <c r="BM28"/>
  <c r="AE28"/>
  <c r="BP28"/>
  <c r="CJ28"/>
  <c r="CI28"/>
  <c r="M28"/>
  <c r="AS28"/>
  <c r="F28"/>
  <c r="H28"/>
  <c r="BI28"/>
  <c r="AF28"/>
  <c r="BQ28"/>
  <c r="R28"/>
  <c r="AW28"/>
  <c r="O28"/>
  <c r="BG28"/>
  <c r="BJ28"/>
  <c r="BX28"/>
  <c r="CK28"/>
  <c r="Y28"/>
  <c r="CS28"/>
  <c r="CM28"/>
  <c r="CH28"/>
  <c r="BT28"/>
  <c r="BF28"/>
  <c r="AP28"/>
  <c r="BO28"/>
  <c r="AT28"/>
  <c r="AO28"/>
  <c r="BY28"/>
  <c r="CL28"/>
  <c r="BA28"/>
  <c r="CE28"/>
  <c r="AQ28"/>
  <c r="AR28"/>
  <c r="E28"/>
  <c r="W28"/>
  <c r="CD28"/>
  <c r="BZ28"/>
  <c r="BD28"/>
  <c r="CU28"/>
  <c r="AB28"/>
  <c r="AG28"/>
  <c r="BW28"/>
  <c r="A28"/>
  <c r="AX28"/>
  <c r="Q28"/>
  <c r="AC28"/>
  <c r="CW28"/>
  <c r="AM28"/>
  <c r="V28"/>
  <c r="Z28"/>
  <c r="AZ28"/>
  <c r="AL28"/>
  <c r="I28"/>
  <c r="CO28"/>
  <c r="U28"/>
  <c r="T28"/>
  <c r="CN28"/>
  <c r="AI28"/>
  <c r="CR28"/>
  <c r="S28"/>
  <c r="CC28"/>
  <c r="BE28"/>
  <c r="BH28"/>
  <c r="CT28"/>
  <c r="P28"/>
  <c r="X28"/>
  <c r="BC28"/>
  <c r="AN28"/>
  <c r="AH28"/>
  <c r="AY28"/>
  <c r="BK28"/>
  <c r="BV28"/>
  <c r="C31" i="9" l="1"/>
  <c r="A32"/>
  <c r="E31"/>
  <c r="D31"/>
  <c r="B31"/>
  <c r="AX29" i="8"/>
  <c r="N29"/>
  <c r="M29"/>
  <c r="A29"/>
  <c r="AO29"/>
  <c r="AR29"/>
  <c r="H29"/>
  <c r="B29"/>
  <c r="AZ29"/>
  <c r="AE29"/>
  <c r="CG29"/>
  <c r="AY29"/>
  <c r="BW29"/>
  <c r="BP29"/>
  <c r="CV29"/>
  <c r="BG29"/>
  <c r="BU29"/>
  <c r="CL29"/>
  <c r="AT29"/>
  <c r="Z29"/>
  <c r="E29"/>
  <c r="AS29"/>
  <c r="AC29"/>
  <c r="AD29"/>
  <c r="U29"/>
  <c r="P29"/>
  <c r="BF29"/>
  <c r="CU29"/>
  <c r="AG29"/>
  <c r="C29"/>
  <c r="CO29"/>
  <c r="AA29"/>
  <c r="BA29"/>
  <c r="CM29"/>
  <c r="AF29"/>
  <c r="BZ29"/>
  <c r="Q29"/>
  <c r="CE29"/>
  <c r="CH29"/>
  <c r="CD29"/>
  <c r="L29"/>
  <c r="AL29"/>
  <c r="BK29"/>
  <c r="CC29"/>
  <c r="CF29"/>
  <c r="BR29"/>
  <c r="CA29"/>
  <c r="AH29"/>
  <c r="AB29"/>
  <c r="S29"/>
  <c r="AI29"/>
  <c r="CS29"/>
  <c r="J29"/>
  <c r="AN29"/>
  <c r="BV29"/>
  <c r="BM29"/>
  <c r="BS29"/>
  <c r="CW29"/>
  <c r="BX29"/>
  <c r="CI29"/>
  <c r="AQ29"/>
  <c r="BH29"/>
  <c r="CK29"/>
  <c r="CP29"/>
  <c r="CT29"/>
  <c r="G29"/>
  <c r="AU29"/>
  <c r="AM29"/>
  <c r="BY29"/>
  <c r="D29"/>
  <c r="X29"/>
  <c r="CN29"/>
  <c r="O29"/>
  <c r="K29"/>
  <c r="W29"/>
  <c r="AP29"/>
  <c r="T29"/>
  <c r="BJ29"/>
  <c r="BL29"/>
  <c r="CJ29"/>
  <c r="BQ29"/>
  <c r="I29"/>
  <c r="CQ29"/>
  <c r="BO29"/>
  <c r="BD29"/>
  <c r="BI29"/>
  <c r="AK29"/>
  <c r="AJ29"/>
  <c r="CR29"/>
  <c r="BT29"/>
  <c r="BE29"/>
  <c r="BB29"/>
  <c r="BC29"/>
  <c r="Y29"/>
  <c r="AV29"/>
  <c r="R29"/>
  <c r="F29"/>
  <c r="BN29"/>
  <c r="V29"/>
  <c r="AW29"/>
  <c r="CB29"/>
  <c r="AU30" l="1"/>
  <c r="BC30"/>
  <c r="AL30"/>
  <c r="R30"/>
  <c r="AK30"/>
  <c r="CP30"/>
  <c r="AB30"/>
  <c r="CV30"/>
  <c r="X30"/>
  <c r="AT30"/>
  <c r="J30"/>
  <c r="CR30"/>
  <c r="CN30"/>
  <c r="B30"/>
  <c r="BS30"/>
  <c r="S30"/>
  <c r="BR30"/>
  <c r="BJ30"/>
  <c r="CU30"/>
  <c r="AG30"/>
  <c r="BU30"/>
  <c r="AX30"/>
  <c r="CA30"/>
  <c r="BG30"/>
  <c r="CE30"/>
  <c r="AC30"/>
  <c r="D30"/>
  <c r="CF30"/>
  <c r="Q30"/>
  <c r="AV30"/>
  <c r="CG30"/>
  <c r="P30"/>
  <c r="CW30"/>
  <c r="AQ30"/>
  <c r="CI30"/>
  <c r="CQ30"/>
  <c r="AJ30"/>
  <c r="AW30"/>
  <c r="BO30"/>
  <c r="AP30"/>
  <c r="O30"/>
  <c r="CJ30"/>
  <c r="BB30"/>
  <c r="AM30"/>
  <c r="BD30"/>
  <c r="A30"/>
  <c r="BL30"/>
  <c r="CL30"/>
  <c r="BW30"/>
  <c r="AF30"/>
  <c r="BT30"/>
  <c r="CO30"/>
  <c r="AE30"/>
  <c r="Z30"/>
  <c r="CM30"/>
  <c r="AH30"/>
  <c r="BX30"/>
  <c r="BH30"/>
  <c r="AO30"/>
  <c r="BQ30"/>
  <c r="L30"/>
  <c r="AS30"/>
  <c r="AD30"/>
  <c r="AR30"/>
  <c r="AY30"/>
  <c r="AZ30"/>
  <c r="BY30"/>
  <c r="H30"/>
  <c r="C30"/>
  <c r="I30"/>
  <c r="CS30"/>
  <c r="AI30"/>
  <c r="BE30"/>
  <c r="CT30"/>
  <c r="AN30"/>
  <c r="W30"/>
  <c r="BV30"/>
  <c r="F30"/>
  <c r="BK30"/>
  <c r="U30"/>
  <c r="E30"/>
  <c r="T30"/>
  <c r="CH30"/>
  <c r="BP30"/>
  <c r="G30"/>
  <c r="M30"/>
  <c r="BZ30"/>
  <c r="V30"/>
  <c r="N30"/>
  <c r="BN30"/>
  <c r="BF30"/>
  <c r="BM30"/>
  <c r="CC30"/>
  <c r="BA30"/>
  <c r="CK30"/>
  <c r="K30"/>
  <c r="CB30"/>
  <c r="CD30"/>
  <c r="BI30"/>
  <c r="AA30"/>
  <c r="Y30"/>
  <c r="D32" i="9"/>
  <c r="E32"/>
  <c r="C32"/>
  <c r="A33"/>
  <c r="B32"/>
  <c r="C33" l="1"/>
  <c r="A34"/>
  <c r="E33"/>
  <c r="B33"/>
  <c r="D33"/>
  <c r="O31" i="8"/>
  <c r="J31"/>
  <c r="BP31"/>
  <c r="CU31"/>
  <c r="CA31"/>
  <c r="S31"/>
  <c r="BU31"/>
  <c r="BQ31"/>
  <c r="AO31"/>
  <c r="AZ31"/>
  <c r="Q31"/>
  <c r="CM31"/>
  <c r="AR31"/>
  <c r="BS31"/>
  <c r="B31"/>
  <c r="AJ31"/>
  <c r="AY31"/>
  <c r="AP31"/>
  <c r="BD31"/>
  <c r="T31"/>
  <c r="CN31"/>
  <c r="BN31"/>
  <c r="CJ31"/>
  <c r="CS31"/>
  <c r="CW31"/>
  <c r="R31"/>
  <c r="CG31"/>
  <c r="BE31"/>
  <c r="CV31"/>
  <c r="AW31"/>
  <c r="BC31"/>
  <c r="BA31"/>
  <c r="H31"/>
  <c r="AX31"/>
  <c r="BG31"/>
  <c r="E31"/>
  <c r="CB31"/>
  <c r="I31"/>
  <c r="AI31"/>
  <c r="BW31"/>
  <c r="BR31"/>
  <c r="BY31"/>
  <c r="AG31"/>
  <c r="CE31"/>
  <c r="AM31"/>
  <c r="AU31"/>
  <c r="F31"/>
  <c r="G31"/>
  <c r="AH31"/>
  <c r="D31"/>
  <c r="BM31"/>
  <c r="AC31"/>
  <c r="N31"/>
  <c r="AN31"/>
  <c r="BT31"/>
  <c r="AK31"/>
  <c r="BF31"/>
  <c r="BJ31"/>
  <c r="CK31"/>
  <c r="BH31"/>
  <c r="Y31"/>
  <c r="K31"/>
  <c r="CL31"/>
  <c r="AL31"/>
  <c r="AA31"/>
  <c r="P31"/>
  <c r="C31"/>
  <c r="BI31"/>
  <c r="CD31"/>
  <c r="CT31"/>
  <c r="CI31"/>
  <c r="BV31"/>
  <c r="CO31"/>
  <c r="V31"/>
  <c r="CC31"/>
  <c r="CP31"/>
  <c r="A31"/>
  <c r="AT31"/>
  <c r="L31"/>
  <c r="CF31"/>
  <c r="W31"/>
  <c r="M31"/>
  <c r="Z31"/>
  <c r="AD31"/>
  <c r="AF31"/>
  <c r="AB31"/>
  <c r="BZ31"/>
  <c r="X31"/>
  <c r="CH31"/>
  <c r="BL31"/>
  <c r="U31"/>
  <c r="CR31"/>
  <c r="AV31"/>
  <c r="BK31"/>
  <c r="BX31"/>
  <c r="AS31"/>
  <c r="AE31"/>
  <c r="AQ31"/>
  <c r="BO31"/>
  <c r="CQ31"/>
  <c r="BB31"/>
  <c r="E34" i="9" l="1"/>
  <c r="B34"/>
  <c r="A35"/>
  <c r="C34"/>
  <c r="D34"/>
  <c r="CU32" i="8"/>
  <c r="BY32"/>
  <c r="BA32"/>
  <c r="AM32"/>
  <c r="CL32"/>
  <c r="S32"/>
  <c r="M32"/>
  <c r="CE32"/>
  <c r="B32"/>
  <c r="CA32"/>
  <c r="CF32"/>
  <c r="AS32"/>
  <c r="AZ32"/>
  <c r="AV32"/>
  <c r="I32"/>
  <c r="BL32"/>
  <c r="CK32"/>
  <c r="BE32"/>
  <c r="AE32"/>
  <c r="U32"/>
  <c r="Y32"/>
  <c r="BT32"/>
  <c r="BN32"/>
  <c r="AJ32"/>
  <c r="V32"/>
  <c r="F32"/>
  <c r="BG32"/>
  <c r="J32"/>
  <c r="CH32"/>
  <c r="CR32"/>
  <c r="BK32"/>
  <c r="BW32"/>
  <c r="R32"/>
  <c r="AT32"/>
  <c r="BZ32"/>
  <c r="AA32"/>
  <c r="CC32"/>
  <c r="G32"/>
  <c r="AW32"/>
  <c r="N32"/>
  <c r="CW32"/>
  <c r="Z32"/>
  <c r="BI32"/>
  <c r="X32"/>
  <c r="BQ32"/>
  <c r="CI32"/>
  <c r="BM32"/>
  <c r="CG32"/>
  <c r="AP32"/>
  <c r="BD32"/>
  <c r="BX32"/>
  <c r="CO32"/>
  <c r="CT32"/>
  <c r="AL32"/>
  <c r="BH32"/>
  <c r="AI32"/>
  <c r="CJ32"/>
  <c r="CM32"/>
  <c r="CP32"/>
  <c r="AX32"/>
  <c r="AG32"/>
  <c r="AF32"/>
  <c r="CV32"/>
  <c r="AN32"/>
  <c r="AK32"/>
  <c r="Q32"/>
  <c r="BF32"/>
  <c r="BP32"/>
  <c r="AU32"/>
  <c r="BU32"/>
  <c r="AD32"/>
  <c r="AR32"/>
  <c r="AC32"/>
  <c r="BS32"/>
  <c r="O32"/>
  <c r="L32"/>
  <c r="AB32"/>
  <c r="E32"/>
  <c r="AH32"/>
  <c r="K32"/>
  <c r="BJ32"/>
  <c r="CB32"/>
  <c r="CD32"/>
  <c r="T32"/>
  <c r="H32"/>
  <c r="BO32"/>
  <c r="C32"/>
  <c r="CS32"/>
  <c r="BB32"/>
  <c r="BV32"/>
  <c r="CN32"/>
  <c r="BR32"/>
  <c r="A32"/>
  <c r="AY32"/>
  <c r="BC32"/>
  <c r="AQ32"/>
  <c r="D32"/>
  <c r="CQ32"/>
  <c r="AO32"/>
  <c r="P32"/>
  <c r="W32"/>
  <c r="AM33" l="1"/>
  <c r="S33"/>
  <c r="P33"/>
  <c r="CU33"/>
  <c r="D33"/>
  <c r="AR33"/>
  <c r="A33"/>
  <c r="CN33"/>
  <c r="CC33"/>
  <c r="BI33"/>
  <c r="BA33"/>
  <c r="O33"/>
  <c r="BG33"/>
  <c r="N33"/>
  <c r="K33"/>
  <c r="AC33"/>
  <c r="X33"/>
  <c r="CL33"/>
  <c r="BF33"/>
  <c r="E33"/>
  <c r="I33"/>
  <c r="U33"/>
  <c r="Y33"/>
  <c r="BT33"/>
  <c r="BV33"/>
  <c r="CS33"/>
  <c r="W33"/>
  <c r="BX33"/>
  <c r="AY33"/>
  <c r="AF33"/>
  <c r="AZ33"/>
  <c r="BE33"/>
  <c r="BW33"/>
  <c r="BK33"/>
  <c r="AX33"/>
  <c r="AG33"/>
  <c r="AU33"/>
  <c r="G33"/>
  <c r="AT33"/>
  <c r="AK33"/>
  <c r="BS33"/>
  <c r="BC33"/>
  <c r="Z33"/>
  <c r="CR33"/>
  <c r="CE33"/>
  <c r="CW33"/>
  <c r="H33"/>
  <c r="C33"/>
  <c r="CO33"/>
  <c r="CM33"/>
  <c r="AA33"/>
  <c r="AN33"/>
  <c r="CB33"/>
  <c r="CK33"/>
  <c r="AV33"/>
  <c r="BB33"/>
  <c r="T33"/>
  <c r="CD33"/>
  <c r="AE33"/>
  <c r="CJ33"/>
  <c r="L33"/>
  <c r="AQ33"/>
  <c r="AL33"/>
  <c r="Q33"/>
  <c r="BM33"/>
  <c r="BO33"/>
  <c r="CP33"/>
  <c r="CV33"/>
  <c r="AS33"/>
  <c r="AD33"/>
  <c r="BY33"/>
  <c r="F33"/>
  <c r="AW33"/>
  <c r="AO33"/>
  <c r="AP33"/>
  <c r="B33"/>
  <c r="AH33"/>
  <c r="CT33"/>
  <c r="AB33"/>
  <c r="CF33"/>
  <c r="CH33"/>
  <c r="M33"/>
  <c r="BZ33"/>
  <c r="CI33"/>
  <c r="CA33"/>
  <c r="AI33"/>
  <c r="BR33"/>
  <c r="BH33"/>
  <c r="AJ33"/>
  <c r="BJ33"/>
  <c r="BD33"/>
  <c r="R33"/>
  <c r="BP33"/>
  <c r="BU33"/>
  <c r="BQ33"/>
  <c r="J33"/>
  <c r="V33"/>
  <c r="BN33"/>
  <c r="CQ33"/>
  <c r="CG33"/>
  <c r="BL33"/>
  <c r="E35" i="9"/>
  <c r="A36"/>
  <c r="C35"/>
  <c r="D35"/>
  <c r="B35"/>
  <c r="R34" i="8" l="1"/>
  <c r="CU34"/>
  <c r="CF34"/>
  <c r="AF34"/>
  <c r="CT34"/>
  <c r="Z34"/>
  <c r="F34"/>
  <c r="AA34"/>
  <c r="AP34"/>
  <c r="AL34"/>
  <c r="AS34"/>
  <c r="BL34"/>
  <c r="CW34"/>
  <c r="CP34"/>
  <c r="AT34"/>
  <c r="D34"/>
  <c r="BA34"/>
  <c r="AG34"/>
  <c r="CB34"/>
  <c r="BU34"/>
  <c r="Y34"/>
  <c r="AR34"/>
  <c r="BG34"/>
  <c r="AB34"/>
  <c r="C34"/>
  <c r="BE34"/>
  <c r="AO34"/>
  <c r="AM34"/>
  <c r="AX34"/>
  <c r="AD34"/>
  <c r="N34"/>
  <c r="S34"/>
  <c r="AQ34"/>
  <c r="X34"/>
  <c r="CE34"/>
  <c r="CL34"/>
  <c r="BQ34"/>
  <c r="E34"/>
  <c r="BO34"/>
  <c r="CD34"/>
  <c r="A34"/>
  <c r="AE34"/>
  <c r="CN34"/>
  <c r="B34"/>
  <c r="BT34"/>
  <c r="M34"/>
  <c r="AI34"/>
  <c r="AV34"/>
  <c r="BW34"/>
  <c r="CS34"/>
  <c r="BK34"/>
  <c r="CR34"/>
  <c r="L34"/>
  <c r="BC34"/>
  <c r="BD34"/>
  <c r="W34"/>
  <c r="BX34"/>
  <c r="V34"/>
  <c r="AJ34"/>
  <c r="BI34"/>
  <c r="CJ34"/>
  <c r="AH34"/>
  <c r="AZ34"/>
  <c r="CG34"/>
  <c r="BY34"/>
  <c r="BP34"/>
  <c r="AW34"/>
  <c r="G34"/>
  <c r="CA34"/>
  <c r="AU34"/>
  <c r="AC34"/>
  <c r="Q34"/>
  <c r="BZ34"/>
  <c r="CV34"/>
  <c r="CC34"/>
  <c r="BS34"/>
  <c r="BH34"/>
  <c r="CK34"/>
  <c r="K34"/>
  <c r="CH34"/>
  <c r="CQ34"/>
  <c r="J34"/>
  <c r="CO34"/>
  <c r="AY34"/>
  <c r="U34"/>
  <c r="BM34"/>
  <c r="BJ34"/>
  <c r="I34"/>
  <c r="BR34"/>
  <c r="O34"/>
  <c r="AK34"/>
  <c r="CM34"/>
  <c r="H34"/>
  <c r="CI34"/>
  <c r="P34"/>
  <c r="BF34"/>
  <c r="BV34"/>
  <c r="BN34"/>
  <c r="AN34"/>
  <c r="BB34"/>
  <c r="T34"/>
  <c r="B36" i="9"/>
  <c r="D36"/>
  <c r="C36"/>
  <c r="E36"/>
  <c r="A37"/>
  <c r="C37" l="1"/>
  <c r="D37"/>
  <c r="A38"/>
  <c r="B37"/>
  <c r="E37"/>
  <c r="BY35" i="8"/>
  <c r="AH35"/>
  <c r="CK35"/>
  <c r="BP35"/>
  <c r="CP35"/>
  <c r="G35"/>
  <c r="AR35"/>
  <c r="AZ35"/>
  <c r="J35"/>
  <c r="CF35"/>
  <c r="BA35"/>
  <c r="AA35"/>
  <c r="CL35"/>
  <c r="E35"/>
  <c r="CE35"/>
  <c r="K35"/>
  <c r="BT35"/>
  <c r="T35"/>
  <c r="AL35"/>
  <c r="BH35"/>
  <c r="AF35"/>
  <c r="BL35"/>
  <c r="CM35"/>
  <c r="AJ35"/>
  <c r="Z35"/>
  <c r="CO35"/>
  <c r="AN35"/>
  <c r="Y35"/>
  <c r="M35"/>
  <c r="AX35"/>
  <c r="Q35"/>
  <c r="BN35"/>
  <c r="X35"/>
  <c r="AW35"/>
  <c r="C35"/>
  <c r="BS35"/>
  <c r="BO35"/>
  <c r="AP35"/>
  <c r="V35"/>
  <c r="AT35"/>
  <c r="CU35"/>
  <c r="BZ35"/>
  <c r="F35"/>
  <c r="BB35"/>
  <c r="CA35"/>
  <c r="N35"/>
  <c r="BI35"/>
  <c r="I35"/>
  <c r="AQ35"/>
  <c r="BC35"/>
  <c r="O35"/>
  <c r="S35"/>
  <c r="CC35"/>
  <c r="BM35"/>
  <c r="CS35"/>
  <c r="B35"/>
  <c r="CB35"/>
  <c r="CJ35"/>
  <c r="BV35"/>
  <c r="AS35"/>
  <c r="AI35"/>
  <c r="BF35"/>
  <c r="BK35"/>
  <c r="CT35"/>
  <c r="BJ35"/>
  <c r="AM35"/>
  <c r="AO35"/>
  <c r="A35"/>
  <c r="BU35"/>
  <c r="AU35"/>
  <c r="CV35"/>
  <c r="CW35"/>
  <c r="BQ35"/>
  <c r="L35"/>
  <c r="AC35"/>
  <c r="H35"/>
  <c r="D35"/>
  <c r="BR35"/>
  <c r="P35"/>
  <c r="AV35"/>
  <c r="R35"/>
  <c r="AK35"/>
  <c r="W35"/>
  <c r="CD35"/>
  <c r="U35"/>
  <c r="BE35"/>
  <c r="CG35"/>
  <c r="BW35"/>
  <c r="CQ35"/>
  <c r="CN35"/>
  <c r="AD35"/>
  <c r="AG35"/>
  <c r="BG35"/>
  <c r="AB35"/>
  <c r="CR35"/>
  <c r="BX35"/>
  <c r="AE35"/>
  <c r="CI35"/>
  <c r="BD35"/>
  <c r="AY35"/>
  <c r="CH35"/>
  <c r="E38" i="9" l="1"/>
  <c r="A39"/>
  <c r="B38"/>
  <c r="D38"/>
  <c r="C38"/>
  <c r="CP36" i="8"/>
  <c r="R36"/>
  <c r="CT36"/>
  <c r="BT36"/>
  <c r="AG36"/>
  <c r="AO36"/>
  <c r="BV36"/>
  <c r="K36"/>
  <c r="BQ36"/>
  <c r="BI36"/>
  <c r="CR36"/>
  <c r="J36"/>
  <c r="C36"/>
  <c r="CK36"/>
  <c r="BN36"/>
  <c r="CW36"/>
  <c r="AH36"/>
  <c r="BH36"/>
  <c r="CD36"/>
  <c r="BJ36"/>
  <c r="BE36"/>
  <c r="CJ36"/>
  <c r="BU36"/>
  <c r="AP36"/>
  <c r="CG36"/>
  <c r="AS36"/>
  <c r="AX36"/>
  <c r="AM36"/>
  <c r="CL36"/>
  <c r="CV36"/>
  <c r="S36"/>
  <c r="BA36"/>
  <c r="CF36"/>
  <c r="Z36"/>
  <c r="N36"/>
  <c r="B36"/>
  <c r="CE36"/>
  <c r="AA36"/>
  <c r="AZ36"/>
  <c r="BK36"/>
  <c r="AI36"/>
  <c r="X36"/>
  <c r="CQ36"/>
  <c r="CM36"/>
  <c r="CI36"/>
  <c r="BR36"/>
  <c r="Y36"/>
  <c r="W36"/>
  <c r="CA36"/>
  <c r="P36"/>
  <c r="BB36"/>
  <c r="BP36"/>
  <c r="AT36"/>
  <c r="M36"/>
  <c r="G36"/>
  <c r="BG36"/>
  <c r="AC36"/>
  <c r="AW36"/>
  <c r="A36"/>
  <c r="AQ36"/>
  <c r="O36"/>
  <c r="BM36"/>
  <c r="BZ36"/>
  <c r="AK36"/>
  <c r="CB36"/>
  <c r="AJ36"/>
  <c r="L36"/>
  <c r="CS36"/>
  <c r="BO36"/>
  <c r="CH36"/>
  <c r="AE36"/>
  <c r="BD36"/>
  <c r="BW36"/>
  <c r="BF36"/>
  <c r="V36"/>
  <c r="BX36"/>
  <c r="BY36"/>
  <c r="CU36"/>
  <c r="AR36"/>
  <c r="F36"/>
  <c r="AU36"/>
  <c r="AD36"/>
  <c r="AB36"/>
  <c r="E36"/>
  <c r="BS36"/>
  <c r="D36"/>
  <c r="Q36"/>
  <c r="H36"/>
  <c r="AF36"/>
  <c r="AL36"/>
  <c r="CC36"/>
  <c r="T36"/>
  <c r="I36"/>
  <c r="AY36"/>
  <c r="AN36"/>
  <c r="AV36"/>
  <c r="CO36"/>
  <c r="U36"/>
  <c r="BC36"/>
  <c r="BL36"/>
  <c r="CN36"/>
  <c r="D39" i="9" l="1"/>
  <c r="C39"/>
  <c r="B39"/>
  <c r="E39"/>
  <c r="A40"/>
  <c r="BR37" i="8"/>
  <c r="AD37"/>
  <c r="CP37"/>
  <c r="AX37"/>
  <c r="AG37"/>
  <c r="BU37"/>
  <c r="CN37"/>
  <c r="Z37"/>
  <c r="M37"/>
  <c r="BQ37"/>
  <c r="L37"/>
  <c r="O37"/>
  <c r="BV37"/>
  <c r="CR37"/>
  <c r="D37"/>
  <c r="BG37"/>
  <c r="BT37"/>
  <c r="CK37"/>
  <c r="CW37"/>
  <c r="CH37"/>
  <c r="AN37"/>
  <c r="BJ37"/>
  <c r="CL37"/>
  <c r="BB37"/>
  <c r="U37"/>
  <c r="CS37"/>
  <c r="BN37"/>
  <c r="Y37"/>
  <c r="CD37"/>
  <c r="BK37"/>
  <c r="BP37"/>
  <c r="BY37"/>
  <c r="J37"/>
  <c r="CE37"/>
  <c r="AU37"/>
  <c r="AS37"/>
  <c r="BC37"/>
  <c r="BA37"/>
  <c r="AF37"/>
  <c r="H37"/>
  <c r="BZ37"/>
  <c r="E37"/>
  <c r="BW37"/>
  <c r="AL37"/>
  <c r="CO37"/>
  <c r="AP37"/>
  <c r="T37"/>
  <c r="BE37"/>
  <c r="B37"/>
  <c r="AE37"/>
  <c r="CQ37"/>
  <c r="BO37"/>
  <c r="AI37"/>
  <c r="CB37"/>
  <c r="W37"/>
  <c r="CV37"/>
  <c r="BI37"/>
  <c r="G37"/>
  <c r="CT37"/>
  <c r="AC37"/>
  <c r="AW37"/>
  <c r="AA37"/>
  <c r="AH37"/>
  <c r="CG37"/>
  <c r="BF37"/>
  <c r="K37"/>
  <c r="AT37"/>
  <c r="CU37"/>
  <c r="AO37"/>
  <c r="BS37"/>
  <c r="CF37"/>
  <c r="AB37"/>
  <c r="CA37"/>
  <c r="S37"/>
  <c r="N37"/>
  <c r="C37"/>
  <c r="AZ37"/>
  <c r="I37"/>
  <c r="F37"/>
  <c r="X37"/>
  <c r="V37"/>
  <c r="P37"/>
  <c r="CJ37"/>
  <c r="BX37"/>
  <c r="AJ37"/>
  <c r="AV37"/>
  <c r="BD37"/>
  <c r="BH37"/>
  <c r="CM37"/>
  <c r="CI37"/>
  <c r="BL37"/>
  <c r="R37"/>
  <c r="AQ37"/>
  <c r="AY37"/>
  <c r="AR37"/>
  <c r="AM37"/>
  <c r="A37"/>
  <c r="Q37"/>
  <c r="AK37"/>
  <c r="BM37"/>
  <c r="CC37"/>
  <c r="E40" i="9" l="1"/>
  <c r="A41"/>
  <c r="B40"/>
  <c r="D40"/>
  <c r="C40"/>
  <c r="BY38" i="8"/>
  <c r="AT38"/>
  <c r="AD38"/>
  <c r="D38"/>
  <c r="AU38"/>
  <c r="BU38"/>
  <c r="AG38"/>
  <c r="S38"/>
  <c r="BI38"/>
  <c r="L38"/>
  <c r="AI38"/>
  <c r="Z38"/>
  <c r="CR38"/>
  <c r="AN38"/>
  <c r="BM38"/>
  <c r="BN38"/>
  <c r="CW38"/>
  <c r="CC38"/>
  <c r="AL38"/>
  <c r="CQ38"/>
  <c r="BT38"/>
  <c r="P38"/>
  <c r="CH38"/>
  <c r="CD38"/>
  <c r="BH38"/>
  <c r="CB38"/>
  <c r="CT38"/>
  <c r="CV38"/>
  <c r="AM38"/>
  <c r="CF38"/>
  <c r="AR38"/>
  <c r="AB38"/>
  <c r="E38"/>
  <c r="CE38"/>
  <c r="CM38"/>
  <c r="J38"/>
  <c r="C38"/>
  <c r="AF38"/>
  <c r="CI38"/>
  <c r="V38"/>
  <c r="AY38"/>
  <c r="U38"/>
  <c r="Q38"/>
  <c r="AC38"/>
  <c r="BF38"/>
  <c r="BD38"/>
  <c r="H38"/>
  <c r="W38"/>
  <c r="AJ38"/>
  <c r="BE38"/>
  <c r="CO38"/>
  <c r="R38"/>
  <c r="AX38"/>
  <c r="CU38"/>
  <c r="AS38"/>
  <c r="M38"/>
  <c r="G38"/>
  <c r="F38"/>
  <c r="AO38"/>
  <c r="N38"/>
  <c r="X38"/>
  <c r="AA38"/>
  <c r="K38"/>
  <c r="BQ38"/>
  <c r="I38"/>
  <c r="BL38"/>
  <c r="CJ38"/>
  <c r="B38"/>
  <c r="AW38"/>
  <c r="CK38"/>
  <c r="BB38"/>
  <c r="BS38"/>
  <c r="BX38"/>
  <c r="AK38"/>
  <c r="BJ38"/>
  <c r="Y38"/>
  <c r="CP38"/>
  <c r="BP38"/>
  <c r="BZ38"/>
  <c r="A38"/>
  <c r="CL38"/>
  <c r="BG38"/>
  <c r="CN38"/>
  <c r="BA38"/>
  <c r="AQ38"/>
  <c r="BC38"/>
  <c r="AZ38"/>
  <c r="O38"/>
  <c r="AE38"/>
  <c r="BR38"/>
  <c r="CA38"/>
  <c r="BK38"/>
  <c r="T38"/>
  <c r="BV38"/>
  <c r="AV38"/>
  <c r="BO38"/>
  <c r="AP38"/>
  <c r="CS38"/>
  <c r="CG38"/>
  <c r="BW38"/>
  <c r="AH38"/>
  <c r="D41" i="9" l="1"/>
  <c r="E41"/>
  <c r="C41"/>
  <c r="A42"/>
  <c r="B41"/>
  <c r="AX39" i="8"/>
  <c r="AW39"/>
  <c r="BP39"/>
  <c r="BY39"/>
  <c r="CF39"/>
  <c r="AF39"/>
  <c r="N39"/>
  <c r="S39"/>
  <c r="CA39"/>
  <c r="AB39"/>
  <c r="CC39"/>
  <c r="BS39"/>
  <c r="BU39"/>
  <c r="CM39"/>
  <c r="BM39"/>
  <c r="BH39"/>
  <c r="T39"/>
  <c r="CI39"/>
  <c r="BK39"/>
  <c r="AE39"/>
  <c r="BD39"/>
  <c r="U39"/>
  <c r="AP39"/>
  <c r="BJ39"/>
  <c r="CQ39"/>
  <c r="CV39"/>
  <c r="AC39"/>
  <c r="O39"/>
  <c r="BR39"/>
  <c r="CH39"/>
  <c r="BB39"/>
  <c r="AL39"/>
  <c r="AQ39"/>
  <c r="BZ39"/>
  <c r="C39"/>
  <c r="CP39"/>
  <c r="CT39"/>
  <c r="AS39"/>
  <c r="G39"/>
  <c r="BQ39"/>
  <c r="BG39"/>
  <c r="E39"/>
  <c r="A39"/>
  <c r="BA39"/>
  <c r="BC39"/>
  <c r="B39"/>
  <c r="AR39"/>
  <c r="J39"/>
  <c r="I39"/>
  <c r="CO39"/>
  <c r="CW39"/>
  <c r="Q39"/>
  <c r="BL39"/>
  <c r="CK39"/>
  <c r="BN39"/>
  <c r="AI39"/>
  <c r="CJ39"/>
  <c r="AK39"/>
  <c r="BO39"/>
  <c r="AV39"/>
  <c r="AO39"/>
  <c r="BI39"/>
  <c r="W39"/>
  <c r="Y39"/>
  <c r="BW39"/>
  <c r="AN39"/>
  <c r="AJ39"/>
  <c r="BT39"/>
  <c r="R39"/>
  <c r="CU39"/>
  <c r="Z39"/>
  <c r="AM39"/>
  <c r="F39"/>
  <c r="L39"/>
  <c r="AA39"/>
  <c r="CE39"/>
  <c r="X39"/>
  <c r="D39"/>
  <c r="K39"/>
  <c r="AH39"/>
  <c r="H39"/>
  <c r="AD39"/>
  <c r="BE39"/>
  <c r="AY39"/>
  <c r="AU39"/>
  <c r="CL39"/>
  <c r="M39"/>
  <c r="CS39"/>
  <c r="CG39"/>
  <c r="BV39"/>
  <c r="P39"/>
  <c r="BF39"/>
  <c r="CB39"/>
  <c r="AT39"/>
  <c r="AZ39"/>
  <c r="AG39"/>
  <c r="CR39"/>
  <c r="CN39"/>
  <c r="BX39"/>
  <c r="CD39"/>
  <c r="V39"/>
  <c r="AQ40" l="1"/>
  <c r="CT40"/>
  <c r="Z40"/>
  <c r="AS40"/>
  <c r="AB40"/>
  <c r="BZ40"/>
  <c r="AC40"/>
  <c r="AG40"/>
  <c r="C40"/>
  <c r="BU40"/>
  <c r="S40"/>
  <c r="Q40"/>
  <c r="AN40"/>
  <c r="CD40"/>
  <c r="CR40"/>
  <c r="CQ40"/>
  <c r="BD40"/>
  <c r="P40"/>
  <c r="BR40"/>
  <c r="AH40"/>
  <c r="I40"/>
  <c r="BO40"/>
  <c r="AP40"/>
  <c r="BL40"/>
  <c r="AV40"/>
  <c r="BH40"/>
  <c r="H40"/>
  <c r="CC40"/>
  <c r="BJ40"/>
  <c r="BF40"/>
  <c r="R40"/>
  <c r="D40"/>
  <c r="CV40"/>
  <c r="CU40"/>
  <c r="CF40"/>
  <c r="AA40"/>
  <c r="F40"/>
  <c r="W40"/>
  <c r="N40"/>
  <c r="AR40"/>
  <c r="X40"/>
  <c r="BQ40"/>
  <c r="U40"/>
  <c r="AF40"/>
  <c r="BE40"/>
  <c r="CG40"/>
  <c r="AI40"/>
  <c r="AL40"/>
  <c r="CK40"/>
  <c r="AE40"/>
  <c r="BK40"/>
  <c r="BX40"/>
  <c r="BM40"/>
  <c r="T40"/>
  <c r="BB40"/>
  <c r="CH40"/>
  <c r="CN40"/>
  <c r="CA40"/>
  <c r="BN40"/>
  <c r="BW40"/>
  <c r="AD40"/>
  <c r="AT40"/>
  <c r="CP40"/>
  <c r="AW40"/>
  <c r="A40"/>
  <c r="L40"/>
  <c r="K40"/>
  <c r="AU40"/>
  <c r="BS40"/>
  <c r="BA40"/>
  <c r="AJ40"/>
  <c r="J40"/>
  <c r="AZ40"/>
  <c r="B40"/>
  <c r="V40"/>
  <c r="CO40"/>
  <c r="AK40"/>
  <c r="CW40"/>
  <c r="AY40"/>
  <c r="CS40"/>
  <c r="CB40"/>
  <c r="M40"/>
  <c r="AO40"/>
  <c r="CM40"/>
  <c r="BT40"/>
  <c r="BP40"/>
  <c r="BY40"/>
  <c r="AX40"/>
  <c r="BI40"/>
  <c r="AM40"/>
  <c r="E40"/>
  <c r="CL40"/>
  <c r="BC40"/>
  <c r="CE40"/>
  <c r="BG40"/>
  <c r="G40"/>
  <c r="O40"/>
  <c r="CI40"/>
  <c r="BV40"/>
  <c r="Y40"/>
  <c r="CJ40"/>
  <c r="B42" i="9"/>
  <c r="A43"/>
  <c r="C42"/>
  <c r="D42"/>
  <c r="E42"/>
  <c r="BY41" i="8" l="1"/>
  <c r="AQ41"/>
  <c r="AX41"/>
  <c r="CV41"/>
  <c r="AS41"/>
  <c r="V41"/>
  <c r="F41"/>
  <c r="K41"/>
  <c r="A41"/>
  <c r="AC41"/>
  <c r="O41"/>
  <c r="C41"/>
  <c r="CW41"/>
  <c r="I41"/>
  <c r="BK41"/>
  <c r="Y41"/>
  <c r="BX41"/>
  <c r="CO41"/>
  <c r="AG41"/>
  <c r="CH41"/>
  <c r="CN41"/>
  <c r="CC41"/>
  <c r="AF41"/>
  <c r="CK41"/>
  <c r="BH41"/>
  <c r="U41"/>
  <c r="H41"/>
  <c r="CP41"/>
  <c r="AT41"/>
  <c r="BP41"/>
  <c r="BZ41"/>
  <c r="E41"/>
  <c r="CA41"/>
  <c r="CE41"/>
  <c r="P41"/>
  <c r="AM41"/>
  <c r="G41"/>
  <c r="AL41"/>
  <c r="CR41"/>
  <c r="CM41"/>
  <c r="AE41"/>
  <c r="CS41"/>
  <c r="T41"/>
  <c r="CI41"/>
  <c r="CB41"/>
  <c r="AK41"/>
  <c r="AV41"/>
  <c r="W41"/>
  <c r="BB41"/>
  <c r="AA41"/>
  <c r="CG41"/>
  <c r="AN41"/>
  <c r="CJ41"/>
  <c r="CF41"/>
  <c r="BC41"/>
  <c r="AB41"/>
  <c r="AU41"/>
  <c r="Q41"/>
  <c r="BE41"/>
  <c r="AZ41"/>
  <c r="BO41"/>
  <c r="BW41"/>
  <c r="BT41"/>
  <c r="CU41"/>
  <c r="BS41"/>
  <c r="D41"/>
  <c r="Z41"/>
  <c r="AD41"/>
  <c r="BU41"/>
  <c r="N41"/>
  <c r="AO41"/>
  <c r="CL41"/>
  <c r="BV41"/>
  <c r="X41"/>
  <c r="BQ41"/>
  <c r="AH41"/>
  <c r="CQ41"/>
  <c r="AP41"/>
  <c r="B41"/>
  <c r="BF41"/>
  <c r="M41"/>
  <c r="J41"/>
  <c r="BR41"/>
  <c r="AY41"/>
  <c r="AJ41"/>
  <c r="AI41"/>
  <c r="BN41"/>
  <c r="CD41"/>
  <c r="BI41"/>
  <c r="BA41"/>
  <c r="S41"/>
  <c r="BG41"/>
  <c r="L41"/>
  <c r="BD41"/>
  <c r="BJ41"/>
  <c r="CT41"/>
  <c r="BL41"/>
  <c r="AW41"/>
  <c r="R41"/>
  <c r="AR41"/>
  <c r="BM41"/>
  <c r="A44" i="9"/>
  <c r="C43"/>
  <c r="E43"/>
  <c r="D43"/>
  <c r="B43"/>
  <c r="BP42" i="8" l="1"/>
  <c r="AQ42"/>
  <c r="BZ42"/>
  <c r="D42"/>
  <c r="AS42"/>
  <c r="AO42"/>
  <c r="AI42"/>
  <c r="E42"/>
  <c r="AM42"/>
  <c r="CA42"/>
  <c r="Q42"/>
  <c r="CE42"/>
  <c r="L42"/>
  <c r="BG42"/>
  <c r="CQ42"/>
  <c r="T42"/>
  <c r="AL42"/>
  <c r="CD42"/>
  <c r="AV42"/>
  <c r="CS42"/>
  <c r="CN42"/>
  <c r="M42"/>
  <c r="AH42"/>
  <c r="AF42"/>
  <c r="AJ42"/>
  <c r="AY42"/>
  <c r="CT42"/>
  <c r="AX42"/>
  <c r="AT42"/>
  <c r="R42"/>
  <c r="CU42"/>
  <c r="N42"/>
  <c r="AD42"/>
  <c r="CR42"/>
  <c r="AU42"/>
  <c r="X42"/>
  <c r="Y42"/>
  <c r="CW42"/>
  <c r="BU42"/>
  <c r="CH42"/>
  <c r="AK42"/>
  <c r="BM42"/>
  <c r="P42"/>
  <c r="B42"/>
  <c r="CI42"/>
  <c r="BK42"/>
  <c r="BN42"/>
  <c r="CC42"/>
  <c r="BQ42"/>
  <c r="CM42"/>
  <c r="BO42"/>
  <c r="CV42"/>
  <c r="BY42"/>
  <c r="BH42"/>
  <c r="CF42"/>
  <c r="BI42"/>
  <c r="AA42"/>
  <c r="BA42"/>
  <c r="S42"/>
  <c r="AG42"/>
  <c r="AZ42"/>
  <c r="H42"/>
  <c r="BW42"/>
  <c r="AB42"/>
  <c r="AN42"/>
  <c r="BX42"/>
  <c r="I42"/>
  <c r="CG42"/>
  <c r="U42"/>
  <c r="BR42"/>
  <c r="BF42"/>
  <c r="BT42"/>
  <c r="CB42"/>
  <c r="W42"/>
  <c r="BV42"/>
  <c r="AP42"/>
  <c r="BS42"/>
  <c r="CP42"/>
  <c r="AW42"/>
  <c r="Z42"/>
  <c r="BC42"/>
  <c r="G42"/>
  <c r="K42"/>
  <c r="AC42"/>
  <c r="A42"/>
  <c r="AR42"/>
  <c r="J42"/>
  <c r="F42"/>
  <c r="V42"/>
  <c r="C42"/>
  <c r="BB42"/>
  <c r="O42"/>
  <c r="BE42"/>
  <c r="CJ42"/>
  <c r="AE42"/>
  <c r="BJ42"/>
  <c r="CO42"/>
  <c r="BD42"/>
  <c r="CK42"/>
  <c r="CL42"/>
  <c r="BL42"/>
  <c r="A45" i="9"/>
  <c r="C44"/>
  <c r="B44"/>
  <c r="D44"/>
  <c r="E44"/>
  <c r="AT43" i="8" l="1"/>
  <c r="AW43"/>
  <c r="N43"/>
  <c r="BH43"/>
  <c r="CU43"/>
  <c r="AS43"/>
  <c r="CL43"/>
  <c r="AD43"/>
  <c r="CD43"/>
  <c r="BU43"/>
  <c r="CA43"/>
  <c r="BA43"/>
  <c r="BV43"/>
  <c r="Q43"/>
  <c r="CR43"/>
  <c r="CN43"/>
  <c r="CB43"/>
  <c r="U43"/>
  <c r="BJ43"/>
  <c r="CQ43"/>
  <c r="Y43"/>
  <c r="BF43"/>
  <c r="CM43"/>
  <c r="AK43"/>
  <c r="I43"/>
  <c r="W43"/>
  <c r="BI43"/>
  <c r="D43"/>
  <c r="BC43"/>
  <c r="CV43"/>
  <c r="R43"/>
  <c r="CJ43"/>
  <c r="AO43"/>
  <c r="AP43"/>
  <c r="F43"/>
  <c r="AU43"/>
  <c r="AR43"/>
  <c r="BG43"/>
  <c r="AF43"/>
  <c r="AJ43"/>
  <c r="C43"/>
  <c r="BE43"/>
  <c r="M43"/>
  <c r="BR43"/>
  <c r="BD43"/>
  <c r="P43"/>
  <c r="CI43"/>
  <c r="CC43"/>
  <c r="BX43"/>
  <c r="AE43"/>
  <c r="V43"/>
  <c r="BY43"/>
  <c r="CF43"/>
  <c r="BZ43"/>
  <c r="Z43"/>
  <c r="BP43"/>
  <c r="AM43"/>
  <c r="CE43"/>
  <c r="AG43"/>
  <c r="AY43"/>
  <c r="T43"/>
  <c r="AC43"/>
  <c r="AB43"/>
  <c r="B43"/>
  <c r="AA43"/>
  <c r="S43"/>
  <c r="AL43"/>
  <c r="BO43"/>
  <c r="H43"/>
  <c r="CS43"/>
  <c r="CO43"/>
  <c r="L43"/>
  <c r="AI43"/>
  <c r="AV43"/>
  <c r="CK43"/>
  <c r="BT43"/>
  <c r="CP43"/>
  <c r="AQ43"/>
  <c r="BS43"/>
  <c r="AX43"/>
  <c r="CT43"/>
  <c r="G43"/>
  <c r="BB43"/>
  <c r="A43"/>
  <c r="J43"/>
  <c r="AZ43"/>
  <c r="E43"/>
  <c r="K43"/>
  <c r="O43"/>
  <c r="X43"/>
  <c r="BN43"/>
  <c r="AN43"/>
  <c r="BL43"/>
  <c r="BW43"/>
  <c r="BM43"/>
  <c r="CH43"/>
  <c r="AH43"/>
  <c r="BK43"/>
  <c r="BQ43"/>
  <c r="CW43"/>
  <c r="CG43"/>
  <c r="B45" i="9"/>
  <c r="D45"/>
  <c r="E45"/>
  <c r="C45"/>
  <c r="A46"/>
  <c r="E46" l="1"/>
  <c r="A47"/>
  <c r="C46"/>
  <c r="B46"/>
  <c r="D46"/>
  <c r="AQ44" i="8"/>
  <c r="D44"/>
  <c r="R44"/>
  <c r="AT44"/>
  <c r="BC44"/>
  <c r="AW44"/>
  <c r="BB44"/>
  <c r="F44"/>
  <c r="AA44"/>
  <c r="AZ44"/>
  <c r="AY44"/>
  <c r="AC44"/>
  <c r="CE44"/>
  <c r="AL44"/>
  <c r="L44"/>
  <c r="Q44"/>
  <c r="BF44"/>
  <c r="BW44"/>
  <c r="BM44"/>
  <c r="BK44"/>
  <c r="CM44"/>
  <c r="V44"/>
  <c r="AH44"/>
  <c r="CQ44"/>
  <c r="CB44"/>
  <c r="BH44"/>
  <c r="AS44"/>
  <c r="E44"/>
  <c r="AD44"/>
  <c r="BS44"/>
  <c r="BZ44"/>
  <c r="CN44"/>
  <c r="BG44"/>
  <c r="AM44"/>
  <c r="S44"/>
  <c r="CL44"/>
  <c r="BQ44"/>
  <c r="M44"/>
  <c r="C44"/>
  <c r="AJ44"/>
  <c r="CR44"/>
  <c r="BR44"/>
  <c r="CW44"/>
  <c r="O44"/>
  <c r="CS44"/>
  <c r="CD44"/>
  <c r="P44"/>
  <c r="CG44"/>
  <c r="T44"/>
  <c r="I44"/>
  <c r="CO44"/>
  <c r="AX44"/>
  <c r="CV44"/>
  <c r="BI44"/>
  <c r="CF44"/>
  <c r="CP44"/>
  <c r="G44"/>
  <c r="AR44"/>
  <c r="AO44"/>
  <c r="BA44"/>
  <c r="AU44"/>
  <c r="AK44"/>
  <c r="A44"/>
  <c r="B44"/>
  <c r="AP44"/>
  <c r="BL44"/>
  <c r="CI44"/>
  <c r="BO44"/>
  <c r="AG44"/>
  <c r="BE44"/>
  <c r="BX44"/>
  <c r="CC44"/>
  <c r="BT44"/>
  <c r="CJ44"/>
  <c r="BN44"/>
  <c r="CK44"/>
  <c r="BP44"/>
  <c r="N44"/>
  <c r="BY44"/>
  <c r="Z44"/>
  <c r="CT44"/>
  <c r="CU44"/>
  <c r="K44"/>
  <c r="BU44"/>
  <c r="AF44"/>
  <c r="AB44"/>
  <c r="BJ44"/>
  <c r="J44"/>
  <c r="H44"/>
  <c r="U44"/>
  <c r="X44"/>
  <c r="AV44"/>
  <c r="CA44"/>
  <c r="Y44"/>
  <c r="AE44"/>
  <c r="BD44"/>
  <c r="AI44"/>
  <c r="W44"/>
  <c r="BV44"/>
  <c r="CH44"/>
  <c r="AN44"/>
  <c r="E47" i="9" l="1"/>
  <c r="A48"/>
  <c r="B47"/>
  <c r="D47"/>
  <c r="C47"/>
  <c r="AQ45" i="8"/>
  <c r="R45"/>
  <c r="BI45"/>
  <c r="BS45"/>
  <c r="D45"/>
  <c r="AT45"/>
  <c r="AW45"/>
  <c r="CN45"/>
  <c r="AG45"/>
  <c r="J45"/>
  <c r="X45"/>
  <c r="BU45"/>
  <c r="C45"/>
  <c r="O45"/>
  <c r="CD45"/>
  <c r="CS45"/>
  <c r="BE45"/>
  <c r="BD45"/>
  <c r="CW45"/>
  <c r="CI45"/>
  <c r="AJ45"/>
  <c r="BF45"/>
  <c r="BT45"/>
  <c r="AC45"/>
  <c r="CM45"/>
  <c r="BX45"/>
  <c r="BZ45"/>
  <c r="BP45"/>
  <c r="CP45"/>
  <c r="Z45"/>
  <c r="CT45"/>
  <c r="BC45"/>
  <c r="AI45"/>
  <c r="A45"/>
  <c r="CE45"/>
  <c r="BO45"/>
  <c r="M45"/>
  <c r="BW45"/>
  <c r="AL45"/>
  <c r="BL45"/>
  <c r="F45"/>
  <c r="BR45"/>
  <c r="BB45"/>
  <c r="AK45"/>
  <c r="BJ45"/>
  <c r="BV45"/>
  <c r="I45"/>
  <c r="CB45"/>
  <c r="AP45"/>
  <c r="AH45"/>
  <c r="AN45"/>
  <c r="AD45"/>
  <c r="CU45"/>
  <c r="E45"/>
  <c r="AS45"/>
  <c r="CF45"/>
  <c r="BY45"/>
  <c r="G45"/>
  <c r="BG45"/>
  <c r="AR45"/>
  <c r="K45"/>
  <c r="AA45"/>
  <c r="H45"/>
  <c r="CR45"/>
  <c r="CQ45"/>
  <c r="L45"/>
  <c r="AE45"/>
  <c r="BN45"/>
  <c r="P45"/>
  <c r="B45"/>
  <c r="CG45"/>
  <c r="CK45"/>
  <c r="CH45"/>
  <c r="Y45"/>
  <c r="CL45"/>
  <c r="CC45"/>
  <c r="AX45"/>
  <c r="AO45"/>
  <c r="BH45"/>
  <c r="CV45"/>
  <c r="AM45"/>
  <c r="N45"/>
  <c r="AB45"/>
  <c r="S45"/>
  <c r="CA45"/>
  <c r="BA45"/>
  <c r="AU45"/>
  <c r="AZ45"/>
  <c r="AF45"/>
  <c r="Q45"/>
  <c r="BQ45"/>
  <c r="AV45"/>
  <c r="AY45"/>
  <c r="CO45"/>
  <c r="T45"/>
  <c r="V45"/>
  <c r="CJ45"/>
  <c r="BK45"/>
  <c r="U45"/>
  <c r="BM45"/>
  <c r="W45"/>
  <c r="C48" i="9" l="1"/>
  <c r="B48"/>
  <c r="E48"/>
  <c r="D48"/>
  <c r="A49"/>
  <c r="R46" i="8"/>
  <c r="AV46"/>
  <c r="D46"/>
  <c r="BZ46"/>
  <c r="AW46"/>
  <c r="Z46"/>
  <c r="CF46"/>
  <c r="E46"/>
  <c r="G46"/>
  <c r="AR46"/>
  <c r="F46"/>
  <c r="CJ46"/>
  <c r="CL46"/>
  <c r="C46"/>
  <c r="I46"/>
  <c r="BL46"/>
  <c r="B46"/>
  <c r="AL46"/>
  <c r="BT46"/>
  <c r="CC46"/>
  <c r="BQ46"/>
  <c r="CT46"/>
  <c r="AI46"/>
  <c r="CH46"/>
  <c r="CN46"/>
  <c r="CM46"/>
  <c r="Y46"/>
  <c r="AK46"/>
  <c r="L46"/>
  <c r="X46"/>
  <c r="BN46"/>
  <c r="BA46"/>
  <c r="BK46"/>
  <c r="BS46"/>
  <c r="AO46"/>
  <c r="AQ46"/>
  <c r="CP46"/>
  <c r="BH46"/>
  <c r="BC46"/>
  <c r="CA46"/>
  <c r="Q46"/>
  <c r="AU46"/>
  <c r="K46"/>
  <c r="H46"/>
  <c r="O46"/>
  <c r="U46"/>
  <c r="BV46"/>
  <c r="CK46"/>
  <c r="CG46"/>
  <c r="AH46"/>
  <c r="AJ46"/>
  <c r="V46"/>
  <c r="CO46"/>
  <c r="AE46"/>
  <c r="W46"/>
  <c r="CD46"/>
  <c r="BR46"/>
  <c r="BX46"/>
  <c r="BP46"/>
  <c r="AS46"/>
  <c r="CV46"/>
  <c r="AD46"/>
  <c r="AT46"/>
  <c r="AB46"/>
  <c r="CQ46"/>
  <c r="BO46"/>
  <c r="AC46"/>
  <c r="BM46"/>
  <c r="P46"/>
  <c r="AP46"/>
  <c r="BG46"/>
  <c r="AX46"/>
  <c r="BI46"/>
  <c r="BY46"/>
  <c r="AM46"/>
  <c r="N46"/>
  <c r="CU46"/>
  <c r="A46"/>
  <c r="CE46"/>
  <c r="AG46"/>
  <c r="S46"/>
  <c r="J46"/>
  <c r="AZ46"/>
  <c r="BU46"/>
  <c r="CR46"/>
  <c r="BF46"/>
  <c r="CB46"/>
  <c r="BB46"/>
  <c r="CW46"/>
  <c r="BE46"/>
  <c r="BD46"/>
  <c r="BW46"/>
  <c r="BJ46"/>
  <c r="M46"/>
  <c r="CI46"/>
  <c r="AY46"/>
  <c r="AA46"/>
  <c r="AF46"/>
  <c r="AN46"/>
  <c r="CS46"/>
  <c r="T46"/>
  <c r="D49" i="9" l="1"/>
  <c r="C49"/>
  <c r="E49"/>
  <c r="A50"/>
  <c r="B49"/>
  <c r="AD47" i="8"/>
  <c r="BI47"/>
  <c r="E47"/>
  <c r="Z47"/>
  <c r="AM47"/>
  <c r="CP47"/>
  <c r="CT47"/>
  <c r="BA47"/>
  <c r="AB47"/>
  <c r="CL47"/>
  <c r="CE47"/>
  <c r="AF47"/>
  <c r="V47"/>
  <c r="Q47"/>
  <c r="H47"/>
  <c r="J47"/>
  <c r="CN47"/>
  <c r="BR47"/>
  <c r="BT47"/>
  <c r="BD47"/>
  <c r="AE47"/>
  <c r="CQ47"/>
  <c r="L47"/>
  <c r="M47"/>
  <c r="CI47"/>
  <c r="BP47"/>
  <c r="BY47"/>
  <c r="AX47"/>
  <c r="CU47"/>
  <c r="CB47"/>
  <c r="D47"/>
  <c r="AO47"/>
  <c r="CA47"/>
  <c r="AJ47"/>
  <c r="AC47"/>
  <c r="CR47"/>
  <c r="BU47"/>
  <c r="BV47"/>
  <c r="BL47"/>
  <c r="BQ47"/>
  <c r="AL47"/>
  <c r="CG47"/>
  <c r="BG47"/>
  <c r="W47"/>
  <c r="BN47"/>
  <c r="AP47"/>
  <c r="BM47"/>
  <c r="AI47"/>
  <c r="CO47"/>
  <c r="CD47"/>
  <c r="BX47"/>
  <c r="BZ47"/>
  <c r="N47"/>
  <c r="CV47"/>
  <c r="AQ47"/>
  <c r="AT47"/>
  <c r="BC47"/>
  <c r="AU47"/>
  <c r="X47"/>
  <c r="G47"/>
  <c r="AZ47"/>
  <c r="AR47"/>
  <c r="O47"/>
  <c r="F47"/>
  <c r="C47"/>
  <c r="B47"/>
  <c r="BE47"/>
  <c r="AK47"/>
  <c r="BJ47"/>
  <c r="BO47"/>
  <c r="AH47"/>
  <c r="T47"/>
  <c r="A47"/>
  <c r="I47"/>
  <c r="BW47"/>
  <c r="AN47"/>
  <c r="BS47"/>
  <c r="R47"/>
  <c r="CF47"/>
  <c r="BH47"/>
  <c r="AW47"/>
  <c r="AS47"/>
  <c r="AG47"/>
  <c r="S47"/>
  <c r="K47"/>
  <c r="BK47"/>
  <c r="CJ47"/>
  <c r="CM47"/>
  <c r="AA47"/>
  <c r="Y47"/>
  <c r="CW47"/>
  <c r="CK47"/>
  <c r="BB47"/>
  <c r="CS47"/>
  <c r="AY47"/>
  <c r="U47"/>
  <c r="CH47"/>
  <c r="P47"/>
  <c r="AV47"/>
  <c r="CC47"/>
  <c r="BF47"/>
  <c r="AX48" l="1"/>
  <c r="R48"/>
  <c r="BP48"/>
  <c r="BY48"/>
  <c r="CU48"/>
  <c r="AW48"/>
  <c r="AD48"/>
  <c r="BA48"/>
  <c r="F48"/>
  <c r="AG48"/>
  <c r="U48"/>
  <c r="AU48"/>
  <c r="B48"/>
  <c r="G48"/>
  <c r="X48"/>
  <c r="BM48"/>
  <c r="BF48"/>
  <c r="AP48"/>
  <c r="CM48"/>
  <c r="M48"/>
  <c r="P48"/>
  <c r="CI48"/>
  <c r="AH48"/>
  <c r="CC48"/>
  <c r="CK48"/>
  <c r="N48"/>
  <c r="CF48"/>
  <c r="AM48"/>
  <c r="CV48"/>
  <c r="AO48"/>
  <c r="D48"/>
  <c r="BS48"/>
  <c r="AR48"/>
  <c r="CJ48"/>
  <c r="AB48"/>
  <c r="AZ48"/>
  <c r="Q48"/>
  <c r="O48"/>
  <c r="AN48"/>
  <c r="BQ48"/>
  <c r="AE48"/>
  <c r="V48"/>
  <c r="AK48"/>
  <c r="BV48"/>
  <c r="BK48"/>
  <c r="CW48"/>
  <c r="CS48"/>
  <c r="BN48"/>
  <c r="BO48"/>
  <c r="BE48"/>
  <c r="CL48"/>
  <c r="CP48"/>
  <c r="AQ48"/>
  <c r="BZ48"/>
  <c r="BC48"/>
  <c r="AT48"/>
  <c r="BH48"/>
  <c r="A48"/>
  <c r="AA48"/>
  <c r="AC48"/>
  <c r="BG48"/>
  <c r="CQ48"/>
  <c r="H48"/>
  <c r="L48"/>
  <c r="BU48"/>
  <c r="Y48"/>
  <c r="BX48"/>
  <c r="BD48"/>
  <c r="AJ48"/>
  <c r="CE48"/>
  <c r="AI48"/>
  <c r="BJ48"/>
  <c r="BT48"/>
  <c r="AV48"/>
  <c r="BR48"/>
  <c r="BB48"/>
  <c r="CB48"/>
  <c r="BI48"/>
  <c r="Z48"/>
  <c r="AS48"/>
  <c r="E48"/>
  <c r="CT48"/>
  <c r="W48"/>
  <c r="K48"/>
  <c r="J48"/>
  <c r="CN48"/>
  <c r="AF48"/>
  <c r="S48"/>
  <c r="CR48"/>
  <c r="BL48"/>
  <c r="CA48"/>
  <c r="CH48"/>
  <c r="AY48"/>
  <c r="BW48"/>
  <c r="C48"/>
  <c r="CG48"/>
  <c r="AL48"/>
  <c r="CO48"/>
  <c r="CD48"/>
  <c r="T48"/>
  <c r="I48"/>
  <c r="E50" i="9"/>
  <c r="A51"/>
  <c r="C50"/>
  <c r="B50"/>
  <c r="D50"/>
  <c r="AT49" i="8" l="1"/>
  <c r="CP49"/>
  <c r="BY49"/>
  <c r="BS49"/>
  <c r="AQ49"/>
  <c r="R49"/>
  <c r="AW49"/>
  <c r="M49"/>
  <c r="AZ49"/>
  <c r="CA49"/>
  <c r="X49"/>
  <c r="BQ49"/>
  <c r="B49"/>
  <c r="F49"/>
  <c r="BL49"/>
  <c r="V49"/>
  <c r="BK49"/>
  <c r="T49"/>
  <c r="BJ49"/>
  <c r="BV49"/>
  <c r="BM49"/>
  <c r="BB49"/>
  <c r="K49"/>
  <c r="AH49"/>
  <c r="CK49"/>
  <c r="BW49"/>
  <c r="AM49"/>
  <c r="BZ49"/>
  <c r="BP49"/>
  <c r="AX49"/>
  <c r="CV49"/>
  <c r="Z49"/>
  <c r="CJ49"/>
  <c r="CQ49"/>
  <c r="A49"/>
  <c r="C49"/>
  <c r="CE49"/>
  <c r="S49"/>
  <c r="CN49"/>
  <c r="O49"/>
  <c r="AF49"/>
  <c r="BO49"/>
  <c r="AJ49"/>
  <c r="CI49"/>
  <c r="BN49"/>
  <c r="AN49"/>
  <c r="AY49"/>
  <c r="AP49"/>
  <c r="AK49"/>
  <c r="BX49"/>
  <c r="CD49"/>
  <c r="E49"/>
  <c r="AD49"/>
  <c r="D49"/>
  <c r="AO49"/>
  <c r="CF49"/>
  <c r="CU49"/>
  <c r="CW49"/>
  <c r="AC49"/>
  <c r="AB49"/>
  <c r="AR49"/>
  <c r="BG49"/>
  <c r="CL49"/>
  <c r="AG49"/>
  <c r="H49"/>
  <c r="AU49"/>
  <c r="BT49"/>
  <c r="CC49"/>
  <c r="CR49"/>
  <c r="AE49"/>
  <c r="AV49"/>
  <c r="CO49"/>
  <c r="CM49"/>
  <c r="BR49"/>
  <c r="CH49"/>
  <c r="Y49"/>
  <c r="N49"/>
  <c r="BI49"/>
  <c r="BH49"/>
  <c r="AS49"/>
  <c r="CB49"/>
  <c r="BC49"/>
  <c r="CT49"/>
  <c r="AA49"/>
  <c r="G49"/>
  <c r="BA49"/>
  <c r="W49"/>
  <c r="L49"/>
  <c r="Q49"/>
  <c r="BU49"/>
  <c r="I49"/>
  <c r="BF49"/>
  <c r="AI49"/>
  <c r="J49"/>
  <c r="AL49"/>
  <c r="U49"/>
  <c r="CS49"/>
  <c r="BD49"/>
  <c r="BE49"/>
  <c r="P49"/>
  <c r="CG49"/>
  <c r="E51" i="9"/>
  <c r="A52"/>
  <c r="B51"/>
  <c r="D51"/>
  <c r="C51"/>
  <c r="A53" l="1"/>
  <c r="B52"/>
  <c r="C52"/>
  <c r="E52"/>
  <c r="D52"/>
  <c r="BP50" i="8"/>
  <c r="CU50"/>
  <c r="CB50"/>
  <c r="BI50"/>
  <c r="E50"/>
  <c r="R50"/>
  <c r="BS50"/>
  <c r="M50"/>
  <c r="C50"/>
  <c r="AB50"/>
  <c r="BA50"/>
  <c r="BL50"/>
  <c r="X50"/>
  <c r="B50"/>
  <c r="CR50"/>
  <c r="BF50"/>
  <c r="BT50"/>
  <c r="BV50"/>
  <c r="AZ50"/>
  <c r="CG50"/>
  <c r="CI50"/>
  <c r="AV50"/>
  <c r="P50"/>
  <c r="AH50"/>
  <c r="BM50"/>
  <c r="K50"/>
  <c r="CD50"/>
  <c r="CM50"/>
  <c r="A50"/>
  <c r="AL50"/>
  <c r="AY50"/>
  <c r="BH50"/>
  <c r="AW50"/>
  <c r="AQ50"/>
  <c r="BC50"/>
  <c r="N50"/>
  <c r="AM50"/>
  <c r="BE50"/>
  <c r="AE50"/>
  <c r="CH50"/>
  <c r="AD50"/>
  <c r="BY50"/>
  <c r="AS50"/>
  <c r="D50"/>
  <c r="CF50"/>
  <c r="AX50"/>
  <c r="CJ50"/>
  <c r="AU50"/>
  <c r="CE50"/>
  <c r="AA50"/>
  <c r="CQ50"/>
  <c r="F50"/>
  <c r="J50"/>
  <c r="CC50"/>
  <c r="L50"/>
  <c r="CN50"/>
  <c r="BB50"/>
  <c r="T50"/>
  <c r="V50"/>
  <c r="BD50"/>
  <c r="BJ50"/>
  <c r="W50"/>
  <c r="AN50"/>
  <c r="AJ50"/>
  <c r="BK50"/>
  <c r="AC50"/>
  <c r="O50"/>
  <c r="U50"/>
  <c r="AK50"/>
  <c r="BX50"/>
  <c r="Z50"/>
  <c r="CT50"/>
  <c r="CV50"/>
  <c r="AO50"/>
  <c r="CP50"/>
  <c r="AT50"/>
  <c r="CA50"/>
  <c r="S50"/>
  <c r="BU50"/>
  <c r="G50"/>
  <c r="AR50"/>
  <c r="Q50"/>
  <c r="H50"/>
  <c r="AF50"/>
  <c r="AG50"/>
  <c r="BR50"/>
  <c r="BO50"/>
  <c r="BW50"/>
  <c r="CS50"/>
  <c r="BN50"/>
  <c r="I50"/>
  <c r="CK50"/>
  <c r="CW50"/>
  <c r="AP50"/>
  <c r="AI50"/>
  <c r="BZ50"/>
  <c r="BQ50"/>
  <c r="BG50"/>
  <c r="CO50"/>
  <c r="CL50"/>
  <c r="Y50"/>
  <c r="D53" i="9" l="1"/>
  <c r="E53"/>
  <c r="C53"/>
  <c r="A54"/>
  <c r="B53"/>
  <c r="AQ51" i="8"/>
  <c r="CF51"/>
  <c r="D51"/>
  <c r="CP51"/>
  <c r="BP51"/>
  <c r="AS51"/>
  <c r="BI51"/>
  <c r="AC51"/>
  <c r="AA51"/>
  <c r="F51"/>
  <c r="AU51"/>
  <c r="AR51"/>
  <c r="H51"/>
  <c r="BG51"/>
  <c r="C51"/>
  <c r="BR51"/>
  <c r="BB51"/>
  <c r="BW51"/>
  <c r="BT51"/>
  <c r="BL51"/>
  <c r="AE51"/>
  <c r="BO51"/>
  <c r="CE51"/>
  <c r="T51"/>
  <c r="BN51"/>
  <c r="BH51"/>
  <c r="BC51"/>
  <c r="AT51"/>
  <c r="CB51"/>
  <c r="N51"/>
  <c r="R51"/>
  <c r="CU51"/>
  <c r="CJ51"/>
  <c r="BU51"/>
  <c r="AZ51"/>
  <c r="AG51"/>
  <c r="O51"/>
  <c r="BQ51"/>
  <c r="CH51"/>
  <c r="CD51"/>
  <c r="BJ51"/>
  <c r="AY51"/>
  <c r="AH51"/>
  <c r="CN51"/>
  <c r="B51"/>
  <c r="BF51"/>
  <c r="CG51"/>
  <c r="CW51"/>
  <c r="BX51"/>
  <c r="BM51"/>
  <c r="AJ51"/>
  <c r="AD51"/>
  <c r="CV51"/>
  <c r="Z51"/>
  <c r="CT51"/>
  <c r="BZ51"/>
  <c r="AW51"/>
  <c r="A51"/>
  <c r="CR51"/>
  <c r="BA51"/>
  <c r="G51"/>
  <c r="J51"/>
  <c r="S51"/>
  <c r="L51"/>
  <c r="BV51"/>
  <c r="I51"/>
  <c r="CL51"/>
  <c r="P51"/>
  <c r="W51"/>
  <c r="CC51"/>
  <c r="AV51"/>
  <c r="CI51"/>
  <c r="Y51"/>
  <c r="U51"/>
  <c r="CS51"/>
  <c r="BK51"/>
  <c r="E51"/>
  <c r="BS51"/>
  <c r="AX51"/>
  <c r="BY51"/>
  <c r="AM51"/>
  <c r="AO51"/>
  <c r="CQ51"/>
  <c r="M51"/>
  <c r="CA51"/>
  <c r="AB51"/>
  <c r="K51"/>
  <c r="Q51"/>
  <c r="AF51"/>
  <c r="X51"/>
  <c r="BE51"/>
  <c r="CO51"/>
  <c r="AI51"/>
  <c r="CM51"/>
  <c r="AK51"/>
  <c r="AN51"/>
  <c r="V51"/>
  <c r="AP51"/>
  <c r="AL51"/>
  <c r="CK51"/>
  <c r="BD51"/>
  <c r="D52" l="1"/>
  <c r="AS52"/>
  <c r="CT52"/>
  <c r="CV52"/>
  <c r="AQ52"/>
  <c r="BY52"/>
  <c r="AW52"/>
  <c r="AZ52"/>
  <c r="AI52"/>
  <c r="BQ52"/>
  <c r="CE52"/>
  <c r="AP52"/>
  <c r="V52"/>
  <c r="H52"/>
  <c r="F52"/>
  <c r="G52"/>
  <c r="AV52"/>
  <c r="BN52"/>
  <c r="CK52"/>
  <c r="CG52"/>
  <c r="CW52"/>
  <c r="AK52"/>
  <c r="BW52"/>
  <c r="U52"/>
  <c r="BD52"/>
  <c r="AT52"/>
  <c r="BZ52"/>
  <c r="AO52"/>
  <c r="CF52"/>
  <c r="CB52"/>
  <c r="BS52"/>
  <c r="R52"/>
  <c r="Q52"/>
  <c r="L52"/>
  <c r="AU52"/>
  <c r="BA52"/>
  <c r="BU52"/>
  <c r="B52"/>
  <c r="AY52"/>
  <c r="BG52"/>
  <c r="C52"/>
  <c r="CS52"/>
  <c r="CO52"/>
  <c r="AN52"/>
  <c r="CL52"/>
  <c r="BB52"/>
  <c r="CM52"/>
  <c r="AH52"/>
  <c r="BV52"/>
  <c r="CH52"/>
  <c r="BE52"/>
  <c r="CP52"/>
  <c r="BI52"/>
  <c r="BP52"/>
  <c r="Z52"/>
  <c r="AD52"/>
  <c r="E52"/>
  <c r="X52"/>
  <c r="CA52"/>
  <c r="A52"/>
  <c r="K52"/>
  <c r="CR52"/>
  <c r="O52"/>
  <c r="CN52"/>
  <c r="CQ52"/>
  <c r="BL52"/>
  <c r="BM52"/>
  <c r="W52"/>
  <c r="AE52"/>
  <c r="BX52"/>
  <c r="BO52"/>
  <c r="AF52"/>
  <c r="CD52"/>
  <c r="BT52"/>
  <c r="AL52"/>
  <c r="BK52"/>
  <c r="AM52"/>
  <c r="BC52"/>
  <c r="BH52"/>
  <c r="CU52"/>
  <c r="AX52"/>
  <c r="N52"/>
  <c r="AR52"/>
  <c r="AG52"/>
  <c r="AB52"/>
  <c r="AC52"/>
  <c r="S52"/>
  <c r="J52"/>
  <c r="CJ52"/>
  <c r="T52"/>
  <c r="AJ52"/>
  <c r="P52"/>
  <c r="BJ52"/>
  <c r="I52"/>
  <c r="BF52"/>
  <c r="M52"/>
  <c r="AA52"/>
  <c r="CC52"/>
  <c r="Y52"/>
  <c r="CI52"/>
  <c r="BR52"/>
  <c r="E54" i="9"/>
  <c r="B54"/>
  <c r="A55"/>
  <c r="C54"/>
  <c r="D54"/>
  <c r="CF53" i="8" l="1"/>
  <c r="AW53"/>
  <c r="BP53"/>
  <c r="CU53"/>
  <c r="AD53"/>
  <c r="CT53"/>
  <c r="BY53"/>
  <c r="AA53"/>
  <c r="AZ53"/>
  <c r="A53"/>
  <c r="CE53"/>
  <c r="J53"/>
  <c r="AB53"/>
  <c r="C53"/>
  <c r="X53"/>
  <c r="B53"/>
  <c r="BF53"/>
  <c r="AE53"/>
  <c r="Y53"/>
  <c r="CC53"/>
  <c r="CH53"/>
  <c r="BX53"/>
  <c r="BN53"/>
  <c r="CJ53"/>
  <c r="CO53"/>
  <c r="BK53"/>
  <c r="BI53"/>
  <c r="AO53"/>
  <c r="E53"/>
  <c r="AQ53"/>
  <c r="AS53"/>
  <c r="AX53"/>
  <c r="CK53"/>
  <c r="K53"/>
  <c r="CR53"/>
  <c r="AR53"/>
  <c r="G53"/>
  <c r="F53"/>
  <c r="AK53"/>
  <c r="AJ53"/>
  <c r="O53"/>
  <c r="AF53"/>
  <c r="AL53"/>
  <c r="AP53"/>
  <c r="AU53"/>
  <c r="BM53"/>
  <c r="U53"/>
  <c r="CG53"/>
  <c r="CD53"/>
  <c r="CI53"/>
  <c r="BD53"/>
  <c r="R53"/>
  <c r="CV53"/>
  <c r="CB53"/>
  <c r="N53"/>
  <c r="BZ53"/>
  <c r="D53"/>
  <c r="AY53"/>
  <c r="CL53"/>
  <c r="BG53"/>
  <c r="BA53"/>
  <c r="Q53"/>
  <c r="S53"/>
  <c r="H53"/>
  <c r="BV53"/>
  <c r="AH53"/>
  <c r="M53"/>
  <c r="CS53"/>
  <c r="P53"/>
  <c r="CW53"/>
  <c r="V53"/>
  <c r="BO53"/>
  <c r="BE53"/>
  <c r="BW53"/>
  <c r="I53"/>
  <c r="CM53"/>
  <c r="BS53"/>
  <c r="CP53"/>
  <c r="Z53"/>
  <c r="AT53"/>
  <c r="AM53"/>
  <c r="BH53"/>
  <c r="BC53"/>
  <c r="AG53"/>
  <c r="BU53"/>
  <c r="CA53"/>
  <c r="BL53"/>
  <c r="AC53"/>
  <c r="AI53"/>
  <c r="BQ53"/>
  <c r="L53"/>
  <c r="W53"/>
  <c r="BJ53"/>
  <c r="BT53"/>
  <c r="T53"/>
  <c r="AN53"/>
  <c r="CN53"/>
  <c r="BR53"/>
  <c r="BB53"/>
  <c r="CQ53"/>
  <c r="AV53"/>
  <c r="E55" i="9"/>
  <c r="A56"/>
  <c r="B55"/>
  <c r="C55"/>
  <c r="D55"/>
  <c r="E56" l="1"/>
  <c r="A57"/>
  <c r="B56"/>
  <c r="D56"/>
  <c r="C56"/>
  <c r="BS54" i="8"/>
  <c r="CP54"/>
  <c r="Z54"/>
  <c r="BY54"/>
  <c r="CB54"/>
  <c r="E54"/>
  <c r="CT54"/>
  <c r="AR54"/>
  <c r="BK54"/>
  <c r="CA54"/>
  <c r="BB54"/>
  <c r="AC54"/>
  <c r="CR54"/>
  <c r="AA54"/>
  <c r="J54"/>
  <c r="L54"/>
  <c r="CN54"/>
  <c r="Y54"/>
  <c r="BL54"/>
  <c r="BE54"/>
  <c r="BT54"/>
  <c r="BN54"/>
  <c r="AJ54"/>
  <c r="AP54"/>
  <c r="U54"/>
  <c r="BR54"/>
  <c r="AQ54"/>
  <c r="D54"/>
  <c r="CF54"/>
  <c r="N54"/>
  <c r="AX54"/>
  <c r="BI54"/>
  <c r="W54"/>
  <c r="BG54"/>
  <c r="CJ54"/>
  <c r="M54"/>
  <c r="G54"/>
  <c r="CQ54"/>
  <c r="CM54"/>
  <c r="BQ54"/>
  <c r="AF54"/>
  <c r="AL54"/>
  <c r="CD54"/>
  <c r="Q54"/>
  <c r="AV54"/>
  <c r="CG54"/>
  <c r="AK54"/>
  <c r="BD54"/>
  <c r="CC54"/>
  <c r="BX54"/>
  <c r="AN54"/>
  <c r="CU54"/>
  <c r="BH54"/>
  <c r="AM54"/>
  <c r="AW54"/>
  <c r="BP54"/>
  <c r="BZ54"/>
  <c r="BA54"/>
  <c r="S54"/>
  <c r="AG54"/>
  <c r="K54"/>
  <c r="AZ54"/>
  <c r="CW54"/>
  <c r="AU54"/>
  <c r="H54"/>
  <c r="O54"/>
  <c r="X54"/>
  <c r="BV54"/>
  <c r="CE54"/>
  <c r="CK54"/>
  <c r="BF54"/>
  <c r="AI54"/>
  <c r="CO54"/>
  <c r="BM54"/>
  <c r="CH54"/>
  <c r="T54"/>
  <c r="CV54"/>
  <c r="R54"/>
  <c r="AD54"/>
  <c r="AS54"/>
  <c r="AT54"/>
  <c r="BC54"/>
  <c r="AO54"/>
  <c r="F54"/>
  <c r="AB54"/>
  <c r="CL54"/>
  <c r="C54"/>
  <c r="P54"/>
  <c r="A54"/>
  <c r="BU54"/>
  <c r="BW54"/>
  <c r="I54"/>
  <c r="AY54"/>
  <c r="B54"/>
  <c r="AE54"/>
  <c r="CS54"/>
  <c r="BO54"/>
  <c r="CI54"/>
  <c r="AH54"/>
  <c r="V54"/>
  <c r="BJ54"/>
  <c r="A58" i="9" l="1"/>
  <c r="D57"/>
  <c r="B57"/>
  <c r="E57"/>
  <c r="C57"/>
  <c r="AT55" i="8"/>
  <c r="E55"/>
  <c r="BH55"/>
  <c r="R55"/>
  <c r="BP55"/>
  <c r="BY55"/>
  <c r="BZ55"/>
  <c r="A55"/>
  <c r="AG55"/>
  <c r="AA55"/>
  <c r="BU55"/>
  <c r="BG55"/>
  <c r="Y55"/>
  <c r="BM55"/>
  <c r="BQ55"/>
  <c r="J55"/>
  <c r="BX55"/>
  <c r="BV55"/>
  <c r="H55"/>
  <c r="I55"/>
  <c r="CM55"/>
  <c r="BF55"/>
  <c r="CK55"/>
  <c r="BW55"/>
  <c r="BD55"/>
  <c r="U55"/>
  <c r="CB55"/>
  <c r="AS55"/>
  <c r="CF55"/>
  <c r="AW55"/>
  <c r="AD55"/>
  <c r="CP55"/>
  <c r="AB55"/>
  <c r="CD55"/>
  <c r="F55"/>
  <c r="K55"/>
  <c r="AR55"/>
  <c r="P55"/>
  <c r="V55"/>
  <c r="L55"/>
  <c r="Q55"/>
  <c r="AN55"/>
  <c r="AK55"/>
  <c r="CA55"/>
  <c r="CS55"/>
  <c r="BB55"/>
  <c r="BR55"/>
  <c r="AZ55"/>
  <c r="BN55"/>
  <c r="M55"/>
  <c r="BO55"/>
  <c r="AX55"/>
  <c r="CV55"/>
  <c r="AM55"/>
  <c r="BI55"/>
  <c r="AQ55"/>
  <c r="CT55"/>
  <c r="BL55"/>
  <c r="AF55"/>
  <c r="CE55"/>
  <c r="AC55"/>
  <c r="BA55"/>
  <c r="X55"/>
  <c r="AJ55"/>
  <c r="G55"/>
  <c r="CC55"/>
  <c r="CR55"/>
  <c r="CL55"/>
  <c r="AU55"/>
  <c r="CH55"/>
  <c r="BK55"/>
  <c r="CQ55"/>
  <c r="CW55"/>
  <c r="BT55"/>
  <c r="CI55"/>
  <c r="W55"/>
  <c r="D55"/>
  <c r="BS55"/>
  <c r="Z55"/>
  <c r="BC55"/>
  <c r="N55"/>
  <c r="AO55"/>
  <c r="CU55"/>
  <c r="CN55"/>
  <c r="AY55"/>
  <c r="CJ55"/>
  <c r="C55"/>
  <c r="S55"/>
  <c r="AP55"/>
  <c r="B55"/>
  <c r="AH55"/>
  <c r="O55"/>
  <c r="CO55"/>
  <c r="T55"/>
  <c r="BJ55"/>
  <c r="AV55"/>
  <c r="AI55"/>
  <c r="BE55"/>
  <c r="CG55"/>
  <c r="AE55"/>
  <c r="AL55"/>
  <c r="E58" i="9" l="1"/>
  <c r="B58"/>
  <c r="A59"/>
  <c r="C58"/>
  <c r="D58"/>
  <c r="N56" i="8"/>
  <c r="AS56"/>
  <c r="BH56"/>
  <c r="CF56"/>
  <c r="R56"/>
  <c r="Z56"/>
  <c r="E56"/>
  <c r="G56"/>
  <c r="BV56"/>
  <c r="AR56"/>
  <c r="BL56"/>
  <c r="AZ56"/>
  <c r="I56"/>
  <c r="J56"/>
  <c r="Q56"/>
  <c r="AE56"/>
  <c r="BO56"/>
  <c r="AN56"/>
  <c r="AV56"/>
  <c r="P56"/>
  <c r="BM56"/>
  <c r="BB56"/>
  <c r="BQ56"/>
  <c r="CK56"/>
  <c r="BK56"/>
  <c r="D56"/>
  <c r="CP56"/>
  <c r="CT56"/>
  <c r="CB56"/>
  <c r="CV56"/>
  <c r="CU56"/>
  <c r="BY56"/>
  <c r="K56"/>
  <c r="BU56"/>
  <c r="AC56"/>
  <c r="O56"/>
  <c r="F56"/>
  <c r="L56"/>
  <c r="AP56"/>
  <c r="B56"/>
  <c r="AF56"/>
  <c r="M56"/>
  <c r="AH56"/>
  <c r="BR56"/>
  <c r="CC56"/>
  <c r="AB56"/>
  <c r="BA56"/>
  <c r="T56"/>
  <c r="BD56"/>
  <c r="CN56"/>
  <c r="BT56"/>
  <c r="AM56"/>
  <c r="AW56"/>
  <c r="AQ56"/>
  <c r="BZ56"/>
  <c r="AO56"/>
  <c r="AD56"/>
  <c r="AU56"/>
  <c r="S56"/>
  <c r="AG56"/>
  <c r="CQ56"/>
  <c r="CE56"/>
  <c r="C56"/>
  <c r="AY56"/>
  <c r="Y56"/>
  <c r="AL56"/>
  <c r="V56"/>
  <c r="AI56"/>
  <c r="BX56"/>
  <c r="BN56"/>
  <c r="AK56"/>
  <c r="CL56"/>
  <c r="AJ56"/>
  <c r="CS56"/>
  <c r="CI56"/>
  <c r="BF56"/>
  <c r="BP56"/>
  <c r="BC56"/>
  <c r="AT56"/>
  <c r="BS56"/>
  <c r="BI56"/>
  <c r="AX56"/>
  <c r="AA56"/>
  <c r="W56"/>
  <c r="A56"/>
  <c r="BG56"/>
  <c r="CA56"/>
  <c r="BW56"/>
  <c r="CJ56"/>
  <c r="H56"/>
  <c r="CR56"/>
  <c r="BJ56"/>
  <c r="CM56"/>
  <c r="CH56"/>
  <c r="BE56"/>
  <c r="CW56"/>
  <c r="CO56"/>
  <c r="U56"/>
  <c r="X56"/>
  <c r="CG56"/>
  <c r="CD56"/>
  <c r="Z57" l="1"/>
  <c r="CU57"/>
  <c r="AQ57"/>
  <c r="BY57"/>
  <c r="D57"/>
  <c r="BS57"/>
  <c r="AO57"/>
  <c r="BG57"/>
  <c r="AI57"/>
  <c r="CJ57"/>
  <c r="AG57"/>
  <c r="C57"/>
  <c r="AZ57"/>
  <c r="AB57"/>
  <c r="CR57"/>
  <c r="CH57"/>
  <c r="U57"/>
  <c r="CW57"/>
  <c r="CI57"/>
  <c r="W57"/>
  <c r="CD57"/>
  <c r="AN57"/>
  <c r="BX57"/>
  <c r="BD57"/>
  <c r="I57"/>
  <c r="BP57"/>
  <c r="BC57"/>
  <c r="N57"/>
  <c r="CP57"/>
  <c r="CB57"/>
  <c r="AD57"/>
  <c r="BH57"/>
  <c r="AC57"/>
  <c r="CA57"/>
  <c r="CQ57"/>
  <c r="BU57"/>
  <c r="BL57"/>
  <c r="BA57"/>
  <c r="Q57"/>
  <c r="BR57"/>
  <c r="CS57"/>
  <c r="M57"/>
  <c r="T57"/>
  <c r="AL57"/>
  <c r="BK57"/>
  <c r="AK57"/>
  <c r="H57"/>
  <c r="AV57"/>
  <c r="AY57"/>
  <c r="O57"/>
  <c r="BF57"/>
  <c r="BZ57"/>
  <c r="AT57"/>
  <c r="AM57"/>
  <c r="BI57"/>
  <c r="E57"/>
  <c r="AW57"/>
  <c r="AU57"/>
  <c r="A57"/>
  <c r="AR57"/>
  <c r="CL57"/>
  <c r="AF57"/>
  <c r="AA57"/>
  <c r="BQ57"/>
  <c r="CM57"/>
  <c r="F57"/>
  <c r="BN57"/>
  <c r="Y57"/>
  <c r="BM57"/>
  <c r="V57"/>
  <c r="BB57"/>
  <c r="S57"/>
  <c r="BE57"/>
  <c r="CO57"/>
  <c r="AH57"/>
  <c r="AP57"/>
  <c r="CF57"/>
  <c r="CT57"/>
  <c r="CV57"/>
  <c r="AS57"/>
  <c r="AX57"/>
  <c r="R57"/>
  <c r="B57"/>
  <c r="G57"/>
  <c r="K57"/>
  <c r="CC57"/>
  <c r="CE57"/>
  <c r="L57"/>
  <c r="P57"/>
  <c r="X57"/>
  <c r="AE57"/>
  <c r="BO57"/>
  <c r="BV57"/>
  <c r="J57"/>
  <c r="BJ57"/>
  <c r="CG57"/>
  <c r="BW57"/>
  <c r="CK57"/>
  <c r="CN57"/>
  <c r="BT57"/>
  <c r="AJ57"/>
  <c r="A60" i="9"/>
  <c r="B59"/>
  <c r="C59"/>
  <c r="D59"/>
  <c r="E59"/>
  <c r="A61" l="1"/>
  <c r="B60"/>
  <c r="D60"/>
  <c r="C60"/>
  <c r="E60"/>
  <c r="AQ58" i="8"/>
  <c r="BY58"/>
  <c r="BS58"/>
  <c r="BH58"/>
  <c r="BI58"/>
  <c r="CV58"/>
  <c r="AW58"/>
  <c r="AY58"/>
  <c r="CA58"/>
  <c r="M58"/>
  <c r="G58"/>
  <c r="CE58"/>
  <c r="O58"/>
  <c r="BG58"/>
  <c r="L58"/>
  <c r="BX58"/>
  <c r="CD58"/>
  <c r="CN58"/>
  <c r="BR58"/>
  <c r="AE58"/>
  <c r="U58"/>
  <c r="BJ58"/>
  <c r="AI58"/>
  <c r="AF58"/>
  <c r="AK58"/>
  <c r="AT58"/>
  <c r="CF58"/>
  <c r="AD58"/>
  <c r="AX58"/>
  <c r="CB58"/>
  <c r="BZ58"/>
  <c r="AO58"/>
  <c r="AP58"/>
  <c r="CJ58"/>
  <c r="K58"/>
  <c r="CR58"/>
  <c r="AR58"/>
  <c r="S58"/>
  <c r="BQ58"/>
  <c r="AJ58"/>
  <c r="AN58"/>
  <c r="BT58"/>
  <c r="BM58"/>
  <c r="CI58"/>
  <c r="AV58"/>
  <c r="BD58"/>
  <c r="CS58"/>
  <c r="BN58"/>
  <c r="BW58"/>
  <c r="V58"/>
  <c r="T58"/>
  <c r="CP58"/>
  <c r="N58"/>
  <c r="CU58"/>
  <c r="Z58"/>
  <c r="AM58"/>
  <c r="BC58"/>
  <c r="AU58"/>
  <c r="AA58"/>
  <c r="BA58"/>
  <c r="F58"/>
  <c r="AG58"/>
  <c r="BU58"/>
  <c r="C58"/>
  <c r="B58"/>
  <c r="X58"/>
  <c r="W58"/>
  <c r="Y58"/>
  <c r="CM58"/>
  <c r="CH58"/>
  <c r="BB58"/>
  <c r="Q58"/>
  <c r="CG58"/>
  <c r="BV58"/>
  <c r="CW58"/>
  <c r="CL58"/>
  <c r="E58"/>
  <c r="CT58"/>
  <c r="R58"/>
  <c r="BP58"/>
  <c r="D58"/>
  <c r="AS58"/>
  <c r="AB58"/>
  <c r="AH58"/>
  <c r="AC58"/>
  <c r="AZ58"/>
  <c r="A58"/>
  <c r="BL58"/>
  <c r="J58"/>
  <c r="H58"/>
  <c r="I58"/>
  <c r="CK58"/>
  <c r="CC58"/>
  <c r="BK58"/>
  <c r="BE58"/>
  <c r="BO58"/>
  <c r="CQ58"/>
  <c r="CO58"/>
  <c r="P58"/>
  <c r="BF58"/>
  <c r="AL58"/>
  <c r="D61" i="9" l="1"/>
  <c r="B61"/>
  <c r="E61"/>
  <c r="C61"/>
  <c r="A62"/>
  <c r="CB59" i="8"/>
  <c r="CP59"/>
  <c r="AD59"/>
  <c r="CT59"/>
  <c r="AM59"/>
  <c r="AO59"/>
  <c r="AS59"/>
  <c r="CA59"/>
  <c r="M59"/>
  <c r="J59"/>
  <c r="P59"/>
  <c r="CR59"/>
  <c r="H59"/>
  <c r="AY59"/>
  <c r="AF59"/>
  <c r="BU59"/>
  <c r="CS59"/>
  <c r="CN59"/>
  <c r="T59"/>
  <c r="V59"/>
  <c r="AH59"/>
  <c r="BF59"/>
  <c r="AE59"/>
  <c r="CM59"/>
  <c r="CI59"/>
  <c r="AX59"/>
  <c r="D59"/>
  <c r="AQ59"/>
  <c r="AW59"/>
  <c r="N59"/>
  <c r="BI59"/>
  <c r="BZ59"/>
  <c r="AG59"/>
  <c r="AU59"/>
  <c r="CJ59"/>
  <c r="AR59"/>
  <c r="BQ59"/>
  <c r="BR59"/>
  <c r="Q59"/>
  <c r="O59"/>
  <c r="L59"/>
  <c r="AN59"/>
  <c r="CG59"/>
  <c r="AK59"/>
  <c r="BM59"/>
  <c r="AI59"/>
  <c r="BG59"/>
  <c r="CH59"/>
  <c r="BD59"/>
  <c r="BB59"/>
  <c r="CW59"/>
  <c r="CF59"/>
  <c r="BH59"/>
  <c r="BC59"/>
  <c r="Z59"/>
  <c r="BY59"/>
  <c r="BP59"/>
  <c r="A59"/>
  <c r="CL59"/>
  <c r="AA59"/>
  <c r="BA59"/>
  <c r="U59"/>
  <c r="AL59"/>
  <c r="CQ59"/>
  <c r="Y59"/>
  <c r="BL59"/>
  <c r="CC59"/>
  <c r="BE59"/>
  <c r="BO59"/>
  <c r="AV59"/>
  <c r="BN59"/>
  <c r="AZ59"/>
  <c r="I59"/>
  <c r="CO59"/>
  <c r="K59"/>
  <c r="BV59"/>
  <c r="E59"/>
  <c r="BS59"/>
  <c r="R59"/>
  <c r="AT59"/>
  <c r="CV59"/>
  <c r="CU59"/>
  <c r="G59"/>
  <c r="AP59"/>
  <c r="AB59"/>
  <c r="AC59"/>
  <c r="F59"/>
  <c r="C59"/>
  <c r="B59"/>
  <c r="CD59"/>
  <c r="X59"/>
  <c r="CE59"/>
  <c r="CK59"/>
  <c r="BK59"/>
  <c r="S59"/>
  <c r="BT59"/>
  <c r="BW59"/>
  <c r="BJ59"/>
  <c r="W59"/>
  <c r="AJ59"/>
  <c r="BX59"/>
  <c r="E62" i="9" l="1"/>
  <c r="B62"/>
  <c r="C62"/>
  <c r="D62"/>
  <c r="AQ60" i="8"/>
  <c r="CT60"/>
  <c r="AX60"/>
  <c r="AM60"/>
  <c r="BS60"/>
  <c r="CU60"/>
  <c r="AO60"/>
  <c r="AC60"/>
  <c r="BT60"/>
  <c r="Q60"/>
  <c r="K60"/>
  <c r="O60"/>
  <c r="BA60"/>
  <c r="CA60"/>
  <c r="C60"/>
  <c r="BR60"/>
  <c r="CG60"/>
  <c r="AH60"/>
  <c r="Y60"/>
  <c r="AL60"/>
  <c r="CL60"/>
  <c r="BW60"/>
  <c r="BF60"/>
  <c r="CS60"/>
  <c r="CO60"/>
  <c r="D60"/>
  <c r="BC60"/>
  <c r="BH60"/>
  <c r="AD60"/>
  <c r="CP60"/>
  <c r="AW60"/>
  <c r="AS60"/>
  <c r="AG60"/>
  <c r="BU60"/>
  <c r="S60"/>
  <c r="M60"/>
  <c r="CJ60"/>
  <c r="AU60"/>
  <c r="CR60"/>
  <c r="CQ60"/>
  <c r="BM60"/>
  <c r="AE60"/>
  <c r="BD60"/>
  <c r="U60"/>
  <c r="L60"/>
  <c r="CI60"/>
  <c r="P60"/>
  <c r="V60"/>
  <c r="BV60"/>
  <c r="BE60"/>
  <c r="CD60"/>
  <c r="BY60"/>
  <c r="CF60"/>
  <c r="E60"/>
  <c r="BP60"/>
  <c r="R60"/>
  <c r="Z60"/>
  <c r="AB60"/>
  <c r="W60"/>
  <c r="AR60"/>
  <c r="CE60"/>
  <c r="BG60"/>
  <c r="BL60"/>
  <c r="J60"/>
  <c r="BQ60"/>
  <c r="X60"/>
  <c r="BJ60"/>
  <c r="BB60"/>
  <c r="AK60"/>
  <c r="B60"/>
  <c r="I60"/>
  <c r="AI60"/>
  <c r="AN60"/>
  <c r="AP60"/>
  <c r="CW60"/>
  <c r="CC60"/>
  <c r="CV60"/>
  <c r="N60"/>
  <c r="CB60"/>
  <c r="BI60"/>
  <c r="BZ60"/>
  <c r="AT60"/>
  <c r="G60"/>
  <c r="CN60"/>
  <c r="AA60"/>
  <c r="A60"/>
  <c r="F60"/>
  <c r="CM60"/>
  <c r="AZ60"/>
  <c r="H60"/>
  <c r="AF60"/>
  <c r="CK60"/>
  <c r="AY60"/>
  <c r="AJ60"/>
  <c r="T60"/>
  <c r="CH60"/>
  <c r="BN60"/>
  <c r="BX60"/>
  <c r="BO60"/>
  <c r="AV60"/>
  <c r="BK60"/>
  <c r="CF61" l="1"/>
  <c r="AS61"/>
  <c r="AM61"/>
  <c r="BZ61"/>
  <c r="D61"/>
  <c r="BS61"/>
  <c r="BC61"/>
  <c r="AF61"/>
  <c r="CJ61"/>
  <c r="CN61"/>
  <c r="S61"/>
  <c r="AA61"/>
  <c r="AK61"/>
  <c r="BM61"/>
  <c r="BV61"/>
  <c r="AN61"/>
  <c r="AL61"/>
  <c r="BF61"/>
  <c r="BX61"/>
  <c r="CM61"/>
  <c r="BJ61"/>
  <c r="CO61"/>
  <c r="U61"/>
  <c r="CE61"/>
  <c r="AH61"/>
  <c r="AT61"/>
  <c r="BY61"/>
  <c r="AX61"/>
  <c r="AD61"/>
  <c r="CT61"/>
  <c r="CB61"/>
  <c r="Z61"/>
  <c r="AC61"/>
  <c r="AU61"/>
  <c r="BG61"/>
  <c r="M61"/>
  <c r="Q61"/>
  <c r="L61"/>
  <c r="BL61"/>
  <c r="X61"/>
  <c r="C61"/>
  <c r="V61"/>
  <c r="AP61"/>
  <c r="CS61"/>
  <c r="BW61"/>
  <c r="AV61"/>
  <c r="BR61"/>
  <c r="AJ61"/>
  <c r="T61"/>
  <c r="AI61"/>
  <c r="CC61"/>
  <c r="R61"/>
  <c r="BH61"/>
  <c r="AQ61"/>
  <c r="CU61"/>
  <c r="N61"/>
  <c r="BP61"/>
  <c r="CA61"/>
  <c r="A61"/>
  <c r="AR61"/>
  <c r="BN61"/>
  <c r="J61"/>
  <c r="K61"/>
  <c r="BQ61"/>
  <c r="AZ61"/>
  <c r="CQ61"/>
  <c r="AY61"/>
  <c r="BK61"/>
  <c r="CH61"/>
  <c r="BD61"/>
  <c r="CR61"/>
  <c r="CK61"/>
  <c r="CW61"/>
  <c r="Y61"/>
  <c r="AE61"/>
  <c r="BB61"/>
  <c r="CV61"/>
  <c r="AW61"/>
  <c r="CP61"/>
  <c r="BI61"/>
  <c r="E61"/>
  <c r="AO61"/>
  <c r="AB61"/>
  <c r="F61"/>
  <c r="CL61"/>
  <c r="G61"/>
  <c r="W61"/>
  <c r="BA61"/>
  <c r="H61"/>
  <c r="BU61"/>
  <c r="B61"/>
  <c r="AG61"/>
  <c r="CG61"/>
  <c r="BE61"/>
  <c r="BT61"/>
  <c r="O61"/>
  <c r="CI61"/>
  <c r="BO61"/>
  <c r="CD61"/>
  <c r="P61"/>
  <c r="I61"/>
</calcChain>
</file>

<file path=xl/sharedStrings.xml><?xml version="1.0" encoding="utf-8"?>
<sst xmlns="http://schemas.openxmlformats.org/spreadsheetml/2006/main" count="346" uniqueCount="278">
  <si>
    <t>Map Center Row</t>
  </si>
  <si>
    <t>Map Center Col</t>
  </si>
  <si>
    <t>Position X</t>
  </si>
  <si>
    <t>Position Y</t>
  </si>
  <si>
    <t>Wall Distance</t>
  </si>
  <si>
    <t>P(NoWall X)</t>
  </si>
  <si>
    <t>P(NoWall Y)</t>
  </si>
  <si>
    <t>MovX</t>
  </si>
  <si>
    <t>MovY</t>
  </si>
  <si>
    <t xml:space="preserve">Pixel for FoV 90° </t>
  </si>
  <si>
    <t>Pixel</t>
  </si>
  <si>
    <t>Angle(Rad)</t>
  </si>
  <si>
    <t>Angle(°)</t>
  </si>
  <si>
    <t>X&gt;0</t>
  </si>
  <si>
    <t>Y&gt;0</t>
  </si>
  <si>
    <t>WallX1</t>
  </si>
  <si>
    <t>WallY1</t>
  </si>
  <si>
    <t>WallX2</t>
  </si>
  <si>
    <t>WallY2</t>
  </si>
  <si>
    <t>walls are at *.5</t>
  </si>
  <si>
    <t>Random Seed</t>
  </si>
  <si>
    <t>Base Distance
WallX</t>
  </si>
  <si>
    <t>Base Distance
WallY</t>
  </si>
  <si>
    <t>DeltaY WallX</t>
  </si>
  <si>
    <t>DeltaX WallY</t>
  </si>
  <si>
    <t>Rotational speed</t>
  </si>
  <si>
    <t>Final</t>
  </si>
  <si>
    <t>WallX3</t>
  </si>
  <si>
    <t>WallY3</t>
  </si>
  <si>
    <t>WallX4</t>
  </si>
  <si>
    <t>WallY4</t>
  </si>
  <si>
    <t>WallX5</t>
  </si>
  <si>
    <t>WallY5</t>
  </si>
  <si>
    <t>Wall size above camera</t>
  </si>
  <si>
    <t>Wall size below camera</t>
  </si>
  <si>
    <t>Roof/floor dist</t>
  </si>
  <si>
    <t>WallX6</t>
  </si>
  <si>
    <t>WallY6</t>
  </si>
  <si>
    <t>WallX7</t>
  </si>
  <si>
    <t>WallY7</t>
  </si>
  <si>
    <t>WallX8</t>
  </si>
  <si>
    <t>WallY8</t>
  </si>
  <si>
    <t>WallX9</t>
  </si>
  <si>
    <t>WallY9</t>
  </si>
  <si>
    <t>Final Straight Lines</t>
  </si>
  <si>
    <t>wallY are sides</t>
  </si>
  <si>
    <t>wallX are top/down</t>
  </si>
  <si>
    <t>Screen Height</t>
  </si>
  <si>
    <t>Screen Width</t>
  </si>
  <si>
    <t>Middle</t>
  </si>
  <si>
    <t>Wall lightness</t>
  </si>
  <si>
    <t>Floor lightness</t>
  </si>
  <si>
    <t>Reflexion indice</t>
  </si>
  <si>
    <t>Reflexion factor</t>
  </si>
  <si>
    <t>Reflexion reduction factor</t>
  </si>
  <si>
    <t>s</t>
  </si>
  <si>
    <t>Left</t>
  </si>
  <si>
    <t>Back</t>
  </si>
  <si>
    <t>Right</t>
  </si>
  <si>
    <t>Front</t>
  </si>
  <si>
    <t>Move</t>
  </si>
  <si>
    <t>MovX limited with walls</t>
  </si>
  <si>
    <t>MovY limited with walls</t>
  </si>
  <si>
    <t>*</t>
  </si>
  <si>
    <t>x</t>
  </si>
  <si>
    <t>y</t>
  </si>
  <si>
    <t>xc</t>
  </si>
  <si>
    <t>yc</t>
  </si>
  <si>
    <t>X&lt;0</t>
  </si>
  <si>
    <t>Y&lt;0</t>
  </si>
  <si>
    <t>WallX</t>
  </si>
  <si>
    <t>WallY</t>
  </si>
  <si>
    <t>WallX first</t>
  </si>
  <si>
    <t>x-(2k+yc)*x/y+xc</t>
  </si>
  <si>
    <t>shiftX</t>
  </si>
  <si>
    <t>shiftY</t>
  </si>
  <si>
    <t>Tick</t>
  </si>
  <si>
    <t>Ghost#1</t>
  </si>
  <si>
    <t>Ghost#2</t>
  </si>
  <si>
    <t>Ghost#3</t>
  </si>
  <si>
    <t>Ghost#4</t>
  </si>
  <si>
    <t>Ghost#5</t>
  </si>
  <si>
    <t>Ghost#6</t>
  </si>
  <si>
    <t>Ghost#7</t>
  </si>
  <si>
    <t>Ghost#8</t>
  </si>
  <si>
    <t>Ghost#9</t>
  </si>
  <si>
    <t>Ghost#10</t>
  </si>
  <si>
    <t>kx1</t>
  </si>
  <si>
    <t>ky1</t>
  </si>
  <si>
    <t>kx2</t>
  </si>
  <si>
    <t>ky2</t>
  </si>
  <si>
    <t>kx3</t>
  </si>
  <si>
    <t>ky3</t>
  </si>
  <si>
    <t>kx4</t>
  </si>
  <si>
    <t>ky4</t>
  </si>
  <si>
    <t>kx5</t>
  </si>
  <si>
    <t>ky5</t>
  </si>
  <si>
    <t>kx6</t>
  </si>
  <si>
    <t>ky6</t>
  </si>
  <si>
    <t>kx7</t>
  </si>
  <si>
    <t>ky7</t>
  </si>
  <si>
    <t>kx8</t>
  </si>
  <si>
    <t>ky8</t>
  </si>
  <si>
    <t>ky9</t>
  </si>
  <si>
    <t>kx9</t>
  </si>
  <si>
    <t>kx10</t>
  </si>
  <si>
    <t>ky10</t>
  </si>
  <si>
    <t>kx11</t>
  </si>
  <si>
    <t>ky11</t>
  </si>
  <si>
    <t>speed</t>
  </si>
  <si>
    <t>offset x</t>
  </si>
  <si>
    <t>offset y</t>
  </si>
  <si>
    <t>Ghost Generator</t>
  </si>
  <si>
    <t>distance</t>
  </si>
  <si>
    <t>Angle</t>
  </si>
  <si>
    <t>Visible</t>
  </si>
  <si>
    <t>Max Distance</t>
  </si>
  <si>
    <t>Inside Monster</t>
  </si>
  <si>
    <t>Monster Luminosity</t>
  </si>
  <si>
    <t>min(wall;monster)</t>
  </si>
  <si>
    <t>Red</t>
  </si>
  <si>
    <t>Black</t>
  </si>
  <si>
    <t>Light Green</t>
  </si>
  <si>
    <t>(could have been done with Karnaugh map)</t>
  </si>
  <si>
    <t>Thickness²</t>
  </si>
  <si>
    <t>T/(d+T)</t>
  </si>
  <si>
    <t>Radius</t>
  </si>
  <si>
    <t>Angular Radius</t>
  </si>
  <si>
    <t>Thickness ratio²</t>
  </si>
  <si>
    <t>(d+Thickness)²/R²</t>
  </si>
  <si>
    <t>sinus²</t>
  </si>
  <si>
    <t>h/dist ratio</t>
  </si>
  <si>
    <t>First
Ghost</t>
  </si>
  <si>
    <t>=(RAND()+1,5)*F2</t>
  </si>
  <si>
    <t>=(RAND()+1,5)*F3</t>
  </si>
  <si>
    <t>=(RAND()+1,5)*F4</t>
  </si>
  <si>
    <t>=(RAND()+1,5)*F5</t>
  </si>
  <si>
    <t>=(RAND()+1,5)*F6</t>
  </si>
  <si>
    <t>=(RAND()+1,5)*F7</t>
  </si>
  <si>
    <t>=(RAND()+1,5)*F8</t>
  </si>
  <si>
    <t>=(RAND()+1,5)*F9</t>
  </si>
  <si>
    <t>=(RAND()+1,5)*F10</t>
  </si>
  <si>
    <t>=(RAND()+1,5)*F11</t>
  </si>
  <si>
    <t>=(RAND()+1,5)*F12</t>
  </si>
  <si>
    <t>=(RAND()+1,5)*F13</t>
  </si>
  <si>
    <t>=(RAND()+1,5)*F14</t>
  </si>
  <si>
    <t>=(RAND()+1,5)*F15</t>
  </si>
  <si>
    <t>=(RAND()+1,5)*F16</t>
  </si>
  <si>
    <t>=(RAND()+1,5)*F17</t>
  </si>
  <si>
    <t>=(RAND()+1,5)*F18</t>
  </si>
  <si>
    <t>=(RAND()+1,5)*F19</t>
  </si>
  <si>
    <t>=(RAND()+1,5)*F20</t>
  </si>
  <si>
    <t>=(RAND()+1,5)*F21</t>
  </si>
  <si>
    <t>=(RAND()+1,5)*F22</t>
  </si>
  <si>
    <t>=(RAND()+1,5)*F23</t>
  </si>
  <si>
    <t>=RAND()*2+9</t>
  </si>
  <si>
    <t>=RAND()*5000</t>
  </si>
  <si>
    <t>per 100 squares</t>
  </si>
  <si>
    <t>Player speed</t>
  </si>
  <si>
    <t>Forward</t>
  </si>
  <si>
    <t>Backward</t>
  </si>
  <si>
    <t>StrafeLeft</t>
  </si>
  <si>
    <t>StrafeRight</t>
  </si>
  <si>
    <t>Time tick</t>
  </si>
  <si>
    <t>TurnLeft</t>
  </si>
  <si>
    <t>TurnRight</t>
  </si>
  <si>
    <t>Time (Ghosts) Speed</t>
  </si>
  <si>
    <t>used for wall collisions</t>
  </si>
  <si>
    <t>0 &lt; seed &lt; 0.5</t>
  </si>
  <si>
    <t>seed!=0.5</t>
  </si>
  <si>
    <t>Map Offset</t>
  </si>
  <si>
    <t>Position on map</t>
  </si>
  <si>
    <t>Map positionning</t>
  </si>
  <si>
    <t>Maze Generation</t>
  </si>
  <si>
    <t>Player actions</t>
  </si>
  <si>
    <t>decimal part</t>
  </si>
  <si>
    <t>radian</t>
  </si>
  <si>
    <t>Height</t>
  </si>
  <si>
    <t>Yes, it's a simplification to skip the ground/ghost collision calculus. To be done in T/(d+T) column, if I ever find the grit</t>
  </si>
  <si>
    <t>Current State</t>
  </si>
  <si>
    <t>current step</t>
  </si>
  <si>
    <t>next step</t>
  </si>
  <si>
    <t>on sight</t>
  </si>
  <si>
    <t>shot</t>
  </si>
  <si>
    <t>Tick per activ</t>
  </si>
  <si>
    <t>Next Step</t>
  </si>
  <si>
    <t>Ghosts</t>
  </si>
  <si>
    <t>Shoot</t>
  </si>
  <si>
    <t>Shoot Step</t>
  </si>
  <si>
    <t>Players stats</t>
  </si>
  <si>
    <t>Life</t>
  </si>
  <si>
    <t>Fire</t>
  </si>
  <si>
    <t>Player Stats</t>
  </si>
  <si>
    <t>Shot sight</t>
  </si>
  <si>
    <t>Reload</t>
  </si>
  <si>
    <t>Left Clip</t>
  </si>
  <si>
    <t>Right Clip</t>
  </si>
  <si>
    <t>Clip Size</t>
  </si>
  <si>
    <t>Max Life</t>
  </si>
  <si>
    <t>Ghost damage</t>
  </si>
  <si>
    <t>Regen</t>
  </si>
  <si>
    <t>Ghost distance</t>
  </si>
  <si>
    <t>Ghost Attack</t>
  </si>
  <si>
    <t>Launch Step</t>
  </si>
  <si>
    <t>Score</t>
  </si>
  <si>
    <t>HighScore</t>
  </si>
  <si>
    <t>GameOver</t>
  </si>
  <si>
    <t>Kills</t>
  </si>
  <si>
    <t>Starting X</t>
  </si>
  <si>
    <t>Starting Y</t>
  </si>
  <si>
    <t>Starting Time</t>
  </si>
  <si>
    <t>reset value</t>
  </si>
  <si>
    <t>1;0;5;5;0;0;0;0;0;0;0;</t>
  </si>
  <si>
    <t>Base Ghost Density</t>
  </si>
  <si>
    <t>Distance factor</t>
  </si>
  <si>
    <t>Time factor</t>
  </si>
  <si>
    <t>Kill factor</t>
  </si>
  <si>
    <t>TRUE</t>
  </si>
  <si>
    <t>FALSE</t>
  </si>
  <si>
    <t>Modified Density</t>
  </si>
  <si>
    <t>kill +1</t>
  </si>
  <si>
    <t>Pos in Time</t>
  </si>
  <si>
    <t>Radar Angle</t>
  </si>
  <si>
    <t>Orientation (degree)</t>
  </si>
  <si>
    <t>0° is south is x++ is row++</t>
  </si>
  <si>
    <t>90° is east is y++ is col++</t>
  </si>
  <si>
    <t>precalculations #1 and #2</t>
  </si>
  <si>
    <t>Increase speed</t>
  </si>
  <si>
    <t>Increase dmg</t>
  </si>
  <si>
    <t>Increase density</t>
  </si>
  <si>
    <t>The shrinker (secret passages not included)</t>
  </si>
  <si>
    <t>LightShader is fixed, always centered.</t>
  </si>
  <si>
    <t>DistanceShader change depending on pitch. (even if there isnt any command to change the pitch)</t>
  </si>
  <si>
    <t>Future Score</t>
  </si>
  <si>
    <t>1;0;5;5;0;0;0;3551;1694;5986;0;</t>
  </si>
  <si>
    <t>Welcome !</t>
  </si>
  <si>
    <t>Decrease height of ceiling</t>
  </si>
  <si>
    <t>Go to "Screen" sheet, and enjoy the view !</t>
  </si>
  <si>
    <t>An excel sheet doesnt move all alone, so to make a simple action (move, fire, reload …), you have to :</t>
  </si>
  <si>
    <t xml:space="preserve"> - past it in the orange block</t>
  </si>
  <si>
    <t xml:space="preserve"> - copy the block of the chosen action from the Displacements tabs (the blues blocks)</t>
  </si>
  <si>
    <t xml:space="preserve"> - go back to the screen enjoy the change</t>
  </si>
  <si>
    <t xml:space="preserve">You can also teleport in time ! Since you cannot control monsters, this would be the faster way to wait for a one of them to pass by. </t>
  </si>
  <si>
    <t>You can control your stats, to be able to kill yourself (put a 0 instead of 1 on the first value), or fire, etc. See in the param sheet to see what values are for.</t>
  </si>
  <si>
    <t>If you want to teleport, or turn the camera, you can manually modify the values.</t>
  </si>
  <si>
    <t>Here, you discovered this nice 3d engine, without any vba</t>
  </si>
  <si>
    <t>How to use - without vba</t>
  </si>
  <si>
    <t>The 3D engine is made without vba, so, you can actually use it without activating macro</t>
  </si>
  <si>
    <t>Macro are the only way [I found so far] to catch the keyboard events</t>
  </si>
  <si>
    <t>Range("NewPosition").Value = Range("Forward").Value</t>
  </si>
  <si>
    <t>Sub Forward()</t>
  </si>
  <si>
    <t>End Sub</t>
  </si>
  <si>
    <t xml:space="preserve">The vba code is quite basic : </t>
  </si>
  <si>
    <t>Same procedure for each of the 8 possible actions</t>
  </si>
  <si>
    <t xml:space="preserve">You can see by yourself in the developper menu </t>
  </si>
  <si>
    <t>Activate developper menu in Excel Option - first tab - 3rd button from the top</t>
  </si>
  <si>
    <t>&lt;-- this just copy/past the same way described before</t>
  </si>
  <si>
    <t>You can activate macro !</t>
  </si>
  <si>
    <t>Quit and reload if the option is gone</t>
  </si>
  <si>
    <t>Download the version with macro if you get the one without</t>
  </si>
  <si>
    <t>And now, you can use keys to move, default binding are :</t>
  </si>
  <si>
    <t>CTRL-Z to move forward</t>
  </si>
  <si>
    <t>CTRL-S to move backward</t>
  </si>
  <si>
    <t>CTRL-A to turn left</t>
  </si>
  <si>
    <t>CTRL-E to turn right</t>
  </si>
  <si>
    <t>CTRL-Q to strafe left</t>
  </si>
  <si>
    <t>CTRL-D to strafe right</t>
  </si>
  <si>
    <t>CTRL-W to fire</t>
  </si>
  <si>
    <t>CTRL-R to reload</t>
  </si>
  <si>
    <t>You can discover all of theses calculation sheets, trying to discover how it works</t>
  </si>
  <si>
    <t xml:space="preserve"> As a rule of thumb, if you replace a formula by a value, or you would break something.</t>
  </si>
  <si>
    <t xml:space="preserve"> Caution : screen width and height and FoV are not suffisent to get entirely the expected result. </t>
  </si>
  <si>
    <t>Actually, a resolution change require more than 10 operations, some of them are quite tricky, sorry for that</t>
  </si>
  <si>
    <r>
      <t>There is many parameters to change if you want, all of them are</t>
    </r>
    <r>
      <rPr>
        <b/>
        <sz val="11"/>
        <color rgb="FFFF0000"/>
        <rFont val="Calibri"/>
        <family val="2"/>
        <scheme val="minor"/>
      </rPr>
      <t xml:space="preserve"> in column B of the tab "Param"</t>
    </r>
    <r>
      <rPr>
        <sz val="11"/>
        <color theme="1"/>
        <rFont val="Calibri"/>
        <family val="2"/>
        <scheme val="minor"/>
      </rPr>
      <t>, you can change any of them.</t>
    </r>
  </si>
  <si>
    <t>You can change key binding in the "Macros" menu in developper tab, or simply install french keyboard (just kidding)</t>
  </si>
  <si>
    <t>Now, you can explore, fight ghost, get killed, enjoy your score, retry, revenge, search for an exit of this maze, learn how to read the map, travel to the edge of the map, study ghost behavior, get lost, restart …</t>
  </si>
  <si>
    <t>Then, you can find bugs and new ideas, you can try making it by yourself, and you can send it back to me !</t>
  </si>
  <si>
    <t>Contact : circonflexe_circonflexe-cbel@yahoo.fr</t>
  </si>
</sst>
</file>

<file path=xl/styles.xml><?xml version="1.0" encoding="utf-8"?>
<styleSheet xmlns="http://schemas.openxmlformats.org/spreadsheetml/2006/main">
  <numFmts count="5">
    <numFmt numFmtId="164" formatCode="0.000"/>
    <numFmt numFmtId="165" formatCode="0.00&quot; Ghosts&quot;"/>
    <numFmt numFmtId="166" formatCode="&quot;&quot;;&quot;&quot;;&quot;&quot;;&quot;&quot;"/>
    <numFmt numFmtId="167" formatCode="&quot;Ghost &quot;#"/>
    <numFmt numFmtId="168" formatCode="&quot;x&quot;;&quot;x&quot;;&quot;x&quot;;&quot;x&quot;"/>
  </numFmts>
  <fonts count="11">
    <font>
      <sz val="11"/>
      <color theme="1"/>
      <name val="Calibri"/>
      <family val="2"/>
      <scheme val="minor"/>
    </font>
    <font>
      <sz val="11"/>
      <color theme="1"/>
      <name val="Calibri"/>
      <family val="2"/>
      <scheme val="minor"/>
    </font>
    <font>
      <i/>
      <sz val="11"/>
      <color theme="1"/>
      <name val="Calibri"/>
      <family val="2"/>
      <scheme val="minor"/>
    </font>
    <font>
      <b/>
      <sz val="11"/>
      <color theme="1"/>
      <name val="Calibri"/>
      <family val="2"/>
      <scheme val="minor"/>
    </font>
    <font>
      <sz val="8"/>
      <color theme="1"/>
      <name val="Impact"/>
      <family val="2"/>
    </font>
    <font>
      <sz val="12"/>
      <color theme="1"/>
      <name val="Impact"/>
      <family val="2"/>
    </font>
    <font>
      <sz val="11"/>
      <color theme="0"/>
      <name val="Calibri"/>
      <family val="2"/>
      <scheme val="minor"/>
    </font>
    <font>
      <sz val="7"/>
      <color rgb="FFFF0000"/>
      <name val="Impact"/>
      <family val="2"/>
    </font>
    <font>
      <b/>
      <sz val="12"/>
      <color theme="1"/>
      <name val="Calibri"/>
      <family val="2"/>
      <scheme val="minor"/>
    </font>
    <font>
      <b/>
      <sz val="16"/>
      <color theme="1"/>
      <name val="Calibri"/>
      <family val="2"/>
      <scheme val="minor"/>
    </font>
    <font>
      <b/>
      <sz val="11"/>
      <color rgb="FFFF0000"/>
      <name val="Calibri"/>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rgb="FFC00000"/>
        <bgColor indexed="64"/>
      </patternFill>
    </fill>
    <fill>
      <patternFill patternType="solid">
        <fgColor theme="4" tint="0.59999389629810485"/>
        <bgColor indexed="64"/>
      </patternFill>
    </fill>
    <fill>
      <patternFill patternType="solid">
        <fgColor theme="4"/>
        <bgColor indexed="64"/>
      </patternFill>
    </fill>
    <fill>
      <patternFill patternType="solid">
        <fgColor theme="5" tint="-0.24997711111789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9" fontId="0" fillId="0" borderId="0" xfId="1" applyFont="1"/>
    <xf numFmtId="0" fontId="0" fillId="0" borderId="0" xfId="0" applyNumberFormat="1"/>
    <xf numFmtId="0" fontId="0" fillId="0" borderId="0" xfId="1" applyNumberFormat="1" applyFont="1"/>
    <xf numFmtId="2" fontId="0" fillId="0" borderId="0" xfId="0" applyNumberFormat="1"/>
    <xf numFmtId="0" fontId="2" fillId="0" borderId="0" xfId="0" applyNumberFormat="1" applyFont="1"/>
    <xf numFmtId="0" fontId="0" fillId="0" borderId="0" xfId="0" applyAlignment="1">
      <alignment wrapText="1"/>
    </xf>
    <xf numFmtId="0" fontId="3" fillId="0" borderId="0" xfId="0" applyFont="1"/>
    <xf numFmtId="2" fontId="3" fillId="0" borderId="0" xfId="0" applyNumberFormat="1" applyFont="1"/>
    <xf numFmtId="0" fontId="3" fillId="0" borderId="0" xfId="0" applyFont="1" applyAlignment="1">
      <alignment wrapText="1"/>
    </xf>
    <xf numFmtId="0" fontId="0" fillId="0" borderId="0" xfId="0" applyAlignment="1">
      <alignment horizontal="center"/>
    </xf>
    <xf numFmtId="0" fontId="3" fillId="0" borderId="0" xfId="0" applyFont="1" applyAlignment="1">
      <alignment horizontal="center"/>
    </xf>
    <xf numFmtId="0" fontId="0" fillId="0" borderId="0" xfId="0" applyAlignment="1">
      <alignment horizontal="left"/>
    </xf>
    <xf numFmtId="0" fontId="3" fillId="0" borderId="0" xfId="0" applyNumberFormat="1" applyFont="1"/>
    <xf numFmtId="49" fontId="0" fillId="0" borderId="0" xfId="0" applyNumberFormat="1"/>
    <xf numFmtId="2" fontId="0" fillId="0" borderId="0" xfId="0" applyNumberFormat="1" applyAlignment="1"/>
    <xf numFmtId="2" fontId="3" fillId="0" borderId="0" xfId="0" applyNumberFormat="1" applyFont="1" applyAlignment="1"/>
    <xf numFmtId="2" fontId="0" fillId="0" borderId="0" xfId="0" applyNumberFormat="1" applyAlignment="1">
      <alignment horizontal="left"/>
    </xf>
    <xf numFmtId="2" fontId="0" fillId="0" borderId="0" xfId="0" applyNumberFormat="1" applyAlignment="1">
      <alignment horizontal="right"/>
    </xf>
    <xf numFmtId="1" fontId="3" fillId="0" borderId="0" xfId="0" applyNumberFormat="1" applyFont="1"/>
    <xf numFmtId="164" fontId="0" fillId="0" borderId="0" xfId="0" applyNumberFormat="1"/>
    <xf numFmtId="165" fontId="0" fillId="0" borderId="0" xfId="0" applyNumberFormat="1"/>
    <xf numFmtId="0" fontId="0" fillId="0" borderId="0" xfId="0" quotePrefix="1"/>
    <xf numFmtId="2" fontId="2" fillId="0" borderId="0" xfId="0" applyNumberFormat="1" applyFont="1"/>
    <xf numFmtId="0" fontId="0" fillId="0" borderId="0" xfId="0" applyNumberFormat="1" applyFont="1"/>
    <xf numFmtId="1" fontId="0" fillId="0" borderId="0" xfId="0" applyNumberFormat="1" applyAlignment="1">
      <alignment horizontal="left"/>
    </xf>
    <xf numFmtId="166" fontId="4" fillId="0" borderId="0" xfId="0" applyNumberFormat="1" applyFont="1" applyAlignment="1">
      <alignment horizontal="left" vertical="center"/>
    </xf>
    <xf numFmtId="1" fontId="0" fillId="0" borderId="0" xfId="0" applyNumberFormat="1" applyFont="1"/>
    <xf numFmtId="0" fontId="4" fillId="2" borderId="1"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4" xfId="0" applyNumberFormat="1" applyFont="1" applyFill="1" applyBorder="1" applyAlignment="1">
      <alignment horizontal="left" vertical="center"/>
    </xf>
    <xf numFmtId="0" fontId="4" fillId="2" borderId="5" xfId="0" applyNumberFormat="1" applyFont="1" applyFill="1" applyBorder="1" applyAlignment="1">
      <alignment horizontal="left" vertical="center"/>
    </xf>
    <xf numFmtId="0" fontId="4" fillId="2" borderId="3" xfId="0" applyNumberFormat="1" applyFont="1" applyFill="1" applyBorder="1" applyAlignment="1">
      <alignment horizontal="left" vertical="center"/>
    </xf>
    <xf numFmtId="0" fontId="4" fillId="3" borderId="2" xfId="0" applyNumberFormat="1" applyFont="1" applyFill="1" applyBorder="1" applyAlignment="1">
      <alignment horizontal="left" vertical="center"/>
    </xf>
    <xf numFmtId="0" fontId="5" fillId="3" borderId="2" xfId="0" applyNumberFormat="1" applyFont="1" applyFill="1" applyBorder="1" applyAlignment="1">
      <alignment horizontal="center" vertical="center"/>
    </xf>
    <xf numFmtId="167" fontId="0" fillId="0" borderId="0" xfId="0" applyNumberFormat="1" applyAlignment="1">
      <alignment horizontal="left"/>
    </xf>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0" xfId="0" applyBorder="1"/>
    <xf numFmtId="0" fontId="0" fillId="0" borderId="13" xfId="0" applyBorder="1"/>
    <xf numFmtId="0" fontId="0" fillId="0" borderId="0" xfId="0" applyFill="1" applyBorder="1"/>
    <xf numFmtId="166" fontId="4" fillId="0" borderId="0" xfId="0" applyNumberFormat="1" applyFont="1" applyAlignment="1">
      <alignment horizontal="left" vertical="center"/>
    </xf>
    <xf numFmtId="0" fontId="6" fillId="0" borderId="0" xfId="0" applyFont="1"/>
    <xf numFmtId="166" fontId="4" fillId="0" borderId="0" xfId="0" applyNumberFormat="1" applyFont="1" applyAlignment="1">
      <alignment horizontal="left" vertical="center"/>
    </xf>
    <xf numFmtId="166" fontId="4" fillId="0" borderId="0" xfId="0" applyNumberFormat="1" applyFont="1" applyAlignment="1">
      <alignment horizontal="left" vertical="center"/>
    </xf>
    <xf numFmtId="20" fontId="4" fillId="0" borderId="0" xfId="0" applyNumberFormat="1" applyFont="1" applyAlignment="1">
      <alignment horizontal="left" vertical="center"/>
    </xf>
    <xf numFmtId="0" fontId="4" fillId="0" borderId="0" xfId="0" applyNumberFormat="1" applyFont="1" applyAlignment="1">
      <alignment horizontal="left" vertical="center"/>
    </xf>
    <xf numFmtId="168" fontId="7" fillId="0" borderId="0" xfId="0" applyNumberFormat="1" applyFont="1" applyAlignment="1">
      <alignment horizontal="left" vertical="center"/>
    </xf>
    <xf numFmtId="0" fontId="0" fillId="0" borderId="0" xfId="0" applyAlignment="1">
      <alignment vertical="top"/>
    </xf>
    <xf numFmtId="0" fontId="8" fillId="0" borderId="0" xfId="0" applyFont="1"/>
    <xf numFmtId="0" fontId="9" fillId="0" borderId="0" xfId="0" applyFont="1"/>
    <xf numFmtId="2" fontId="0" fillId="4" borderId="14" xfId="0" applyNumberFormat="1" applyFill="1" applyBorder="1"/>
    <xf numFmtId="2" fontId="0" fillId="4" borderId="15" xfId="0" applyNumberFormat="1" applyFill="1" applyBorder="1"/>
    <xf numFmtId="0" fontId="0" fillId="4" borderId="16" xfId="0" applyNumberFormat="1" applyFill="1" applyBorder="1"/>
    <xf numFmtId="0" fontId="0" fillId="4" borderId="15" xfId="0" applyNumberFormat="1" applyFill="1" applyBorder="1"/>
    <xf numFmtId="2" fontId="0" fillId="5" borderId="10" xfId="0" applyNumberFormat="1" applyFill="1" applyBorder="1"/>
    <xf numFmtId="0" fontId="0" fillId="5" borderId="0" xfId="0" applyNumberFormat="1" applyFill="1" applyBorder="1"/>
    <xf numFmtId="2" fontId="0" fillId="5" borderId="0" xfId="0" applyNumberFormat="1" applyFill="1" applyBorder="1"/>
    <xf numFmtId="0" fontId="0" fillId="5" borderId="8" xfId="0" applyNumberFormat="1" applyFill="1" applyBorder="1"/>
    <xf numFmtId="2" fontId="0" fillId="5" borderId="11" xfId="0" applyNumberFormat="1" applyFill="1" applyBorder="1"/>
    <xf numFmtId="2" fontId="0" fillId="5" borderId="6" xfId="0" applyNumberFormat="1" applyFill="1" applyBorder="1"/>
    <xf numFmtId="0" fontId="0" fillId="5" borderId="7" xfId="0" applyNumberFormat="1" applyFill="1" applyBorder="1"/>
    <xf numFmtId="2" fontId="0" fillId="5" borderId="9" xfId="0" applyNumberFormat="1" applyFill="1" applyBorder="1"/>
    <xf numFmtId="2" fontId="0" fillId="5" borderId="12" xfId="0" applyNumberFormat="1" applyFill="1" applyBorder="1"/>
    <xf numFmtId="0" fontId="0" fillId="5" borderId="13" xfId="0" applyNumberFormat="1" applyFill="1" applyBorder="1"/>
    <xf numFmtId="2" fontId="0" fillId="6" borderId="14" xfId="0" applyNumberFormat="1" applyFill="1" applyBorder="1"/>
    <xf numFmtId="2" fontId="0" fillId="6" borderId="15" xfId="0" applyNumberFormat="1" applyFill="1" applyBorder="1"/>
    <xf numFmtId="0" fontId="0" fillId="6" borderId="16" xfId="0" applyNumberFormat="1" applyFill="1" applyBorder="1"/>
  </cellXfs>
  <cellStyles count="2">
    <cellStyle name="Normal" xfId="0" builtinId="0"/>
    <cellStyle name="Pourcentage" xfId="1" builtinId="5"/>
  </cellStyles>
  <dxfs count="11">
    <dxf>
      <fill>
        <patternFill>
          <bgColor theme="1" tint="0.14996795556505021"/>
        </patternFill>
      </fill>
    </dxf>
    <dxf>
      <border>
        <right style="thin">
          <color rgb="FF002E82"/>
        </right>
        <vertical/>
        <horizontal/>
      </border>
    </dxf>
    <dxf>
      <border>
        <right style="thin">
          <color rgb="FF0588FF"/>
        </right>
      </border>
    </dxf>
    <dxf>
      <border>
        <bottom style="thin">
          <color rgb="FF002E82"/>
        </bottom>
        <vertical/>
        <horizontal/>
      </border>
    </dxf>
    <dxf>
      <border>
        <bottom style="thin">
          <color rgb="FF0588FF"/>
        </bottom>
        <vertical/>
        <horizontal/>
      </border>
    </dxf>
    <dxf>
      <font>
        <b/>
        <i val="0"/>
        <color rgb="FF7030A0"/>
      </font>
      <numFmt numFmtId="170" formatCode="&quot;/&quot;;&quot;/&quot;;&quot;/&quot;;&quot;/&quot;"/>
    </dxf>
    <dxf>
      <font>
        <b/>
        <i val="0"/>
        <color rgb="FF7030A0"/>
      </font>
      <numFmt numFmtId="169" formatCode="&quot;\&quot;;&quot;\&quot;;&quot;\&quot;;&quot;\&quot;"/>
    </dxf>
    <dxf>
      <fill>
        <patternFill>
          <bgColor theme="8" tint="-0.499984740745262"/>
        </patternFill>
      </fill>
    </dxf>
    <dxf>
      <fill>
        <patternFill>
          <bgColor theme="8" tint="-0.499984740745262"/>
        </patternFill>
      </fill>
    </dxf>
    <dxf>
      <fill>
        <patternFill>
          <bgColor theme="7"/>
        </patternFill>
      </fill>
    </dxf>
    <dxf>
      <numFmt numFmtId="166" formatCode="&quot;&quot;;&quot;&quot;;&quot;&quot;;&quot;&quot;"/>
      <fill>
        <patternFill>
          <bgColor rgb="FF7030A0"/>
        </patternFill>
      </fill>
      <border>
        <left style="thin">
          <color rgb="FF7030A0"/>
        </left>
        <right style="thin">
          <color rgb="FF7030A0"/>
        </right>
        <top style="thin">
          <color rgb="FF7030A0"/>
        </top>
        <bottom style="thin">
          <color rgb="FF7030A0"/>
        </bottom>
      </border>
    </dxf>
  </dxfs>
  <tableStyles count="0" defaultTableStyle="TableStyleMedium2" defaultPivotStyle="PivotStyleLight16"/>
  <colors>
    <mruColors>
      <color rgb="FF0588FF"/>
      <color rgb="FF002E82"/>
      <color rgb="FF0047C6"/>
      <color rgb="FFFF2D2D"/>
      <color rgb="FF9AFF97"/>
      <color rgb="FFB9FFB9"/>
      <color rgb="FF73FF73"/>
      <color rgb="FFA0FF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codeName="Feuil1"/>
  <dimension ref="A1:K49"/>
  <sheetViews>
    <sheetView tabSelected="1" workbookViewId="0">
      <selection activeCell="D1" sqref="D1:H1"/>
    </sheetView>
  </sheetViews>
  <sheetFormatPr baseColWidth="10" defaultRowHeight="15"/>
  <cols>
    <col min="1" max="1" width="12" customWidth="1"/>
  </cols>
  <sheetData>
    <row r="1" spans="1:6" ht="21">
      <c r="F1" s="55" t="s">
        <v>235</v>
      </c>
    </row>
    <row r="2" spans="1:6" ht="15.75">
      <c r="A2" s="54" t="s">
        <v>246</v>
      </c>
    </row>
    <row r="4" spans="1:6">
      <c r="B4" t="s">
        <v>247</v>
      </c>
    </row>
    <row r="5" spans="1:6">
      <c r="B5" t="s">
        <v>237</v>
      </c>
    </row>
    <row r="6" spans="1:6">
      <c r="B6" t="s">
        <v>238</v>
      </c>
    </row>
    <row r="7" spans="1:6">
      <c r="C7" s="22" t="s">
        <v>240</v>
      </c>
    </row>
    <row r="8" spans="1:6">
      <c r="C8" s="22" t="s">
        <v>239</v>
      </c>
    </row>
    <row r="9" spans="1:6">
      <c r="C9" s="22" t="s">
        <v>241</v>
      </c>
    </row>
    <row r="10" spans="1:6">
      <c r="B10" t="s">
        <v>244</v>
      </c>
    </row>
    <row r="11" spans="1:6">
      <c r="B11" t="s">
        <v>242</v>
      </c>
    </row>
    <row r="12" spans="1:6">
      <c r="B12" t="s">
        <v>243</v>
      </c>
    </row>
    <row r="13" spans="1:6">
      <c r="B13" t="s">
        <v>269</v>
      </c>
    </row>
    <row r="14" spans="1:6">
      <c r="B14" t="s">
        <v>245</v>
      </c>
    </row>
    <row r="16" spans="1:6" ht="15.75">
      <c r="A16" s="54" t="s">
        <v>246</v>
      </c>
    </row>
    <row r="18" spans="2:11">
      <c r="B18" t="s">
        <v>248</v>
      </c>
    </row>
    <row r="19" spans="2:11">
      <c r="B19" t="s">
        <v>252</v>
      </c>
    </row>
    <row r="20" spans="2:11">
      <c r="C20" t="s">
        <v>250</v>
      </c>
    </row>
    <row r="21" spans="2:11">
      <c r="D21" t="s">
        <v>249</v>
      </c>
      <c r="K21" s="22" t="s">
        <v>256</v>
      </c>
    </row>
    <row r="22" spans="2:11">
      <c r="C22" t="s">
        <v>251</v>
      </c>
    </row>
    <row r="23" spans="2:11">
      <c r="B23" t="s">
        <v>253</v>
      </c>
    </row>
    <row r="24" spans="2:11">
      <c r="B24" t="s">
        <v>254</v>
      </c>
    </row>
    <row r="25" spans="2:11">
      <c r="C25" t="s">
        <v>255</v>
      </c>
    </row>
    <row r="27" spans="2:11">
      <c r="B27" t="s">
        <v>257</v>
      </c>
    </row>
    <row r="28" spans="2:11">
      <c r="C28" t="s">
        <v>258</v>
      </c>
    </row>
    <row r="29" spans="2:11">
      <c r="C29" t="s">
        <v>259</v>
      </c>
    </row>
    <row r="31" spans="2:11">
      <c r="B31" t="s">
        <v>260</v>
      </c>
    </row>
    <row r="32" spans="2:11">
      <c r="C32" t="s">
        <v>261</v>
      </c>
    </row>
    <row r="33" spans="2:4">
      <c r="C33" t="s">
        <v>262</v>
      </c>
    </row>
    <row r="34" spans="2:4">
      <c r="C34" t="s">
        <v>263</v>
      </c>
    </row>
    <row r="35" spans="2:4">
      <c r="C35" t="s">
        <v>264</v>
      </c>
    </row>
    <row r="36" spans="2:4">
      <c r="C36" t="s">
        <v>265</v>
      </c>
    </row>
    <row r="37" spans="2:4">
      <c r="C37" t="s">
        <v>266</v>
      </c>
    </row>
    <row r="38" spans="2:4">
      <c r="C38" t="s">
        <v>267</v>
      </c>
    </row>
    <row r="39" spans="2:4">
      <c r="C39" t="s">
        <v>268</v>
      </c>
    </row>
    <row r="40" spans="2:4">
      <c r="B40" t="s">
        <v>274</v>
      </c>
    </row>
    <row r="42" spans="2:4">
      <c r="B42" t="s">
        <v>275</v>
      </c>
    </row>
    <row r="43" spans="2:4">
      <c r="B43" t="s">
        <v>273</v>
      </c>
    </row>
    <row r="44" spans="2:4">
      <c r="C44" t="s">
        <v>270</v>
      </c>
    </row>
    <row r="45" spans="2:4">
      <c r="C45" t="s">
        <v>271</v>
      </c>
    </row>
    <row r="46" spans="2:4">
      <c r="D46" t="s">
        <v>272</v>
      </c>
    </row>
    <row r="48" spans="2:4">
      <c r="B48" t="s">
        <v>276</v>
      </c>
    </row>
    <row r="49" spans="2:2">
      <c r="B49" t="s">
        <v>277</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sheetPr codeName="Feuil3"/>
  <dimension ref="A1:EN179"/>
  <sheetViews>
    <sheetView showGridLines="0" workbookViewId="0">
      <selection activeCell="CH62" sqref="P62:CH62"/>
    </sheetView>
  </sheetViews>
  <sheetFormatPr baseColWidth="10" defaultColWidth="1.42578125" defaultRowHeight="7.5" customHeight="1"/>
  <cols>
    <col min="1" max="101" width="1.42578125" style="26" customWidth="1"/>
    <col min="102" max="16384" width="1.42578125" style="26"/>
  </cols>
  <sheetData>
    <row r="1" spans="1:101" ht="7.5" customHeight="1">
      <c r="A1" s="26">
        <f ca="1">IF(ScreenHeight!$B2&lt;OFFSET(Radar!$AC$3,COLUMN(),0),    Param!$B$38/ScreenHeight!$B2,    (Param!$B$37+1/(1-OFFSET(Radar!$AD$3,COLUMN(),0)*ScreenHeight!$C2)/Param!$B$39)/OFFSET(Radar!$AC$3,COLUMN(),0))*DistanceShader!A1*LightShader!A1*(IF(OFFSET(Ghosts!$S$41,COLUMN(),0)&lt;ScreenHeight!$E2,   1,   (SQRT(OFFSET(Ghosts!$T$41,COLUMN(),0)-OFFSET(Ghosts!$R$41,COLUMN(),0)*ScreenHeight!$D2)-1))+IF(Ghosts!$B$35,IF(Param!$M$21,-1-POWER(0.3,Param!$M$21)/(IF(Param!$M$21&lt;20,LightShader!A66,OFFSET(LightShader!A66,Param!$M$21-20,0))+POWER(0.3,Param!$M$21)),-2),0))</f>
        <v>1.5108958675316653</v>
      </c>
      <c r="B1" s="46">
        <f ca="1">IF(ScreenHeight!$B2&lt;OFFSET(Radar!$AC$3,COLUMN(),0),    Param!$B$38/ScreenHeight!$B2,    (Param!$B$37+1/(1-OFFSET(Radar!$AD$3,COLUMN(),0)*ScreenHeight!$C2)/Param!$B$39)/OFFSET(Radar!$AC$3,COLUMN(),0))*DistanceShader!B1*LightShader!B1*(IF(OFFSET(Ghosts!$S$41,COLUMN(),0)&lt;ScreenHeight!$E2,   1,   (SQRT(OFFSET(Ghosts!$T$41,COLUMN(),0)-OFFSET(Ghosts!$R$41,COLUMN(),0)*ScreenHeight!$D2)-1))+IF(Ghosts!$B$35,IF(Param!$M$21,-1-POWER(0.3,Param!$M$21)/(IF(Param!$M$21&lt;20,LightShader!B66,OFFSET(LightShader!B66,Param!$M$21-20,0))+POWER(0.3,Param!$M$21)),-2),0))</f>
        <v>1.5477029748146272</v>
      </c>
      <c r="C1" s="46">
        <f ca="1">IF(ScreenHeight!$B2&lt;OFFSET(Radar!$AC$3,COLUMN(),0),    Param!$B$38/ScreenHeight!$B2,    (Param!$B$37+1/(1-OFFSET(Radar!$AD$3,COLUMN(),0)*ScreenHeight!$C2)/Param!$B$39)/OFFSET(Radar!$AC$3,COLUMN(),0))*DistanceShader!C1*LightShader!C1*(IF(OFFSET(Ghosts!$S$41,COLUMN(),0)&lt;ScreenHeight!$E2,   1,   (SQRT(OFFSET(Ghosts!$T$41,COLUMN(),0)-OFFSET(Ghosts!$R$41,COLUMN(),0)*ScreenHeight!$D2)-1))+IF(Ghosts!$B$35,IF(Param!$M$21,-1-POWER(0.3,Param!$M$21)/(IF(Param!$M$21&lt;20,LightShader!C66,OFFSET(LightShader!C66,Param!$M$21-20,0))+POWER(0.3,Param!$M$21)),-2),0))</f>
        <v>1.5855917375506736</v>
      </c>
      <c r="D1" s="46">
        <f ca="1">IF(ScreenHeight!$B2&lt;OFFSET(Radar!$AC$3,COLUMN(),0),    Param!$B$38/ScreenHeight!$B2,    (Param!$B$37+1/(1-OFFSET(Radar!$AD$3,COLUMN(),0)*ScreenHeight!$C2)/Param!$B$39)/OFFSET(Radar!$AC$3,COLUMN(),0))*DistanceShader!D1*LightShader!D1*(IF(OFFSET(Ghosts!$S$41,COLUMN(),0)&lt;ScreenHeight!$E2,   1,   (SQRT(OFFSET(Ghosts!$T$41,COLUMN(),0)-OFFSET(Ghosts!$R$41,COLUMN(),0)*ScreenHeight!$D2)-1))+IF(Ghosts!$B$35,IF(Param!$M$21,-1-POWER(0.3,Param!$M$21)/(IF(Param!$M$21&lt;20,LightShader!D66,OFFSET(LightShader!D66,Param!$M$21-20,0))+POWER(0.3,Param!$M$21)),-2),0))</f>
        <v>1.624588701149009</v>
      </c>
      <c r="E1" s="46">
        <f ca="1">IF(ScreenHeight!$B2&lt;OFFSET(Radar!$AC$3,COLUMN(),0),    Param!$B$38/ScreenHeight!$B2,    (Param!$B$37+1/(1-OFFSET(Radar!$AD$3,COLUMN(),0)*ScreenHeight!$C2)/Param!$B$39)/OFFSET(Radar!$AC$3,COLUMN(),0))*DistanceShader!E1*LightShader!E1*(IF(OFFSET(Ghosts!$S$41,COLUMN(),0)&lt;ScreenHeight!$E2,   1,   (SQRT(OFFSET(Ghosts!$T$41,COLUMN(),0)-OFFSET(Ghosts!$R$41,COLUMN(),0)*ScreenHeight!$D2)-1))+IF(Ghosts!$B$35,IF(Param!$M$21,-1-POWER(0.3,Param!$M$21)/(IF(Param!$M$21&lt;20,LightShader!E66,OFFSET(LightShader!E66,Param!$M$21-20,0))+POWER(0.3,Param!$M$21)),-2),0))</f>
        <v>1.6647198231134337</v>
      </c>
      <c r="F1" s="46">
        <f ca="1">IF(ScreenHeight!$B2&lt;OFFSET(Radar!$AC$3,COLUMN(),0),    Param!$B$38/ScreenHeight!$B2,    (Param!$B$37+1/(1-OFFSET(Radar!$AD$3,COLUMN(),0)*ScreenHeight!$C2)/Param!$B$39)/OFFSET(Radar!$AC$3,COLUMN(),0))*DistanceShader!F1*LightShader!F1*(IF(OFFSET(Ghosts!$S$41,COLUMN(),0)&lt;ScreenHeight!$E2,   1,   (SQRT(OFFSET(Ghosts!$T$41,COLUMN(),0)-OFFSET(Ghosts!$R$41,COLUMN(),0)*ScreenHeight!$D2)-1))+IF(Ghosts!$B$35,IF(Param!$M$21,-1-POWER(0.3,Param!$M$21)/(IF(Param!$M$21&lt;20,LightShader!F66,OFFSET(LightShader!F66,Param!$M$21-20,0))+POWER(0.3,Param!$M$21)),-2),0))</f>
        <v>1.706010257196958</v>
      </c>
      <c r="G1" s="46">
        <f ca="1">IF(ScreenHeight!$B2&lt;OFFSET(Radar!$AC$3,COLUMN(),0),    Param!$B$38/ScreenHeight!$B2,    (Param!$B$37+1/(1-OFFSET(Radar!$AD$3,COLUMN(),0)*ScreenHeight!$C2)/Param!$B$39)/OFFSET(Radar!$AC$3,COLUMN(),0))*DistanceShader!G1*LightShader!G1*(IF(OFFSET(Ghosts!$S$41,COLUMN(),0)&lt;ScreenHeight!$E2,   1,   (SQRT(OFFSET(Ghosts!$T$41,COLUMN(),0)-OFFSET(Ghosts!$R$41,COLUMN(),0)*ScreenHeight!$D2)-1))+IF(Ghosts!$B$35,IF(Param!$M$21,-1-POWER(0.3,Param!$M$21)/(IF(Param!$M$21&lt;20,LightShader!G66,OFFSET(LightShader!G66,Param!$M$21-20,0))+POWER(0.3,Param!$M$21)),-2),0))</f>
        <v>1.7484841076389928</v>
      </c>
      <c r="H1" s="46">
        <f ca="1">IF(ScreenHeight!$B2&lt;OFFSET(Radar!$AC$3,COLUMN(),0),    Param!$B$38/ScreenHeight!$B2,    (Param!$B$37+1/(1-OFFSET(Radar!$AD$3,COLUMN(),0)*ScreenHeight!$C2)/Param!$B$39)/OFFSET(Radar!$AC$3,COLUMN(),0))*DistanceShader!H1*LightShader!H1*(IF(OFFSET(Ghosts!$S$41,COLUMN(),0)&lt;ScreenHeight!$E2,   1,   (SQRT(OFFSET(Ghosts!$T$41,COLUMN(),0)-OFFSET(Ghosts!$R$41,COLUMN(),0)*ScreenHeight!$D2)-1))+IF(Ghosts!$B$35,IF(Param!$M$21,-1-POWER(0.3,Param!$M$21)/(IF(Param!$M$21&lt;20,LightShader!H66,OFFSET(LightShader!H66,Param!$M$21-20,0))+POWER(0.3,Param!$M$21)),-2),0))</f>
        <v>1.7921641502815531</v>
      </c>
      <c r="I1" s="46">
        <f ca="1">IF(ScreenHeight!$B2&lt;OFFSET(Radar!$AC$3,COLUMN(),0),    Param!$B$38/ScreenHeight!$B2,    (Param!$B$37+1/(1-OFFSET(Radar!$AD$3,COLUMN(),0)*ScreenHeight!$C2)/Param!$B$39)/OFFSET(Radar!$AC$3,COLUMN(),0))*DistanceShader!I1*LightShader!I1*(IF(OFFSET(Ghosts!$S$41,COLUMN(),0)&lt;ScreenHeight!$E2,   1,   (SQRT(OFFSET(Ghosts!$T$41,COLUMN(),0)-OFFSET(Ghosts!$R$41,COLUMN(),0)*ScreenHeight!$D2)-1))+IF(Ghosts!$B$35,IF(Param!$M$21,-1-POWER(0.3,Param!$M$21)/(IF(Param!$M$21&lt;20,LightShader!I66,OFFSET(LightShader!I66,Param!$M$21-20,0))+POWER(0.3,Param!$M$21)),-2),0))</f>
        <v>1.8370715171326422</v>
      </c>
      <c r="J1" s="46">
        <f ca="1">IF(ScreenHeight!$B2&lt;OFFSET(Radar!$AC$3,COLUMN(),0),    Param!$B$38/ScreenHeight!$B2,    (Param!$B$37+1/(1-OFFSET(Radar!$AD$3,COLUMN(),0)*ScreenHeight!$C2)/Param!$B$39)/OFFSET(Radar!$AC$3,COLUMN(),0))*DistanceShader!J1*LightShader!J1*(IF(OFFSET(Ghosts!$S$41,COLUMN(),0)&lt;ScreenHeight!$E2,   1,   (SQRT(OFFSET(Ghosts!$T$41,COLUMN(),0)-OFFSET(Ghosts!$R$41,COLUMN(),0)*ScreenHeight!$D2)-1))+IF(Ghosts!$B$35,IF(Param!$M$21,-1-POWER(0.3,Param!$M$21)/(IF(Param!$M$21&lt;20,LightShader!J66,OFFSET(LightShader!J66,Param!$M$21-20,0))+POWER(0.3,Param!$M$21)),-2),0))</f>
        <v>1.8832253407294681</v>
      </c>
      <c r="K1" s="46">
        <f ca="1">IF(ScreenHeight!$B2&lt;OFFSET(Radar!$AC$3,COLUMN(),0),    Param!$B$38/ScreenHeight!$B2,    (Param!$B$37+1/(1-OFFSET(Radar!$AD$3,COLUMN(),0)*ScreenHeight!$C2)/Param!$B$39)/OFFSET(Radar!$AC$3,COLUMN(),0))*DistanceShader!K1*LightShader!K1*(IF(OFFSET(Ghosts!$S$41,COLUMN(),0)&lt;ScreenHeight!$E2,   1,   (SQRT(OFFSET(Ghosts!$T$41,COLUMN(),0)-OFFSET(Ghosts!$R$41,COLUMN(),0)*ScreenHeight!$D2)-1))+IF(Ghosts!$B$35,IF(Param!$M$21,-1-POWER(0.3,Param!$M$21)/(IF(Param!$M$21&lt;20,LightShader!K66,OFFSET(LightShader!K66,Param!$M$21-20,0))+POWER(0.3,Param!$M$21)),-2),0))</f>
        <v>1.930642354462214</v>
      </c>
      <c r="L1" s="46">
        <f ca="1">IF(ScreenHeight!$B2&lt;OFFSET(Radar!$AC$3,COLUMN(),0),    Param!$B$38/ScreenHeight!$B2,    (Param!$B$37+1/(1-OFFSET(Radar!$AD$3,COLUMN(),0)*ScreenHeight!$C2)/Param!$B$39)/OFFSET(Radar!$AC$3,COLUMN(),0))*DistanceShader!L1*LightShader!L1*(IF(OFFSET(Ghosts!$S$41,COLUMN(),0)&lt;ScreenHeight!$E2,   1,   (SQRT(OFFSET(Ghosts!$T$41,COLUMN(),0)-OFFSET(Ghosts!$R$41,COLUMN(),0)*ScreenHeight!$D2)-1))+IF(Ghosts!$B$35,IF(Param!$M$21,-1-POWER(0.3,Param!$M$21)/(IF(Param!$M$21&lt;20,LightShader!L66,OFFSET(LightShader!L66,Param!$M$21-20,0))+POWER(0.3,Param!$M$21)),-2),0))</f>
        <v>1.9793364448647071</v>
      </c>
      <c r="M1" s="46">
        <f ca="1">IF(ScreenHeight!$B2&lt;OFFSET(Radar!$AC$3,COLUMN(),0),    Param!$B$38/ScreenHeight!$B2,    (Param!$B$37+1/(1-OFFSET(Radar!$AD$3,COLUMN(),0)*ScreenHeight!$C2)/Param!$B$39)/OFFSET(Radar!$AC$3,COLUMN(),0))*DistanceShader!M1*LightShader!M1*(IF(OFFSET(Ghosts!$S$41,COLUMN(),0)&lt;ScreenHeight!$E2,   1,   (SQRT(OFFSET(Ghosts!$T$41,COLUMN(),0)-OFFSET(Ghosts!$R$41,COLUMN(),0)*ScreenHeight!$D2)-1))+IF(Ghosts!$B$35,IF(Param!$M$21,-1-POWER(0.3,Param!$M$21)/(IF(Param!$M$21&lt;20,LightShader!M66,OFFSET(LightShader!M66,Param!$M$21-20,0))+POWER(0.3,Param!$M$21)),-2),0))</f>
        <v>2.0293181517792886</v>
      </c>
      <c r="N1" s="46">
        <f ca="1">IF(ScreenHeight!$B2&lt;OFFSET(Radar!$AC$3,COLUMN(),0),    Param!$B$38/ScreenHeight!$B2,    (Param!$B$37+1/(1-OFFSET(Radar!$AD$3,COLUMN(),0)*ScreenHeight!$C2)/Param!$B$39)/OFFSET(Radar!$AC$3,COLUMN(),0))*DistanceShader!N1*LightShader!N1*(IF(OFFSET(Ghosts!$S$41,COLUMN(),0)&lt;ScreenHeight!$E2,   1,   (SQRT(OFFSET(Ghosts!$T$41,COLUMN(),0)-OFFSET(Ghosts!$R$41,COLUMN(),0)*ScreenHeight!$D2)-1))+IF(Ghosts!$B$35,IF(Param!$M$21,-1-POWER(0.3,Param!$M$21)/(IF(Param!$M$21&lt;20,LightShader!N66,OFFSET(LightShader!N66,Param!$M$21-20,0))+POWER(0.3,Param!$M$21)),-2),0))</f>
        <v>2.0805941122818594</v>
      </c>
      <c r="O1" s="46">
        <f ca="1">IF(ScreenHeight!$B2&lt;OFFSET(Radar!$AC$3,COLUMN(),0),    Param!$B$38/ScreenHeight!$B2,    (Param!$B$37+1/(1-OFFSET(Radar!$AD$3,COLUMN(),0)*ScreenHeight!$C2)/Param!$B$39)/OFFSET(Radar!$AC$3,COLUMN(),0))*DistanceShader!O1*LightShader!O1*(IF(OFFSET(Ghosts!$S$41,COLUMN(),0)&lt;ScreenHeight!$E2,   1,   (SQRT(OFFSET(Ghosts!$T$41,COLUMN(),0)-OFFSET(Ghosts!$R$41,COLUMN(),0)*ScreenHeight!$D2)-1))+IF(Ghosts!$B$35,IF(Param!$M$21,-1-POWER(0.3,Param!$M$21)/(IF(Param!$M$21&lt;20,LightShader!O66,OFFSET(LightShader!O66,Param!$M$21-20,0))+POWER(0.3,Param!$M$21)),-2),0))</f>
        <v>2.1331664443372271</v>
      </c>
      <c r="P1" s="46">
        <f ca="1">IF(ScreenHeight!$B2&lt;OFFSET(Radar!$AC$3,COLUMN(),0),    Param!$B$38/ScreenHeight!$B2,    (Param!$B$37+1/(1-OFFSET(Radar!$AD$3,COLUMN(),0)*ScreenHeight!$C2)/Param!$B$39)/OFFSET(Radar!$AC$3,COLUMN(),0))*DistanceShader!P1*LightShader!P1*(IF(OFFSET(Ghosts!$S$41,COLUMN(),0)&lt;ScreenHeight!$E2,   1,   (SQRT(OFFSET(Ghosts!$T$41,COLUMN(),0)-OFFSET(Ghosts!$R$41,COLUMN(),0)*ScreenHeight!$D2)-1))+IF(Ghosts!$B$35,IF(Param!$M$21,-1-POWER(0.3,Param!$M$21)/(IF(Param!$M$21&lt;20,LightShader!P66,OFFSET(LightShader!P66,Param!$M$21-20,0))+POWER(0.3,Param!$M$21)),-2),0))</f>
        <v>2.187032066378451</v>
      </c>
      <c r="Q1" s="46">
        <f ca="1">IF(ScreenHeight!$B2&lt;OFFSET(Radar!$AC$3,COLUMN(),0),    Param!$B$38/ScreenHeight!$B2,    (Param!$B$37+1/(1-OFFSET(Radar!$AD$3,COLUMN(),0)*ScreenHeight!$C2)/Param!$B$39)/OFFSET(Radar!$AC$3,COLUMN(),0))*DistanceShader!Q1*LightShader!Q1*(IF(OFFSET(Ghosts!$S$41,COLUMN(),0)&lt;ScreenHeight!$E2,   1,   (SQRT(OFFSET(Ghosts!$T$41,COLUMN(),0)-OFFSET(Ghosts!$R$41,COLUMN(),0)*ScreenHeight!$D2)-1))+IF(Ghosts!$B$35,IF(Param!$M$21,-1-POWER(0.3,Param!$M$21)/(IF(Param!$M$21&lt;20,LightShader!Q66,OFFSET(LightShader!Q66,Param!$M$21-20,0))+POWER(0.3,Param!$M$21)),-2),0))</f>
        <v>2.2421819494078741</v>
      </c>
      <c r="R1" s="46">
        <f ca="1">IF(ScreenHeight!$B2&lt;OFFSET(Radar!$AC$3,COLUMN(),0),    Param!$B$38/ScreenHeight!$B2,    (Param!$B$37+1/(1-OFFSET(Radar!$AD$3,COLUMN(),0)*ScreenHeight!$C2)/Param!$B$39)/OFFSET(Radar!$AC$3,COLUMN(),0))*DistanceShader!R1*LightShader!R1*(IF(OFFSET(Ghosts!$S$41,COLUMN(),0)&lt;ScreenHeight!$E2,   1,   (SQRT(OFFSET(Ghosts!$T$41,COLUMN(),0)-OFFSET(Ghosts!$R$41,COLUMN(),0)*ScreenHeight!$D2)-1))+IF(Ghosts!$B$35,IF(Param!$M$21,-1-POWER(0.3,Param!$M$21)/(IF(Param!$M$21&lt;20,LightShader!R66,OFFSET(LightShader!R66,Param!$M$21-20,0))+POWER(0.3,Param!$M$21)),-2),0))</f>
        <v>2.2986002988506211</v>
      </c>
      <c r="S1" s="46">
        <f ca="1">IF(ScreenHeight!$B2&lt;OFFSET(Radar!$AC$3,COLUMN(),0),    Param!$B$38/ScreenHeight!$B2,    (Param!$B$37+1/(1-OFFSET(Radar!$AD$3,COLUMN(),0)*ScreenHeight!$C2)/Param!$B$39)/OFFSET(Radar!$AC$3,COLUMN(),0))*DistanceShader!S1*LightShader!S1*(IF(OFFSET(Ghosts!$S$41,COLUMN(),0)&lt;ScreenHeight!$E2,   1,   (SQRT(OFFSET(Ghosts!$T$41,COLUMN(),0)-OFFSET(Ghosts!$R$41,COLUMN(),0)*ScreenHeight!$D2)-1))+IF(Ghosts!$B$35,IF(Param!$M$21,-1-POWER(0.3,Param!$M$21)/(IF(Param!$M$21&lt;20,LightShader!S66,OFFSET(LightShader!S66,Param!$M$21-20,0))+POWER(0.3,Param!$M$21)),-2),0))</f>
        <v>2.356263664310549</v>
      </c>
      <c r="T1" s="46">
        <f ca="1">IF(ScreenHeight!$B2&lt;OFFSET(Radar!$AC$3,COLUMN(),0),    Param!$B$38/ScreenHeight!$B2,    (Param!$B$37+1/(1-OFFSET(Radar!$AD$3,COLUMN(),0)*ScreenHeight!$C2)/Param!$B$39)/OFFSET(Radar!$AC$3,COLUMN(),0))*DistanceShader!T1*LightShader!T1*(IF(OFFSET(Ghosts!$S$41,COLUMN(),0)&lt;ScreenHeight!$E2,   1,   (SQRT(OFFSET(Ghosts!$T$41,COLUMN(),0)-OFFSET(Ghosts!$R$41,COLUMN(),0)*ScreenHeight!$D2)-1))+IF(Ghosts!$B$35,IF(Param!$M$21,-1-POWER(0.3,Param!$M$21)/(IF(Param!$M$21&lt;20,LightShader!T66,OFFSET(LightShader!T66,Param!$M$21-20,0))+POWER(0.3,Param!$M$21)),-2),0))</f>
        <v>2.4151399766491899</v>
      </c>
      <c r="U1" s="46">
        <f ca="1">IF(ScreenHeight!$B2&lt;OFFSET(Radar!$AC$3,COLUMN(),0),    Param!$B$38/ScreenHeight!$B2,    (Param!$B$37+1/(1-OFFSET(Radar!$AD$3,COLUMN(),0)*ScreenHeight!$C2)/Param!$B$39)/OFFSET(Radar!$AC$3,COLUMN(),0))*DistanceShader!U1*LightShader!U1*(IF(OFFSET(Ghosts!$S$41,COLUMN(),0)&lt;ScreenHeight!$E2,   1,   (SQRT(OFFSET(Ghosts!$T$41,COLUMN(),0)-OFFSET(Ghosts!$R$41,COLUMN(),0)*ScreenHeight!$D2)-1))+IF(Ghosts!$B$35,IF(Param!$M$21,-1-POWER(0.3,Param!$M$21)/(IF(Param!$M$21&lt;20,LightShader!U66,OFFSET(LightShader!U66,Param!$M$21-20,0))+POWER(0.3,Param!$M$21)),-2),0))</f>
        <v>2.4751875135033647</v>
      </c>
      <c r="V1" s="46">
        <f ca="1">IF(ScreenHeight!$B2&lt;OFFSET(Radar!$AC$3,COLUMN(),0),    Param!$B$38/ScreenHeight!$B2,    (Param!$B$37+1/(1-OFFSET(Radar!$AD$3,COLUMN(),0)*ScreenHeight!$C2)/Param!$B$39)/OFFSET(Radar!$AC$3,COLUMN(),0))*DistanceShader!V1*LightShader!V1*(IF(OFFSET(Ghosts!$S$41,COLUMN(),0)&lt;ScreenHeight!$E2,   1,   (SQRT(OFFSET(Ghosts!$T$41,COLUMN(),0)-OFFSET(Ghosts!$R$41,COLUMN(),0)*ScreenHeight!$D2)-1))+IF(Ghosts!$B$35,IF(Param!$M$21,-1-POWER(0.3,Param!$M$21)/(IF(Param!$M$21&lt;20,LightShader!V66,OFFSET(LightShader!V66,Param!$M$21-20,0))+POWER(0.3,Param!$M$21)),-2),0))</f>
        <v>2.5363537965565062</v>
      </c>
      <c r="W1" s="46">
        <f ca="1">IF(ScreenHeight!$B2&lt;OFFSET(Radar!$AC$3,COLUMN(),0),    Param!$B$38/ScreenHeight!$B2,    (Param!$B$37+1/(1-OFFSET(Radar!$AD$3,COLUMN(),0)*ScreenHeight!$C2)/Param!$B$39)/OFFSET(Radar!$AC$3,COLUMN(),0))*DistanceShader!W1*LightShader!W1*(IF(OFFSET(Ghosts!$S$41,COLUMN(),0)&lt;ScreenHeight!$E2,   1,   (SQRT(OFFSET(Ghosts!$T$41,COLUMN(),0)-OFFSET(Ghosts!$R$41,COLUMN(),0)*ScreenHeight!$D2)-1))+IF(Ghosts!$B$35,IF(Param!$M$21,-1-POWER(0.3,Param!$M$21)/(IF(Param!$M$21&lt;20,LightShader!W66,OFFSET(LightShader!W66,Param!$M$21-20,0))+POWER(0.3,Param!$M$21)),-2),0))</f>
        <v>2.5985744266658739</v>
      </c>
      <c r="X1" s="46">
        <f ca="1">IF(ScreenHeight!$B2&lt;OFFSET(Radar!$AC$3,COLUMN(),0),    Param!$B$38/ScreenHeight!$B2,    (Param!$B$37+1/(1-OFFSET(Radar!$AD$3,COLUMN(),0)*ScreenHeight!$C2)/Param!$B$39)/OFFSET(Radar!$AC$3,COLUMN(),0))*DistanceShader!X1*LightShader!X1*(IF(OFFSET(Ghosts!$S$41,COLUMN(),0)&lt;ScreenHeight!$E2,   1,   (SQRT(OFFSET(Ghosts!$T$41,COLUMN(),0)-OFFSET(Ghosts!$R$41,COLUMN(),0)*ScreenHeight!$D2)-1))+IF(Ghosts!$B$35,IF(Param!$M$21,-1-POWER(0.3,Param!$M$21)/(IF(Param!$M$21&lt;20,LightShader!X66,OFFSET(LightShader!X66,Param!$M$21-20,0))+POWER(0.3,Param!$M$21)),-2),0))</f>
        <v>2.6617718664058492</v>
      </c>
      <c r="Y1" s="46">
        <f ca="1">IF(ScreenHeight!$B2&lt;OFFSET(Radar!$AC$3,COLUMN(),0),    Param!$B$38/ScreenHeight!$B2,    (Param!$B$37+1/(1-OFFSET(Radar!$AD$3,COLUMN(),0)*ScreenHeight!$C2)/Param!$B$39)/OFFSET(Radar!$AC$3,COLUMN(),0))*DistanceShader!Y1*LightShader!Y1*(IF(OFFSET(Ghosts!$S$41,COLUMN(),0)&lt;ScreenHeight!$E2,   1,   (SQRT(OFFSET(Ghosts!$T$41,COLUMN(),0)-OFFSET(Ghosts!$R$41,COLUMN(),0)*ScreenHeight!$D2)-1))+IF(Ghosts!$B$35,IF(Param!$M$21,-1-POWER(0.3,Param!$M$21)/(IF(Param!$M$21&lt;20,LightShader!Y66,OFFSET(LightShader!Y66,Param!$M$21-20,0))+POWER(0.3,Param!$M$21)),-2),0))</f>
        <v>2.7258541837925749</v>
      </c>
      <c r="Z1" s="46">
        <f ca="1">IF(ScreenHeight!$B2&lt;OFFSET(Radar!$AC$3,COLUMN(),0),    Param!$B$38/ScreenHeight!$B2,    (Param!$B$37+1/(1-OFFSET(Radar!$AD$3,COLUMN(),0)*ScreenHeight!$C2)/Param!$B$39)/OFFSET(Radar!$AC$3,COLUMN(),0))*DistanceShader!Z1*LightShader!Z1*(IF(OFFSET(Ghosts!$S$41,COLUMN(),0)&lt;ScreenHeight!$E2,   1,   (SQRT(OFFSET(Ghosts!$T$41,COLUMN(),0)-OFFSET(Ghosts!$R$41,COLUMN(),0)*ScreenHeight!$D2)-1))+IF(Ghosts!$B$35,IF(Param!$M$21,-1-POWER(0.3,Param!$M$21)/(IF(Param!$M$21&lt;20,LightShader!Z66,OFFSET(LightShader!Z66,Param!$M$21-20,0))+POWER(0.3,Param!$M$21)),-2),0))</f>
        <v>2.7907137759672547</v>
      </c>
      <c r="AA1" s="46">
        <f ca="1">IF(ScreenHeight!$B2&lt;OFFSET(Radar!$AC$3,COLUMN(),0),    Param!$B$38/ScreenHeight!$B2,    (Param!$B$37+1/(1-OFFSET(Radar!$AD$3,COLUMN(),0)*ScreenHeight!$C2)/Param!$B$39)/OFFSET(Radar!$AC$3,COLUMN(),0))*DistanceShader!AA1*LightShader!AA1*(IF(OFFSET(Ghosts!$S$41,COLUMN(),0)&lt;ScreenHeight!$E2,   1,   (SQRT(OFFSET(Ghosts!$T$41,COLUMN(),0)-OFFSET(Ghosts!$R$41,COLUMN(),0)*ScreenHeight!$D2)-1))+IF(Ghosts!$B$35,IF(Param!$M$21,-1-POWER(0.3,Param!$M$21)/(IF(Param!$M$21&lt;20,LightShader!AA66,OFFSET(LightShader!AA66,Param!$M$21-20,0))+POWER(0.3,Param!$M$21)),-2),0))</f>
        <v>2.8562260974660707</v>
      </c>
      <c r="AB1" s="46">
        <f ca="1">IF(ScreenHeight!$B2&lt;OFFSET(Radar!$AC$3,COLUMN(),0),    Param!$B$38/ScreenHeight!$B2,    (Param!$B$37+1/(1-OFFSET(Radar!$AD$3,COLUMN(),0)*ScreenHeight!$C2)/Param!$B$39)/OFFSET(Radar!$AC$3,COLUMN(),0))*DistanceShader!AB1*LightShader!AB1*(IF(OFFSET(Ghosts!$S$41,COLUMN(),0)&lt;ScreenHeight!$E2,   1,   (SQRT(OFFSET(Ghosts!$T$41,COLUMN(),0)-OFFSET(Ghosts!$R$41,COLUMN(),0)*ScreenHeight!$D2)-1))+IF(Ghosts!$B$35,IF(Param!$M$21,-1-POWER(0.3,Param!$M$21)/(IF(Param!$M$21&lt;20,LightShader!AB66,OFFSET(LightShader!AB66,Param!$M$21-20,0))+POWER(0.3,Param!$M$21)),-2),0))</f>
        <v>2.9222484243808058</v>
      </c>
      <c r="AC1" s="46">
        <f ca="1">IF(ScreenHeight!$B2&lt;OFFSET(Radar!$AC$3,COLUMN(),0),    Param!$B$38/ScreenHeight!$B2,    (Param!$B$37+1/(1-OFFSET(Radar!$AD$3,COLUMN(),0)*ScreenHeight!$C2)/Param!$B$39)/OFFSET(Radar!$AC$3,COLUMN(),0))*DistanceShader!AC1*LightShader!AC1*(IF(OFFSET(Ghosts!$S$41,COLUMN(),0)&lt;ScreenHeight!$E2,   1,   (SQRT(OFFSET(Ghosts!$T$41,COLUMN(),0)-OFFSET(Ghosts!$R$41,COLUMN(),0)*ScreenHeight!$D2)-1))+IF(Ghosts!$B$35,IF(Param!$M$21,-1-POWER(0.3,Param!$M$21)/(IF(Param!$M$21&lt;20,LightShader!AC66,OFFSET(LightShader!AC66,Param!$M$21-20,0))+POWER(0.3,Param!$M$21)),-2),0))</f>
        <v>2.9886186931390277</v>
      </c>
      <c r="AD1" s="46">
        <f ca="1">IF(ScreenHeight!$B2&lt;OFFSET(Radar!$AC$3,COLUMN(),0),    Param!$B$38/ScreenHeight!$B2,    (Param!$B$37+1/(1-OFFSET(Radar!$AD$3,COLUMN(),0)*ScreenHeight!$C2)/Param!$B$39)/OFFSET(Radar!$AC$3,COLUMN(),0))*DistanceShader!AD1*LightShader!AD1*(IF(OFFSET(Ghosts!$S$41,COLUMN(),0)&lt;ScreenHeight!$E2,   1,   (SQRT(OFFSET(Ghosts!$T$41,COLUMN(),0)-OFFSET(Ghosts!$R$41,COLUMN(),0)*ScreenHeight!$D2)-1))+IF(Ghosts!$B$35,IF(Param!$M$21,-1-POWER(0.3,Param!$M$21)/(IF(Param!$M$21&lt;20,LightShader!AD66,OFFSET(LightShader!AD66,Param!$M$21-20,0))+POWER(0.3,Param!$M$21)),-2),0))</f>
        <v>3.0551544606424983</v>
      </c>
      <c r="AE1" s="46">
        <f ca="1">IF(ScreenHeight!$B2&lt;OFFSET(Radar!$AC$3,COLUMN(),0),    Param!$B$38/ScreenHeight!$B2,    (Param!$B$37+1/(1-OFFSET(Radar!$AD$3,COLUMN(),0)*ScreenHeight!$C2)/Param!$B$39)/OFFSET(Radar!$AC$3,COLUMN(),0))*DistanceShader!AE1*LightShader!AE1*(IF(OFFSET(Ghosts!$S$41,COLUMN(),0)&lt;ScreenHeight!$E2,   1,   (SQRT(OFFSET(Ghosts!$T$41,COLUMN(),0)-OFFSET(Ghosts!$R$41,COLUMN(),0)*ScreenHeight!$D2)-1))+IF(Ghosts!$B$35,IF(Param!$M$21,-1-POWER(0.3,Param!$M$21)/(IF(Param!$M$21&lt;20,LightShader!AE66,OFFSET(LightShader!AE66,Param!$M$21-20,0))+POWER(0.3,Param!$M$21)),-2),0))</f>
        <v>3.1216520408222745</v>
      </c>
      <c r="AF1" s="46">
        <f ca="1">IF(ScreenHeight!$B2&lt;OFFSET(Radar!$AC$3,COLUMN(),0),    Param!$B$38/ScreenHeight!$B2,    (Param!$B$37+1/(1-OFFSET(Radar!$AD$3,COLUMN(),0)*ScreenHeight!$C2)/Param!$B$39)/OFFSET(Radar!$AC$3,COLUMN(),0))*DistanceShader!AF1*LightShader!AF1*(IF(OFFSET(Ghosts!$S$41,COLUMN(),0)&lt;ScreenHeight!$E2,   1,   (SQRT(OFFSET(Ghosts!$T$41,COLUMN(),0)-OFFSET(Ghosts!$R$41,COLUMN(),0)*ScreenHeight!$D2)-1))+IF(Ghosts!$B$35,IF(Param!$M$21,-1-POWER(0.3,Param!$M$21)/(IF(Param!$M$21&lt;20,LightShader!AF66,OFFSET(LightShader!AF66,Param!$M$21-20,0))+POWER(0.3,Param!$M$21)),-2),0))</f>
        <v>3.18788588088798</v>
      </c>
      <c r="AG1" s="46">
        <f ca="1">IF(ScreenHeight!$B2&lt;OFFSET(Radar!$AC$3,COLUMN(),0),    Param!$B$38/ScreenHeight!$B2,    (Param!$B$37+1/(1-OFFSET(Radar!$AD$3,COLUMN(),0)*ScreenHeight!$C2)/Param!$B$39)/OFFSET(Radar!$AC$3,COLUMN(),0))*DistanceShader!AG1*LightShader!AG1*(IF(OFFSET(Ghosts!$S$41,COLUMN(),0)&lt;ScreenHeight!$E2,   1,   (SQRT(OFFSET(Ghosts!$T$41,COLUMN(),0)-OFFSET(Ghosts!$R$41,COLUMN(),0)*ScreenHeight!$D2)-1))+IF(Ghosts!$B$35,IF(Param!$M$21,-1-POWER(0.3,Param!$M$21)/(IF(Param!$M$21&lt;20,LightShader!AG66,OFFSET(LightShader!AG66,Param!$M$21-20,0))+POWER(0.3,Param!$M$21)),-2),0))</f>
        <v>3.2536082480988058</v>
      </c>
      <c r="AH1" s="46">
        <f ca="1">IF(ScreenHeight!$B2&lt;OFFSET(Radar!$AC$3,COLUMN(),0),    Param!$B$38/ScreenHeight!$B2,    (Param!$B$37+1/(1-OFFSET(Radar!$AD$3,COLUMN(),0)*ScreenHeight!$C2)/Param!$B$39)/OFFSET(Radar!$AC$3,COLUMN(),0))*DistanceShader!AH1*LightShader!AH1*(IF(OFFSET(Ghosts!$S$41,COLUMN(),0)&lt;ScreenHeight!$E2,   1,   (SQRT(OFFSET(Ghosts!$T$41,COLUMN(),0)-OFFSET(Ghosts!$R$41,COLUMN(),0)*ScreenHeight!$D2)-1))+IF(Ghosts!$B$35,IF(Param!$M$21,-1-POWER(0.3,Param!$M$21)/(IF(Param!$M$21&lt;20,LightShader!AH66,OFFSET(LightShader!AH66,Param!$M$21-20,0))+POWER(0.3,Param!$M$21)),-2),0))</f>
        <v>3.3185493040276479</v>
      </c>
      <c r="AI1" s="46">
        <f ca="1">IF(ScreenHeight!$B2&lt;OFFSET(Radar!$AC$3,COLUMN(),0),    Param!$B$38/ScreenHeight!$B2,    (Param!$B$37+1/(1-OFFSET(Radar!$AD$3,COLUMN(),0)*ScreenHeight!$C2)/Param!$B$39)/OFFSET(Radar!$AC$3,COLUMN(),0))*DistanceShader!AI1*LightShader!AI1*(IF(OFFSET(Ghosts!$S$41,COLUMN(),0)&lt;ScreenHeight!$E2,   1,   (SQRT(OFFSET(Ghosts!$T$41,COLUMN(),0)-OFFSET(Ghosts!$R$41,COLUMN(),0)*ScreenHeight!$D2)-1))+IF(Ghosts!$B$35,IF(Param!$M$21,-1-POWER(0.3,Param!$M$21)/(IF(Param!$M$21&lt;20,LightShader!AI66,OFFSET(LightShader!AI66,Param!$M$21-20,0))+POWER(0.3,Param!$M$21)),-2),0))</f>
        <v>3.3824176471225158</v>
      </c>
      <c r="AJ1" s="46">
        <f ca="1">IF(ScreenHeight!$B2&lt;OFFSET(Radar!$AC$3,COLUMN(),0),    Param!$B$38/ScreenHeight!$B2,    (Param!$B$37+1/(1-OFFSET(Radar!$AD$3,COLUMN(),0)*ScreenHeight!$C2)/Param!$B$39)/OFFSET(Radar!$AC$3,COLUMN(),0))*DistanceShader!AJ1*LightShader!AJ1*(IF(OFFSET(Ghosts!$S$41,COLUMN(),0)&lt;ScreenHeight!$E2,   1,   (SQRT(OFFSET(Ghosts!$T$41,COLUMN(),0)-OFFSET(Ghosts!$R$41,COLUMN(),0)*ScreenHeight!$D2)-1))+IF(Ghosts!$B$35,IF(Param!$M$21,-1-POWER(0.3,Param!$M$21)/(IF(Param!$M$21&lt;20,LightShader!AJ66,OFFSET(LightShader!AJ66,Param!$M$21-20,0))+POWER(0.3,Param!$M$21)),-2),0))</f>
        <v>3.4449014048434097</v>
      </c>
      <c r="AK1" s="46">
        <f ca="1">IF(ScreenHeight!$B2&lt;OFFSET(Radar!$AC$3,COLUMN(),0),    Param!$B$38/ScreenHeight!$B2,    (Param!$B$37+1/(1-OFFSET(Radar!$AD$3,COLUMN(),0)*ScreenHeight!$C2)/Param!$B$39)/OFFSET(Radar!$AC$3,COLUMN(),0))*DistanceShader!AK1*LightShader!AK1*(IF(OFFSET(Ghosts!$S$41,COLUMN(),0)&lt;ScreenHeight!$E2,   1,   (SQRT(OFFSET(Ghosts!$T$41,COLUMN(),0)-OFFSET(Ghosts!$R$41,COLUMN(),0)*ScreenHeight!$D2)-1))+IF(Ghosts!$B$35,IF(Param!$M$21,-1-POWER(0.3,Param!$M$21)/(IF(Param!$M$21&lt;20,LightShader!AK66,OFFSET(LightShader!AK66,Param!$M$21-20,0))+POWER(0.3,Param!$M$21)),-2),0))</f>
        <v>3.505669952632553</v>
      </c>
      <c r="AL1" s="46">
        <f ca="1">IF(ScreenHeight!$B2&lt;OFFSET(Radar!$AC$3,COLUMN(),0),    Param!$B$38/ScreenHeight!$B2,    (Param!$B$37+1/(1-OFFSET(Radar!$AD$3,COLUMN(),0)*ScreenHeight!$C2)/Param!$B$39)/OFFSET(Radar!$AC$3,COLUMN(),0))*DistanceShader!AL1*LightShader!AL1*(IF(OFFSET(Ghosts!$S$41,COLUMN(),0)&lt;ScreenHeight!$E2,   1,   (SQRT(OFFSET(Ghosts!$T$41,COLUMN(),0)-OFFSET(Ghosts!$R$41,COLUMN(),0)*ScreenHeight!$D2)-1))+IF(Ghosts!$B$35,IF(Param!$M$21,-1-POWER(0.3,Param!$M$21)/(IF(Param!$M$21&lt;20,LightShader!AL66,OFFSET(LightShader!AL66,Param!$M$21-20,0))+POWER(0.3,Param!$M$21)),-2),0))</f>
        <v>3.5643763273281834</v>
      </c>
      <c r="AM1" s="46">
        <f ca="1">IF(ScreenHeight!$B2&lt;OFFSET(Radar!$AC$3,COLUMN(),0),    Param!$B$38/ScreenHeight!$B2,    (Param!$B$37+1/(1-OFFSET(Radar!$AD$3,COLUMN(),0)*ScreenHeight!$C2)/Param!$B$39)/OFFSET(Radar!$AC$3,COLUMN(),0))*DistanceShader!AM1*LightShader!AM1*(IF(OFFSET(Ghosts!$S$41,COLUMN(),0)&lt;ScreenHeight!$E2,   1,   (SQRT(OFFSET(Ghosts!$T$41,COLUMN(),0)-OFFSET(Ghosts!$R$41,COLUMN(),0)*ScreenHeight!$D2)-1))+IF(Ghosts!$B$35,IF(Param!$M$21,-1-POWER(0.3,Param!$M$21)/(IF(Param!$M$21&lt;20,LightShader!AM66,OFFSET(LightShader!AM66,Param!$M$21-20,0))+POWER(0.3,Param!$M$21)),-2),0))</f>
        <v>3.6206603863580176</v>
      </c>
      <c r="AN1" s="46">
        <f ca="1">IF(ScreenHeight!$B2&lt;OFFSET(Radar!$AC$3,COLUMN(),0),    Param!$B$38/ScreenHeight!$B2,    (Param!$B$37+1/(1-OFFSET(Radar!$AD$3,COLUMN(),0)*ScreenHeight!$C2)/Param!$B$39)/OFFSET(Radar!$AC$3,COLUMN(),0))*DistanceShader!AN1*LightShader!AN1*(IF(OFFSET(Ghosts!$S$41,COLUMN(),0)&lt;ScreenHeight!$E2,   1,   (SQRT(OFFSET(Ghosts!$T$41,COLUMN(),0)-OFFSET(Ghosts!$R$41,COLUMN(),0)*ScreenHeight!$D2)-1))+IF(Ghosts!$B$35,IF(Param!$M$21,-1-POWER(0.3,Param!$M$21)/(IF(Param!$M$21&lt;20,LightShader!AN66,OFFSET(LightShader!AN66,Param!$M$21-20,0))+POWER(0.3,Param!$M$21)),-2),0))</f>
        <v>3.6741527404507139</v>
      </c>
      <c r="AO1" s="46">
        <f ca="1">IF(ScreenHeight!$B2&lt;OFFSET(Radar!$AC$3,COLUMN(),0),    Param!$B$38/ScreenHeight!$B2,    (Param!$B$37+1/(1-OFFSET(Radar!$AD$3,COLUMN(),0)*ScreenHeight!$C2)/Param!$B$39)/OFFSET(Radar!$AC$3,COLUMN(),0))*DistanceShader!AO1*LightShader!AO1*(IF(OFFSET(Ghosts!$S$41,COLUMN(),0)&lt;ScreenHeight!$E2,   1,   (SQRT(OFFSET(Ghosts!$T$41,COLUMN(),0)-OFFSET(Ghosts!$R$41,COLUMN(),0)*ScreenHeight!$D2)-1))+IF(Ghosts!$B$35,IF(Param!$M$21,-1-POWER(0.3,Param!$M$21)/(IF(Param!$M$21&lt;20,LightShader!AO66,OFFSET(LightShader!AO66,Param!$M$21-20,0))+POWER(0.3,Param!$M$21)),-2),0))</f>
        <v>3.7244794564812591</v>
      </c>
      <c r="AP1" s="46">
        <f ca="1">IF(ScreenHeight!$B2&lt;OFFSET(Radar!$AC$3,COLUMN(),0),    Param!$B$38/ScreenHeight!$B2,    (Param!$B$37+1/(1-OFFSET(Radar!$AD$3,COLUMN(),0)*ScreenHeight!$C2)/Param!$B$39)/OFFSET(Radar!$AC$3,COLUMN(),0))*DistanceShader!AP1*LightShader!AP1*(IF(OFFSET(Ghosts!$S$41,COLUMN(),0)&lt;ScreenHeight!$E2,   1,   (SQRT(OFFSET(Ghosts!$T$41,COLUMN(),0)-OFFSET(Ghosts!$R$41,COLUMN(),0)*ScreenHeight!$D2)-1))+IF(Ghosts!$B$35,IF(Param!$M$21,-1-POWER(0.3,Param!$M$21)/(IF(Param!$M$21&lt;20,LightShader!AP66,OFFSET(LightShader!AP66,Param!$M$21-20,0))+POWER(0.3,Param!$M$21)),-2),0))</f>
        <v>3.7712674889128572</v>
      </c>
      <c r="AQ1" s="46">
        <f ca="1">IF(ScreenHeight!$B2&lt;OFFSET(Radar!$AC$3,COLUMN(),0),    Param!$B$38/ScreenHeight!$B2,    (Param!$B$37+1/(1-OFFSET(Radar!$AD$3,COLUMN(),0)*ScreenHeight!$C2)/Param!$B$39)/OFFSET(Radar!$AC$3,COLUMN(),0))*DistanceShader!AQ1*LightShader!AQ1*(IF(OFFSET(Ghosts!$S$41,COLUMN(),0)&lt;ScreenHeight!$E2,   1,   (SQRT(OFFSET(Ghosts!$T$41,COLUMN(),0)-OFFSET(Ghosts!$R$41,COLUMN(),0)*ScreenHeight!$D2)-1))+IF(Ghosts!$B$35,IF(Param!$M$21,-1-POWER(0.3,Param!$M$21)/(IF(Param!$M$21&lt;20,LightShader!AQ66,OFFSET(LightShader!AQ66,Param!$M$21-20,0))+POWER(0.3,Param!$M$21)),-2),0))</f>
        <v>3.8141507544725983</v>
      </c>
      <c r="AR1" s="46">
        <f ca="1">IF(ScreenHeight!$B2&lt;OFFSET(Radar!$AC$3,COLUMN(),0),    Param!$B$38/ScreenHeight!$B2,    (Param!$B$37+1/(1-OFFSET(Radar!$AD$3,COLUMN(),0)*ScreenHeight!$C2)/Param!$B$39)/OFFSET(Radar!$AC$3,COLUMN(),0))*DistanceShader!AR1*LightShader!AR1*(IF(OFFSET(Ghosts!$S$41,COLUMN(),0)&lt;ScreenHeight!$E2,   1,   (SQRT(OFFSET(Ghosts!$T$41,COLUMN(),0)-OFFSET(Ghosts!$R$41,COLUMN(),0)*ScreenHeight!$D2)-1))+IF(Ghosts!$B$35,IF(Param!$M$21,-1-POWER(0.3,Param!$M$21)/(IF(Param!$M$21&lt;20,LightShader!AR66,OFFSET(LightShader!AR66,Param!$M$21-20,0))+POWER(0.3,Param!$M$21)),-2),0))</f>
        <v>3.8527767175251886</v>
      </c>
      <c r="AS1" s="46">
        <f ca="1">IF(ScreenHeight!$B2&lt;OFFSET(Radar!$AC$3,COLUMN(),0),    Param!$B$38/ScreenHeight!$B2,    (Param!$B$37+1/(1-OFFSET(Radar!$AD$3,COLUMN(),0)*ScreenHeight!$C2)/Param!$B$39)/OFFSET(Radar!$AC$3,COLUMN(),0))*DistanceShader!AS1*LightShader!AS1*(IF(OFFSET(Ghosts!$S$41,COLUMN(),0)&lt;ScreenHeight!$E2,   1,   (SQRT(OFFSET(Ghosts!$T$41,COLUMN(),0)-OFFSET(Ghosts!$R$41,COLUMN(),0)*ScreenHeight!$D2)-1))+IF(Ghosts!$B$35,IF(Param!$M$21,-1-POWER(0.3,Param!$M$21)/(IF(Param!$M$21&lt;20,LightShader!AS66,OFFSET(LightShader!AS66,Param!$M$21-20,0))+POWER(0.3,Param!$M$21)),-2),0))</f>
        <v>3.8868133063652759</v>
      </c>
      <c r="AT1" s="46">
        <f ca="1">IF(ScreenHeight!$B2&lt;OFFSET(Radar!$AC$3,COLUMN(),0),    Param!$B$38/ScreenHeight!$B2,    (Param!$B$37+1/(1-OFFSET(Radar!$AD$3,COLUMN(),0)*ScreenHeight!$C2)/Param!$B$39)/OFFSET(Radar!$AC$3,COLUMN(),0))*DistanceShader!AT1*LightShader!AT1*(IF(OFFSET(Ghosts!$S$41,COLUMN(),0)&lt;ScreenHeight!$E2,   1,   (SQRT(OFFSET(Ghosts!$T$41,COLUMN(),0)-OFFSET(Ghosts!$R$41,COLUMN(),0)*ScreenHeight!$D2)-1))+IF(Ghosts!$B$35,IF(Param!$M$21,-1-POWER(0.3,Param!$M$21)/(IF(Param!$M$21&lt;20,LightShader!AT66,OFFSET(LightShader!AT66,Param!$M$21-20,0))+POWER(0.3,Param!$M$21)),-2),0))</f>
        <v>3.9159559373991617</v>
      </c>
      <c r="AU1" s="46">
        <f ca="1">IF(ScreenHeight!$B2&lt;OFFSET(Radar!$AC$3,COLUMN(),0),    Param!$B$38/ScreenHeight!$B2,    (Param!$B$37+1/(1-OFFSET(Radar!$AD$3,COLUMN(),0)*ScreenHeight!$C2)/Param!$B$39)/OFFSET(Radar!$AC$3,COLUMN(),0))*DistanceShader!AU1*LightShader!AU1*(IF(OFFSET(Ghosts!$S$41,COLUMN(),0)&lt;ScreenHeight!$E2,   1,   (SQRT(OFFSET(Ghosts!$T$41,COLUMN(),0)-OFFSET(Ghosts!$R$41,COLUMN(),0)*ScreenHeight!$D2)-1))+IF(Ghosts!$B$35,IF(Param!$M$21,-1-POWER(0.3,Param!$M$21)/(IF(Param!$M$21&lt;20,LightShader!AU66,OFFSET(LightShader!AU66,Param!$M$21-20,0))+POWER(0.3,Param!$M$21)),-2),0))</f>
        <v>3.9399343894492702</v>
      </c>
      <c r="AV1" s="46">
        <f ca="1">IF(ScreenHeight!$B2&lt;OFFSET(Radar!$AC$3,COLUMN(),0),    Param!$B$38/ScreenHeight!$B2,    (Param!$B$37+1/(1-OFFSET(Radar!$AD$3,COLUMN(),0)*ScreenHeight!$C2)/Param!$B$39)/OFFSET(Radar!$AC$3,COLUMN(),0))*DistanceShader!AV1*LightShader!AV1*(IF(OFFSET(Ghosts!$S$41,COLUMN(),0)&lt;ScreenHeight!$E2,   1,   (SQRT(OFFSET(Ghosts!$T$41,COLUMN(),0)-OFFSET(Ghosts!$R$41,COLUMN(),0)*ScreenHeight!$D2)-1))+IF(Ghosts!$B$35,IF(Param!$M$21,-1-POWER(0.3,Param!$M$21)/(IF(Param!$M$21&lt;20,LightShader!AV66,OFFSET(LightShader!AV66,Param!$M$21-20,0))+POWER(0.3,Param!$M$21)),-2),0))</f>
        <v>3.9585192486687411</v>
      </c>
      <c r="AW1" s="46">
        <f ca="1">IF(ScreenHeight!$B2&lt;OFFSET(Radar!$AC$3,COLUMN(),0),    Param!$B$38/ScreenHeight!$B2,    (Param!$B$37+1/(1-OFFSET(Radar!$AD$3,COLUMN(),0)*ScreenHeight!$C2)/Param!$B$39)/OFFSET(Radar!$AC$3,COLUMN(),0))*DistanceShader!AW1*LightShader!AW1*(IF(OFFSET(Ghosts!$S$41,COLUMN(),0)&lt;ScreenHeight!$E2,   1,   (SQRT(OFFSET(Ghosts!$T$41,COLUMN(),0)-OFFSET(Ghosts!$R$41,COLUMN(),0)*ScreenHeight!$D2)-1))+IF(Ghosts!$B$35,IF(Param!$M$21,-1-POWER(0.3,Param!$M$21)/(IF(Param!$M$21&lt;20,LightShader!AW66,OFFSET(LightShader!AW66,Param!$M$21-20,0))+POWER(0.3,Param!$M$21)),-2),0))</f>
        <v>3.9715276396357067</v>
      </c>
      <c r="AX1" s="46">
        <f ca="1">IF(ScreenHeight!$B2&lt;OFFSET(Radar!$AC$3,COLUMN(),0),    Param!$B$38/ScreenHeight!$B2,    (Param!$B$37+1/(1-OFFSET(Radar!$AD$3,COLUMN(),0)*ScreenHeight!$C2)/Param!$B$39)/OFFSET(Radar!$AC$3,COLUMN(),0))*DistanceShader!AX1*LightShader!AX1*(IF(OFFSET(Ghosts!$S$41,COLUMN(),0)&lt;ScreenHeight!$E2,   1,   (SQRT(OFFSET(Ghosts!$T$41,COLUMN(),0)-OFFSET(Ghosts!$R$41,COLUMN(),0)*ScreenHeight!$D2)-1))+IF(Ghosts!$B$35,IF(Param!$M$21,-1-POWER(0.3,Param!$M$21)/(IF(Param!$M$21&lt;20,LightShader!AX66,OFFSET(LightShader!AX66,Param!$M$21-20,0))+POWER(0.3,Param!$M$21)),-2),0))</f>
        <v>3.9788279726760805</v>
      </c>
      <c r="AY1" s="46">
        <f ca="1">IF(ScreenHeight!$B2&lt;OFFSET(Radar!$AC$3,COLUMN(),0),    Param!$B$38/ScreenHeight!$B2,    (Param!$B$37+1/(1-OFFSET(Radar!$AD$3,COLUMN(),0)*ScreenHeight!$C2)/Param!$B$39)/OFFSET(Radar!$AC$3,COLUMN(),0))*DistanceShader!AY1*LightShader!AY1*(IF(OFFSET(Ghosts!$S$41,COLUMN(),0)&lt;ScreenHeight!$E2,   1,   (SQRT(OFFSET(Ghosts!$T$41,COLUMN(),0)-OFFSET(Ghosts!$R$41,COLUMN(),0)*ScreenHeight!$D2)-1))+IF(Ghosts!$B$35,IF(Param!$M$21,-1-POWER(0.3,Param!$M$21)/(IF(Param!$M$21&lt;20,LightShader!AY66,OFFSET(LightShader!AY66,Param!$M$21-20,0))+POWER(0.3,Param!$M$21)),-2),0))</f>
        <v>3.9803434721028919</v>
      </c>
      <c r="AZ1" s="46">
        <f ca="1">IF(ScreenHeight!$B2&lt;OFFSET(Radar!$AC$3,COLUMN(),0),    Param!$B$38/ScreenHeight!$B2,    (Param!$B$37+1/(1-OFFSET(Radar!$AD$3,COLUMN(),0)*ScreenHeight!$C2)/Param!$B$39)/OFFSET(Radar!$AC$3,COLUMN(),0))*DistanceShader!AZ1*LightShader!AZ1*(IF(OFFSET(Ghosts!$S$41,COLUMN(),0)&lt;ScreenHeight!$E2,   1,   (SQRT(OFFSET(Ghosts!$T$41,COLUMN(),0)-OFFSET(Ghosts!$R$41,COLUMN(),0)*ScreenHeight!$D2)-1))+IF(Ghosts!$B$35,IF(Param!$M$21,-1-POWER(0.3,Param!$M$21)/(IF(Param!$M$21&lt;20,LightShader!AZ66,OFFSET(LightShader!AZ66,Param!$M$21-20,0))+POWER(0.3,Param!$M$21)),-2),0))</f>
        <v>3.976054303483866</v>
      </c>
      <c r="BA1" s="46">
        <f ca="1">IF(ScreenHeight!$B2&lt;OFFSET(Radar!$AC$3,COLUMN(),0),    Param!$B$38/ScreenHeight!$B2,    (Param!$B$37+1/(1-OFFSET(Radar!$AD$3,COLUMN(),0)*ScreenHeight!$C2)/Param!$B$39)/OFFSET(Radar!$AC$3,COLUMN(),0))*DistanceShader!BA1*LightShader!BA1*(IF(OFFSET(Ghosts!$S$41,COLUMN(),0)&lt;ScreenHeight!$E2,   1,   (SQRT(OFFSET(Ghosts!$T$41,COLUMN(),0)-OFFSET(Ghosts!$R$41,COLUMN(),0)*ScreenHeight!$D2)-1))+IF(Ghosts!$B$35,IF(Param!$M$21,-1-POWER(0.3,Param!$M$21)/(IF(Param!$M$21&lt;20,LightShader!BA66,OFFSET(LightShader!BA66,Param!$M$21-20,0))+POWER(0.3,Param!$M$21)),-2),0))</f>
        <v>3.9659981867076124</v>
      </c>
      <c r="BB1" s="46">
        <f ca="1">IF(ScreenHeight!$B2&lt;OFFSET(Radar!$AC$3,COLUMN(),0),    Param!$B$38/ScreenHeight!$B2,    (Param!$B$37+1/(1-OFFSET(Radar!$AD$3,COLUMN(),0)*ScreenHeight!$C2)/Param!$B$39)/OFFSET(Radar!$AC$3,COLUMN(),0))*DistanceShader!BB1*LightShader!BB1*(IF(OFFSET(Ghosts!$S$41,COLUMN(),0)&lt;ScreenHeight!$E2,   1,   (SQRT(OFFSET(Ghosts!$T$41,COLUMN(),0)-OFFSET(Ghosts!$R$41,COLUMN(),0)*ScreenHeight!$D2)-1))+IF(Ghosts!$B$35,IF(Param!$M$21,-1-POWER(0.3,Param!$M$21)/(IF(Param!$M$21&lt;20,LightShader!BB66,OFFSET(LightShader!BB66,Param!$M$21-20,0))+POWER(0.3,Param!$M$21)),-2),0))</f>
        <v>3.9502694600933728</v>
      </c>
      <c r="BC1" s="46">
        <f ca="1">IF(ScreenHeight!$B2&lt;OFFSET(Radar!$AC$3,COLUMN(),0),    Param!$B$38/ScreenHeight!$B2,    (Param!$B$37+1/(1-OFFSET(Radar!$AD$3,COLUMN(),0)*ScreenHeight!$C2)/Param!$B$39)/OFFSET(Radar!$AC$3,COLUMN(),0))*DistanceShader!BC1*LightShader!BC1*(IF(OFFSET(Ghosts!$S$41,COLUMN(),0)&lt;ScreenHeight!$E2,   1,   (SQRT(OFFSET(Ghosts!$T$41,COLUMN(),0)-OFFSET(Ghosts!$R$41,COLUMN(),0)*ScreenHeight!$D2)-1))+IF(Ghosts!$B$35,IF(Param!$M$21,-1-POWER(0.3,Param!$M$21)/(IF(Param!$M$21&lt;20,LightShader!BC66,OFFSET(LightShader!BC66,Param!$M$21-20,0))+POWER(0.3,Param!$M$21)),-2),0))</f>
        <v>3.9290166424084849</v>
      </c>
      <c r="BD1" s="46">
        <f ca="1">IF(ScreenHeight!$B2&lt;OFFSET(Radar!$AC$3,COLUMN(),0),    Param!$B$38/ScreenHeight!$B2,    (Param!$B$37+1/(1-OFFSET(Radar!$AD$3,COLUMN(),0)*ScreenHeight!$C2)/Param!$B$39)/OFFSET(Radar!$AC$3,COLUMN(),0))*DistanceShader!BD1*LightShader!BD1*(IF(OFFSET(Ghosts!$S$41,COLUMN(),0)&lt;ScreenHeight!$E2,   1,   (SQRT(OFFSET(Ghosts!$T$41,COLUMN(),0)-OFFSET(Ghosts!$R$41,COLUMN(),0)*ScreenHeight!$D2)-1))+IF(Ghosts!$B$35,IF(Param!$M$21,-1-POWER(0.3,Param!$M$21)/(IF(Param!$M$21&lt;20,LightShader!BD66,OFFSET(LightShader!BD66,Param!$M$21-20,0))+POWER(0.3,Param!$M$21)),-2),0))</f>
        <v>3.9024386173351955</v>
      </c>
      <c r="BE1" s="46">
        <f ca="1">IF(ScreenHeight!$B2&lt;OFFSET(Radar!$AC$3,COLUMN(),0),    Param!$B$38/ScreenHeight!$B2,    (Param!$B$37+1/(1-OFFSET(Radar!$AD$3,COLUMN(),0)*ScreenHeight!$C2)/Param!$B$39)/OFFSET(Radar!$AC$3,COLUMN(),0))*DistanceShader!BE1*LightShader!BE1*(IF(OFFSET(Ghosts!$S$41,COLUMN(),0)&lt;ScreenHeight!$E2,   1,   (SQRT(OFFSET(Ghosts!$T$41,COLUMN(),0)-OFFSET(Ghosts!$R$41,COLUMN(),0)*ScreenHeight!$D2)-1))+IF(Ghosts!$B$35,IF(Param!$M$21,-1-POWER(0.3,Param!$M$21)/(IF(Param!$M$21&lt;20,LightShader!BE66,OFFSET(LightShader!BE66,Param!$M$21-20,0))+POWER(0.3,Param!$M$21)),-2),0))</f>
        <v>3.8707796320750529</v>
      </c>
      <c r="BF1" s="46">
        <f ca="1">IF(ScreenHeight!$B2&lt;OFFSET(Radar!$AC$3,COLUMN(),0),    Param!$B$38/ScreenHeight!$B2,    (Param!$B$37+1/(1-OFFSET(Radar!$AD$3,COLUMN(),0)*ScreenHeight!$C2)/Param!$B$39)/OFFSET(Radar!$AC$3,COLUMN(),0))*DistanceShader!BF1*LightShader!BF1*(IF(OFFSET(Ghosts!$S$41,COLUMN(),0)&lt;ScreenHeight!$E2,   1,   (SQRT(OFFSET(Ghosts!$T$41,COLUMN(),0)-OFFSET(Ghosts!$R$41,COLUMN(),0)*ScreenHeight!$D2)-1))+IF(Ghosts!$B$35,IF(Param!$M$21,-1-POWER(0.3,Param!$M$21)/(IF(Param!$M$21&lt;20,LightShader!BF66,OFFSET(LightShader!BF66,Param!$M$21-20,0))+POWER(0.3,Param!$M$21)),-2),0))</f>
        <v>3.8343233531274681</v>
      </c>
      <c r="BG1" s="46">
        <f ca="1">IF(ScreenHeight!$B2&lt;OFFSET(Radar!$AC$3,COLUMN(),0),    Param!$B$38/ScreenHeight!$B2,    (Param!$B$37+1/(1-OFFSET(Radar!$AD$3,COLUMN(),0)*ScreenHeight!$C2)/Param!$B$39)/OFFSET(Radar!$AC$3,COLUMN(),0))*DistanceShader!BG1*LightShader!BG1*(IF(OFFSET(Ghosts!$S$41,COLUMN(),0)&lt;ScreenHeight!$E2,   1,   (SQRT(OFFSET(Ghosts!$T$41,COLUMN(),0)-OFFSET(Ghosts!$R$41,COLUMN(),0)*ScreenHeight!$D2)-1))+IF(Ghosts!$B$35,IF(Param!$M$21,-1-POWER(0.3,Param!$M$21)/(IF(Param!$M$21&lt;20,LightShader!BG66,OFFSET(LightShader!BG66,Param!$M$21-20,0))+POWER(0.3,Param!$M$21)),-2),0))</f>
        <v>3.7933862544796626</v>
      </c>
      <c r="BH1" s="46">
        <f ca="1">IF(ScreenHeight!$B2&lt;OFFSET(Radar!$AC$3,COLUMN(),0),    Param!$B$38/ScreenHeight!$B2,    (Param!$B$37+1/(1-OFFSET(Radar!$AD$3,COLUMN(),0)*ScreenHeight!$C2)/Param!$B$39)/OFFSET(Radar!$AC$3,COLUMN(),0))*DistanceShader!BH1*LightShader!BH1*(IF(OFFSET(Ghosts!$S$41,COLUMN(),0)&lt;ScreenHeight!$E2,   1,   (SQRT(OFFSET(Ghosts!$T$41,COLUMN(),0)-OFFSET(Ghosts!$R$41,COLUMN(),0)*ScreenHeight!$D2)-1))+IF(Ghosts!$B$35,IF(Param!$M$21,-1-POWER(0.3,Param!$M$21)/(IF(Param!$M$21&lt;20,LightShader!BH66,OFFSET(LightShader!BH66,Param!$M$21-20,0))+POWER(0.3,Param!$M$21)),-2),0))</f>
        <v>3.7483106253433776</v>
      </c>
      <c r="BI1" s="46">
        <f ca="1">IF(ScreenHeight!$B2&lt;OFFSET(Radar!$AC$3,COLUMN(),0),    Param!$B$38/ScreenHeight!$B2,    (Param!$B$37+1/(1-OFFSET(Radar!$AD$3,COLUMN(),0)*ScreenHeight!$C2)/Param!$B$39)/OFFSET(Radar!$AC$3,COLUMN(),0))*DistanceShader!BI1*LightShader!BI1*(IF(OFFSET(Ghosts!$S$41,COLUMN(),0)&lt;ScreenHeight!$E2,   1,   (SQRT(OFFSET(Ghosts!$T$41,COLUMN(),0)-OFFSET(Ghosts!$R$41,COLUMN(),0)*ScreenHeight!$D2)-1))+IF(Ghosts!$B$35,IF(Param!$M$21,-1-POWER(0.3,Param!$M$21)/(IF(Param!$M$21&lt;20,LightShader!BI66,OFFSET(LightShader!BI66,Param!$M$21-20,0))+POWER(0.3,Param!$M$21)),-2),0))</f>
        <v>3.6994574771457023</v>
      </c>
      <c r="BJ1" s="46">
        <f ca="1">IF(ScreenHeight!$B2&lt;OFFSET(Radar!$AC$3,COLUMN(),0),    Param!$B$38/ScreenHeight!$B2,    (Param!$B$37+1/(1-OFFSET(Radar!$AD$3,COLUMN(),0)*ScreenHeight!$C2)/Param!$B$39)/OFFSET(Radar!$AC$3,COLUMN(),0))*DistanceShader!BJ1*LightShader!BJ1*(IF(OFFSET(Ghosts!$S$41,COLUMN(),0)&lt;ScreenHeight!$E2,   1,   (SQRT(OFFSET(Ghosts!$T$41,COLUMN(),0)-OFFSET(Ghosts!$R$41,COLUMN(),0)*ScreenHeight!$D2)-1))+IF(Ghosts!$B$35,IF(Param!$M$21,-1-POWER(0.3,Param!$M$21)/(IF(Param!$M$21&lt;20,LightShader!BJ66,OFFSET(LightShader!BJ66,Param!$M$21-20,0))+POWER(0.3,Param!$M$21)),-2),0))</f>
        <v>3.6471996054789275</v>
      </c>
      <c r="BK1" s="46">
        <f ca="1">IF(ScreenHeight!$B2&lt;OFFSET(Radar!$AC$3,COLUMN(),0),    Param!$B$38/ScreenHeight!$B2,    (Param!$B$37+1/(1-OFFSET(Radar!$AD$3,COLUMN(),0)*ScreenHeight!$C2)/Param!$B$39)/OFFSET(Radar!$AC$3,COLUMN(),0))*DistanceShader!BK1*LightShader!BK1*(IF(OFFSET(Ghosts!$S$41,COLUMN(),0)&lt;ScreenHeight!$E2,   1,   (SQRT(OFFSET(Ghosts!$T$41,COLUMN(),0)-OFFSET(Ghosts!$R$41,COLUMN(),0)*ScreenHeight!$D2)-1))+IF(Ghosts!$B$35,IF(Param!$M$21,-1-POWER(0.3,Param!$M$21)/(IF(Param!$M$21&lt;20,LightShader!BK66,OFFSET(LightShader!BK66,Param!$M$21-20,0))+POWER(0.3,Param!$M$21)),-2),0))</f>
        <v>3.5919150261095822</v>
      </c>
      <c r="BL1" s="46">
        <f ca="1">IF(ScreenHeight!$B2&lt;OFFSET(Radar!$AC$3,COLUMN(),0),    Param!$B$38/ScreenHeight!$B2,    (Param!$B$37+1/(1-OFFSET(Radar!$AD$3,COLUMN(),0)*ScreenHeight!$C2)/Param!$B$39)/OFFSET(Radar!$AC$3,COLUMN(),0))*DistanceShader!BL1*LightShader!BL1*(IF(OFFSET(Ghosts!$S$41,COLUMN(),0)&lt;ScreenHeight!$E2,   1,   (SQRT(OFFSET(Ghosts!$T$41,COLUMN(),0)-OFFSET(Ghosts!$R$41,COLUMN(),0)*ScreenHeight!$D2)-1))+IF(Ghosts!$B$35,IF(Param!$M$21,-1-POWER(0.3,Param!$M$21)/(IF(Param!$M$21&lt;20,LightShader!BL66,OFFSET(LightShader!BL66,Param!$M$21-20,0))+POWER(0.3,Param!$M$21)),-2),0))</f>
        <v>3.5339809594992819</v>
      </c>
      <c r="BM1" s="46">
        <f ca="1">IF(ScreenHeight!$B2&lt;OFFSET(Radar!$AC$3,COLUMN(),0),    Param!$B$38/ScreenHeight!$B2,    (Param!$B$37+1/(1-OFFSET(Radar!$AD$3,COLUMN(),0)*ScreenHeight!$C2)/Param!$B$39)/OFFSET(Radar!$AC$3,COLUMN(),0))*DistanceShader!BM1*LightShader!BM1*(IF(OFFSET(Ghosts!$S$41,COLUMN(),0)&lt;ScreenHeight!$E2,   1,   (SQRT(OFFSET(Ghosts!$T$41,COLUMN(),0)-OFFSET(Ghosts!$R$41,COLUMN(),0)*ScreenHeight!$D2)-1))+IF(Ghosts!$B$35,IF(Param!$M$21,-1-POWER(0.3,Param!$M$21)/(IF(Param!$M$21&lt;20,LightShader!BM66,OFFSET(LightShader!BM66,Param!$M$21-20,0))+POWER(0.3,Param!$M$21)),-2),0))</f>
        <v>3.4737684901441956</v>
      </c>
      <c r="BN1" s="46">
        <f ca="1">IF(ScreenHeight!$B2&lt;OFFSET(Radar!$AC$3,COLUMN(),0),    Param!$B$38/ScreenHeight!$B2,    (Param!$B$37+1/(1-OFFSET(Radar!$AD$3,COLUMN(),0)*ScreenHeight!$C2)/Param!$B$39)/OFFSET(Radar!$AC$3,COLUMN(),0))*DistanceShader!BN1*LightShader!BN1*(IF(OFFSET(Ghosts!$S$41,COLUMN(),0)&lt;ScreenHeight!$E2,   1,   (SQRT(OFFSET(Ghosts!$T$41,COLUMN(),0)-OFFSET(Ghosts!$R$41,COLUMN(),0)*ScreenHeight!$D2)-1))+IF(Ghosts!$B$35,IF(Param!$M$21,-1-POWER(0.3,Param!$M$21)/(IF(Param!$M$21&lt;20,LightShader!BN66,OFFSET(LightShader!BN66,Param!$M$21-20,0))+POWER(0.3,Param!$M$21)),-2),0))</f>
        <v>3.4116379794395892</v>
      </c>
      <c r="BO1" s="46">
        <f ca="1">IF(ScreenHeight!$B2&lt;OFFSET(Radar!$AC$3,COLUMN(),0),    Param!$B$38/ScreenHeight!$B2,    (Param!$B$37+1/(1-OFFSET(Radar!$AD$3,COLUMN(),0)*ScreenHeight!$C2)/Param!$B$39)/OFFSET(Radar!$AC$3,COLUMN(),0))*DistanceShader!BO1*LightShader!BO1*(IF(OFFSET(Ghosts!$S$41,COLUMN(),0)&lt;ScreenHeight!$E2,   1,   (SQRT(OFFSET(Ghosts!$T$41,COLUMN(),0)-OFFSET(Ghosts!$R$41,COLUMN(),0)*ScreenHeight!$D2)-1))+IF(Ghosts!$B$35,IF(Param!$M$21,-1-POWER(0.3,Param!$M$21)/(IF(Param!$M$21&lt;20,LightShader!BO66,OFFSET(LightShader!BO66,Param!$M$21-20,0))+POWER(0.3,Param!$M$21)),-2),0))</f>
        <v>3.3479352669416524</v>
      </c>
      <c r="BP1" s="46">
        <f ca="1">IF(ScreenHeight!$B2&lt;OFFSET(Radar!$AC$3,COLUMN(),0),    Param!$B$38/ScreenHeight!$B2,    (Param!$B$37+1/(1-OFFSET(Radar!$AD$3,COLUMN(),0)*ScreenHeight!$C2)/Param!$B$39)/OFFSET(Radar!$AC$3,COLUMN(),0))*DistanceShader!BP1*LightShader!BP1*(IF(OFFSET(Ghosts!$S$41,COLUMN(),0)&lt;ScreenHeight!$E2,   1,   (SQRT(OFFSET(Ghosts!$T$41,COLUMN(),0)-OFFSET(Ghosts!$R$41,COLUMN(),0)*ScreenHeight!$D2)-1))+IF(Ghosts!$B$35,IF(Param!$M$21,-1-POWER(0.3,Param!$M$21)/(IF(Param!$M$21&lt;20,LightShader!BP66,OFFSET(LightShader!BP66,Param!$M$21-20,0))+POWER(0.3,Param!$M$21)),-2),0))</f>
        <v>3.2829886570761477</v>
      </c>
      <c r="BQ1" s="46">
        <f ca="1">IF(ScreenHeight!$B2&lt;OFFSET(Radar!$AC$3,COLUMN(),0),    Param!$B$38/ScreenHeight!$B2,    (Param!$B$37+1/(1-OFFSET(Radar!$AD$3,COLUMN(),0)*ScreenHeight!$C2)/Param!$B$39)/OFFSET(Radar!$AC$3,COLUMN(),0))*DistanceShader!BQ1*LightShader!BQ1*(IF(OFFSET(Ghosts!$S$41,COLUMN(),0)&lt;ScreenHeight!$E2,   1,   (SQRT(OFFSET(Ghosts!$T$41,COLUMN(),0)-OFFSET(Ghosts!$R$41,COLUMN(),0)*ScreenHeight!$D2)-1))+IF(Ghosts!$B$35,IF(Param!$M$21,-1-POWER(0.3,Param!$M$21)/(IF(Param!$M$21&lt;20,LightShader!BQ66,OFFSET(LightShader!BQ66,Param!$M$21-20,0))+POWER(0.3,Param!$M$21)),-2),0))</f>
        <v>3.2171066578030048</v>
      </c>
      <c r="BR1" s="46">
        <f ca="1">IF(ScreenHeight!$B2&lt;OFFSET(Radar!$AC$3,COLUMN(),0),    Param!$B$38/ScreenHeight!$B2,    (Param!$B$37+1/(1-OFFSET(Radar!$AD$3,COLUMN(),0)*ScreenHeight!$C2)/Param!$B$39)/OFFSET(Radar!$AC$3,COLUMN(),0))*DistanceShader!BR1*LightShader!BR1*(IF(OFFSET(Ghosts!$S$41,COLUMN(),0)&lt;ScreenHeight!$E2,   1,   (SQRT(OFFSET(Ghosts!$T$41,COLUMN(),0)-OFFSET(Ghosts!$R$41,COLUMN(),0)*ScreenHeight!$D2)-1))+IF(Ghosts!$B$35,IF(Param!$M$21,-1-POWER(0.3,Param!$M$21)/(IF(Param!$M$21&lt;20,LightShader!BR66,OFFSET(LightShader!BR66,Param!$M$21-20,0))+POWER(0.3,Param!$M$21)),-2),0))</f>
        <v>3.1505764148937172</v>
      </c>
      <c r="BS1" s="46">
        <f ca="1">IF(ScreenHeight!$B2&lt;OFFSET(Radar!$AC$3,COLUMN(),0),    Param!$B$38/ScreenHeight!$B2,    (Param!$B$37+1/(1-OFFSET(Radar!$AD$3,COLUMN(),0)*ScreenHeight!$C2)/Param!$B$39)/OFFSET(Radar!$AC$3,COLUMN(),0))*DistanceShader!BS1*LightShader!BS1*(IF(OFFSET(Ghosts!$S$41,COLUMN(),0)&lt;ScreenHeight!$E2,   1,   (SQRT(OFFSET(Ghosts!$T$41,COLUMN(),0)-OFFSET(Ghosts!$R$41,COLUMN(),0)*ScreenHeight!$D2)-1))+IF(Ghosts!$B$35,IF(Param!$M$21,-1-POWER(0.3,Param!$M$21)/(IF(Param!$M$21&lt;20,LightShader!BS66,OFFSET(LightShader!BS66,Param!$M$21-20,0))+POWER(0.3,Param!$M$21)),-2),0))</f>
        <v>3.0836627700343087</v>
      </c>
      <c r="BT1" s="46">
        <f ca="1">IF(ScreenHeight!$B2&lt;OFFSET(Radar!$AC$3,COLUMN(),0),    Param!$B$38/ScreenHeight!$B2,    (Param!$B$37+1/(1-OFFSET(Radar!$AD$3,COLUMN(),0)*ScreenHeight!$C2)/Param!$B$39)/OFFSET(Radar!$AC$3,COLUMN(),0))*DistanceShader!BT1*LightShader!BT1*(IF(OFFSET(Ghosts!$S$41,COLUMN(),0)&lt;ScreenHeight!$E2,   1,   (SQRT(OFFSET(Ghosts!$T$41,COLUMN(),0)-OFFSET(Ghosts!$R$41,COLUMN(),0)*ScreenHeight!$D2)-1))+IF(Ghosts!$B$35,IF(Param!$M$21,-1-POWER(0.3,Param!$M$21)/(IF(Param!$M$21&lt;20,LightShader!BT66,OFFSET(LightShader!BT66,Param!$M$21-20,0))+POWER(0.3,Param!$M$21)),-2),0))</f>
        <v>3.0166078621673642</v>
      </c>
      <c r="BU1" s="46">
        <f ca="1">IF(ScreenHeight!$B2&lt;OFFSET(Radar!$AC$3,COLUMN(),0),    Param!$B$38/ScreenHeight!$B2,    (Param!$B$37+1/(1-OFFSET(Radar!$AD$3,COLUMN(),0)*ScreenHeight!$C2)/Param!$B$39)/OFFSET(Radar!$AC$3,COLUMN(),0))*DistanceShader!BU1*LightShader!BU1*(IF(OFFSET(Ghosts!$S$41,COLUMN(),0)&lt;ScreenHeight!$E2,   1,   (SQRT(OFFSET(Ghosts!$T$41,COLUMN(),0)-OFFSET(Ghosts!$R$41,COLUMN(),0)*ScreenHeight!$D2)-1))+IF(Ghosts!$B$35,IF(Param!$M$21,-1-POWER(0.3,Param!$M$21)/(IF(Param!$M$21&lt;20,LightShader!BU66,OFFSET(LightShader!BU66,Param!$M$21-20,0))+POWER(0.3,Param!$M$21)),-2),0))</f>
        <v>2.9496311882823694</v>
      </c>
      <c r="BV1" s="46">
        <f ca="1">IF(ScreenHeight!$B2&lt;OFFSET(Radar!$AC$3,COLUMN(),0),    Param!$B$38/ScreenHeight!$B2,    (Param!$B$37+1/(1-OFFSET(Radar!$AD$3,COLUMN(),0)*ScreenHeight!$C2)/Param!$B$39)/OFFSET(Radar!$AC$3,COLUMN(),0))*DistanceShader!BV1*LightShader!BV1*(IF(OFFSET(Ghosts!$S$41,COLUMN(),0)&lt;ScreenHeight!$E2,   1,   (SQRT(OFFSET(Ghosts!$T$41,COLUMN(),0)-OFFSET(Ghosts!$R$41,COLUMN(),0)*ScreenHeight!$D2)-1))+IF(Ghosts!$B$35,IF(Param!$M$21,-1-POWER(0.3,Param!$M$21)/(IF(Param!$M$21&lt;20,LightShader!BV66,OFFSET(LightShader!BV66,Param!$M$21-20,0))+POWER(0.3,Param!$M$21)),-2),0))</f>
        <v>2.8829300410857317</v>
      </c>
      <c r="BW1" s="46">
        <f ca="1">IF(ScreenHeight!$B2&lt;OFFSET(Radar!$AC$3,COLUMN(),0),    Param!$B$38/ScreenHeight!$B2,    (Param!$B$37+1/(1-OFFSET(Radar!$AD$3,COLUMN(),0)*ScreenHeight!$C2)/Param!$B$39)/OFFSET(Radar!$AC$3,COLUMN(),0))*DistanceShader!BW1*LightShader!BW1*(IF(OFFSET(Ghosts!$S$41,COLUMN(),0)&lt;ScreenHeight!$E2,   1,   (SQRT(OFFSET(Ghosts!$T$41,COLUMN(),0)-OFFSET(Ghosts!$R$41,COLUMN(),0)*ScreenHeight!$D2)-1))+IF(Ghosts!$B$35,IF(Param!$M$21,-1-POWER(0.3,Param!$M$21)/(IF(Param!$M$21&lt;20,LightShader!BW66,OFFSET(LightShader!BW66,Param!$M$21-20,0))+POWER(0.3,Param!$M$21)),-2),0))</f>
        <v>2.8166802454726314</v>
      </c>
      <c r="BX1" s="46">
        <f ca="1">IF(ScreenHeight!$B2&lt;OFFSET(Radar!$AC$3,COLUMN(),0),    Param!$B$38/ScreenHeight!$B2,    (Param!$B$37+1/(1-OFFSET(Radar!$AD$3,COLUMN(),0)*ScreenHeight!$C2)/Param!$B$39)/OFFSET(Radar!$AC$3,COLUMN(),0))*DistanceShader!BX1*LightShader!BX1*(IF(OFFSET(Ghosts!$S$41,COLUMN(),0)&lt;ScreenHeight!$E2,   1,   (SQRT(OFFSET(Ghosts!$T$41,COLUMN(),0)-OFFSET(Ghosts!$R$41,COLUMN(),0)*ScreenHeight!$D2)-1))+IF(Ghosts!$B$35,IF(Param!$M$21,-1-POWER(0.3,Param!$M$21)/(IF(Param!$M$21&lt;20,LightShader!BX66,OFFSET(LightShader!BX66,Param!$M$21-20,0))+POWER(0.3,Param!$M$21)),-2),0))</f>
        <v>2.751037122424254</v>
      </c>
      <c r="BY1" s="46">
        <f ca="1">IF(ScreenHeight!$B2&lt;OFFSET(Radar!$AC$3,COLUMN(),0),    Param!$B$38/ScreenHeight!$B2,    (Param!$B$37+1/(1-OFFSET(Radar!$AD$3,COLUMN(),0)*ScreenHeight!$C2)/Param!$B$39)/OFFSET(Radar!$AC$3,COLUMN(),0))*DistanceShader!BY1*LightShader!BY1*(IF(OFFSET(Ghosts!$S$41,COLUMN(),0)&lt;ScreenHeight!$E2,   1,   (SQRT(OFFSET(Ghosts!$T$41,COLUMN(),0)-OFFSET(Ghosts!$R$41,COLUMN(),0)*ScreenHeight!$D2)-1))+IF(Ghosts!$B$35,IF(Param!$M$21,-1-POWER(0.3,Param!$M$21)/(IF(Param!$M$21&lt;20,LightShader!BY66,OFFSET(LightShader!BY66,Param!$M$21-20,0))+POWER(0.3,Param!$M$21)),-2),0))</f>
        <v>2.6861366169593501</v>
      </c>
      <c r="BZ1" s="46">
        <f ca="1">IF(ScreenHeight!$B2&lt;OFFSET(Radar!$AC$3,COLUMN(),0),    Param!$B$38/ScreenHeight!$B2,    (Param!$B$37+1/(1-OFFSET(Radar!$AD$3,COLUMN(),0)*ScreenHeight!$C2)/Param!$B$39)/OFFSET(Radar!$AC$3,COLUMN(),0))*DistanceShader!BZ1*LightShader!BZ1*(IF(OFFSET(Ghosts!$S$41,COLUMN(),0)&lt;ScreenHeight!$E2,   1,   (SQRT(OFFSET(Ghosts!$T$41,COLUMN(),0)-OFFSET(Ghosts!$R$41,COLUMN(),0)*ScreenHeight!$D2)-1))+IF(Ghosts!$B$35,IF(Param!$M$21,-1-POWER(0.3,Param!$M$21)/(IF(Param!$M$21&lt;20,LightShader!BZ66,OFFSET(LightShader!BZ66,Param!$M$21-20,0))+POWER(0.3,Param!$M$21)),-2),0))</f>
        <v>2.6220965353457268</v>
      </c>
      <c r="CA1" s="46">
        <f ca="1">IF(ScreenHeight!$B2&lt;OFFSET(Radar!$AC$3,COLUMN(),0),    Param!$B$38/ScreenHeight!$B2,    (Param!$B$37+1/(1-OFFSET(Radar!$AD$3,COLUMN(),0)*ScreenHeight!$C2)/Param!$B$39)/OFFSET(Radar!$AC$3,COLUMN(),0))*DistanceShader!CA1*LightShader!CA1*(IF(OFFSET(Ghosts!$S$41,COLUMN(),0)&lt;ScreenHeight!$E2,   1,   (SQRT(OFFSET(Ghosts!$T$41,COLUMN(),0)-OFFSET(Ghosts!$R$41,COLUMN(),0)*ScreenHeight!$D2)-1))+IF(Ghosts!$B$35,IF(Param!$M$21,-1-POWER(0.3,Param!$M$21)/(IF(Param!$M$21&lt;20,LightShader!CA66,OFFSET(LightShader!CA66,Param!$M$21-20,0))+POWER(0.3,Param!$M$21)),-2),0))</f>
        <v>2.5590178453658812</v>
      </c>
      <c r="CB1" s="46">
        <f ca="1">IF(ScreenHeight!$B2&lt;OFFSET(Radar!$AC$3,COLUMN(),0),    Param!$B$38/ScreenHeight!$B2,    (Param!$B$37+1/(1-OFFSET(Radar!$AD$3,COLUMN(),0)*ScreenHeight!$C2)/Param!$B$39)/OFFSET(Radar!$AC$3,COLUMN(),0))*DistanceShader!CB1*LightShader!CB1*(IF(OFFSET(Ghosts!$S$41,COLUMN(),0)&lt;ScreenHeight!$E2,   1,   (SQRT(OFFSET(Ghosts!$T$41,COLUMN(),0)-OFFSET(Ghosts!$R$41,COLUMN(),0)*ScreenHeight!$D2)-1))+IF(Ghosts!$B$35,IF(Param!$M$21,-1-POWER(0.3,Param!$M$21)/(IF(Param!$M$21&lt;20,LightShader!CB66,OFFSET(LightShader!CB66,Param!$M$21-20,0))+POWER(0.3,Param!$M$21)),-2),0))</f>
        <v>2.4969860016316519</v>
      </c>
      <c r="CC1" s="46">
        <f ca="1">IF(ScreenHeight!$B2&lt;OFFSET(Radar!$AC$3,COLUMN(),0),    Param!$B$38/ScreenHeight!$B2,    (Param!$B$37+1/(1-OFFSET(Radar!$AD$3,COLUMN(),0)*ScreenHeight!$C2)/Param!$B$39)/OFFSET(Radar!$AC$3,COLUMN(),0))*DistanceShader!CC1*LightShader!CC1*(IF(OFFSET(Ghosts!$S$41,COLUMN(),0)&lt;ScreenHeight!$E2,   1,   (SQRT(OFFSET(Ghosts!$T$41,COLUMN(),0)-OFFSET(Ghosts!$R$41,COLUMN(),0)*ScreenHeight!$D2)-1))+IF(Ghosts!$B$35,IF(Param!$M$21,-1-POWER(0.3,Param!$M$21)/(IF(Param!$M$21&lt;20,LightShader!CC66,OFFSET(LightShader!CC66,Param!$M$21-20,0))+POWER(0.3,Param!$M$21)),-2),0))</f>
        <v>2.4360722654925193</v>
      </c>
      <c r="CD1" s="46">
        <f ca="1">IF(ScreenHeight!$B2&lt;OFFSET(Radar!$AC$3,COLUMN(),0),    Param!$B$38/ScreenHeight!$B2,    (Param!$B$37+1/(1-OFFSET(Radar!$AD$3,COLUMN(),0)*ScreenHeight!$C2)/Param!$B$39)/OFFSET(Radar!$AC$3,COLUMN(),0))*DistanceShader!CD1*LightShader!CD1*(IF(OFFSET(Ghosts!$S$41,COLUMN(),0)&lt;ScreenHeight!$E2,   1,   (SQRT(OFFSET(Ghosts!$T$41,COLUMN(),0)-OFFSET(Ghosts!$R$41,COLUMN(),0)*ScreenHeight!$D2)-1))+IF(Ghosts!$B$35,IF(Param!$M$21,-1-POWER(0.3,Param!$M$21)/(IF(Param!$M$21&lt;20,LightShader!CD66,OFFSET(LightShader!CD66,Param!$M$21-20,0))+POWER(0.3,Param!$M$21)),-2),0))</f>
        <v>2.3763349958290325</v>
      </c>
      <c r="CE1" s="46">
        <f ca="1">IF(ScreenHeight!$B2&lt;OFFSET(Radar!$AC$3,COLUMN(),0),    Param!$B$38/ScreenHeight!$B2,    (Param!$B$37+1/(1-OFFSET(Radar!$AD$3,COLUMN(),0)*ScreenHeight!$C2)/Param!$B$39)/OFFSET(Radar!$AC$3,COLUMN(),0))*DistanceShader!CE1*LightShader!CE1*(IF(OFFSET(Ghosts!$S$41,COLUMN(),0)&lt;ScreenHeight!$E2,   1,   (SQRT(OFFSET(Ghosts!$T$41,COLUMN(),0)-OFFSET(Ghosts!$R$41,COLUMN(),0)*ScreenHeight!$D2)-1))+IF(Ghosts!$B$35,IF(Param!$M$21,-1-POWER(0.3,Param!$M$21)/(IF(Param!$M$21&lt;20,LightShader!CE66,OFFSET(LightShader!CE66,Param!$M$21-20,0))+POWER(0.3,Param!$M$21)),-2),0))</f>
        <v>2.3178208929011612</v>
      </c>
      <c r="CF1" s="46">
        <f ca="1">IF(ScreenHeight!$B2&lt;OFFSET(Radar!$AC$3,COLUMN(),0),    Param!$B$38/ScreenHeight!$B2,    (Param!$B$37+1/(1-OFFSET(Radar!$AD$3,COLUMN(),0)*ScreenHeight!$C2)/Param!$B$39)/OFFSET(Radar!$AC$3,COLUMN(),0))*DistanceShader!CF1*LightShader!CF1*(IF(OFFSET(Ghosts!$S$41,COLUMN(),0)&lt;ScreenHeight!$E2,   1,   (SQRT(OFFSET(Ghosts!$T$41,COLUMN(),0)-OFFSET(Ghosts!$R$41,COLUMN(),0)*ScreenHeight!$D2)-1))+IF(Ghosts!$B$35,IF(Param!$M$21,-1-POWER(0.3,Param!$M$21)/(IF(Param!$M$21&lt;20,LightShader!CF66,OFFSET(LightShader!CF66,Param!$M$21-20,0))+POWER(0.3,Param!$M$21)),-2),0))</f>
        <v>2.2605661824278278</v>
      </c>
      <c r="CG1" s="46">
        <f ca="1">IF(ScreenHeight!$B2&lt;OFFSET(Radar!$AC$3,COLUMN(),0),    Param!$B$38/ScreenHeight!$B2,    (Param!$B$37+1/(1-OFFSET(Radar!$AD$3,COLUMN(),0)*ScreenHeight!$C2)/Param!$B$39)/OFFSET(Radar!$AC$3,COLUMN(),0))*DistanceShader!CG1*LightShader!CG1*(IF(OFFSET(Ghosts!$S$41,COLUMN(),0)&lt;ScreenHeight!$E2,   1,   (SQRT(OFFSET(Ghosts!$T$41,COLUMN(),0)-OFFSET(Ghosts!$R$41,COLUMN(),0)*ScreenHeight!$D2)-1))+IF(Ghosts!$B$35,IF(Param!$M$21,-1-POWER(0.3,Param!$M$21)/(IF(Param!$M$21&lt;20,LightShader!CG66,OFFSET(LightShader!CG66,Param!$M$21-20,0))+POWER(0.3,Param!$M$21)),-2),0))</f>
        <v>2.2045977312487</v>
      </c>
      <c r="CH1" s="46">
        <f ca="1">IF(ScreenHeight!$B2&lt;OFFSET(Radar!$AC$3,COLUMN(),0),    Param!$B$38/ScreenHeight!$B2,    (Param!$B$37+1/(1-OFFSET(Radar!$AD$3,COLUMN(),0)*ScreenHeight!$C2)/Param!$B$39)/OFFSET(Radar!$AC$3,COLUMN(),0))*DistanceShader!CH1*LightShader!CH1*(IF(OFFSET(Ghosts!$S$41,COLUMN(),0)&lt;ScreenHeight!$E2,   1,   (SQRT(OFFSET(Ghosts!$T$41,COLUMN(),0)-OFFSET(Ghosts!$R$41,COLUMN(),0)*ScreenHeight!$D2)-1))+IF(Ghosts!$B$35,IF(Param!$M$21,-1-POWER(0.3,Param!$M$21)/(IF(Param!$M$21&lt;20,LightShader!CH66,OFFSET(LightShader!CH66,Param!$M$21-20,0))+POWER(0.3,Param!$M$21)),-2),0))</f>
        <v>2.1499340893295846</v>
      </c>
      <c r="CI1" s="46">
        <f ca="1">IF(ScreenHeight!$B2&lt;OFFSET(Radar!$AC$3,COLUMN(),0),    Param!$B$38/ScreenHeight!$B2,    (Param!$B$37+1/(1-OFFSET(Radar!$AD$3,COLUMN(),0)*ScreenHeight!$C2)/Param!$B$39)/OFFSET(Radar!$AC$3,COLUMN(),0))*DistanceShader!CI1*LightShader!CI1*(IF(OFFSET(Ghosts!$S$41,COLUMN(),0)&lt;ScreenHeight!$E2,   1,   (SQRT(OFFSET(Ghosts!$T$41,COLUMN(),0)-OFFSET(Ghosts!$R$41,COLUMN(),0)*ScreenHeight!$D2)-1))+IF(Ghosts!$B$35,IF(Param!$M$21,-1-POWER(0.3,Param!$M$21)/(IF(Param!$M$21&lt;20,LightShader!CI66,OFFSET(LightShader!CI66,Param!$M$21-20,0))+POWER(0.3,Param!$M$21)),-2),0))</f>
        <v>2.0965864556006184</v>
      </c>
      <c r="CJ1" s="46">
        <f ca="1">IF(ScreenHeight!$B2&lt;OFFSET(Radar!$AC$3,COLUMN(),0),    Param!$B$38/ScreenHeight!$B2,    (Param!$B$37+1/(1-OFFSET(Radar!$AD$3,COLUMN(),0)*ScreenHeight!$C2)/Param!$B$39)/OFFSET(Radar!$AC$3,COLUMN(),0))*DistanceShader!CJ1*LightShader!CJ1*(IF(OFFSET(Ghosts!$S$41,COLUMN(),0)&lt;ScreenHeight!$E2,   1,   (SQRT(OFFSET(Ghosts!$T$41,COLUMN(),0)-OFFSET(Ghosts!$R$41,COLUMN(),0)*ScreenHeight!$D2)-1))+IF(Ghosts!$B$35,IF(Param!$M$21,-1-POWER(0.3,Param!$M$21)/(IF(Param!$M$21&lt;20,LightShader!CJ66,OFFSET(LightShader!CJ66,Param!$M$21-20,0))+POWER(0.3,Param!$M$21)),-2),0))</f>
        <v>2.0445595672496242</v>
      </c>
      <c r="CK1" s="46">
        <f ca="1">IF(ScreenHeight!$B2&lt;OFFSET(Radar!$AC$3,COLUMN(),0),    Param!$B$38/ScreenHeight!$B2,    (Param!$B$37+1/(1-OFFSET(Radar!$AD$3,COLUMN(),0)*ScreenHeight!$C2)/Param!$B$39)/OFFSET(Radar!$AC$3,COLUMN(),0))*DistanceShader!CK1*LightShader!CK1*(IF(OFFSET(Ghosts!$S$41,COLUMN(),0)&lt;ScreenHeight!$E2,   1,   (SQRT(OFFSET(Ghosts!$T$41,COLUMN(),0)-OFFSET(Ghosts!$R$41,COLUMN(),0)*ScreenHeight!$D2)-1))+IF(Ghosts!$B$35,IF(Param!$M$21,-1-POWER(0.3,Param!$M$21)/(IF(Param!$M$21&lt;20,LightShader!CK66,OFFSET(LightShader!CK66,Param!$M$21-20,0))+POWER(0.3,Param!$M$21)),-2),0))</f>
        <v>1.9938525137187735</v>
      </c>
      <c r="CL1" s="46">
        <f ca="1">IF(ScreenHeight!$B2&lt;OFFSET(Radar!$AC$3,COLUMN(),0),    Param!$B$38/ScreenHeight!$B2,    (Param!$B$37+1/(1-OFFSET(Radar!$AD$3,COLUMN(),0)*ScreenHeight!$C2)/Param!$B$39)/OFFSET(Radar!$AC$3,COLUMN(),0))*DistanceShader!CL1*LightShader!CL1*(IF(OFFSET(Ghosts!$S$41,COLUMN(),0)&lt;ScreenHeight!$E2,   1,   (SQRT(OFFSET(Ghosts!$T$41,COLUMN(),0)-OFFSET(Ghosts!$R$41,COLUMN(),0)*ScreenHeight!$D2)-1))+IF(Ghosts!$B$35,IF(Param!$M$21,-1-POWER(0.3,Param!$M$21)/(IF(Param!$M$21&lt;20,LightShader!CL66,OFFSET(LightShader!CL66,Param!$M$21-20,0))+POWER(0.3,Param!$M$21)),-2),0))</f>
        <v>1.9444594778534612</v>
      </c>
      <c r="CM1" s="46">
        <f ca="1">IF(ScreenHeight!$B2&lt;OFFSET(Radar!$AC$3,COLUMN(),0),    Param!$B$38/ScreenHeight!$B2,    (Param!$B$37+1/(1-OFFSET(Radar!$AD$3,COLUMN(),0)*ScreenHeight!$C2)/Param!$B$39)/OFFSET(Radar!$AC$3,COLUMN(),0))*DistanceShader!CM1*LightShader!CM1*(IF(OFFSET(Ghosts!$S$41,COLUMN(),0)&lt;ScreenHeight!$E2,   1,   (SQRT(OFFSET(Ghosts!$T$41,COLUMN(),0)-OFFSET(Ghosts!$R$41,COLUMN(),0)*ScreenHeight!$D2)-1))+IF(Ghosts!$B$35,IF(Param!$M$21,-1-POWER(0.3,Param!$M$21)/(IF(Param!$M$21&lt;20,LightShader!CM66,OFFSET(LightShader!CM66,Param!$M$21-20,0))+POWER(0.3,Param!$M$21)),-2),0))</f>
        <v>1.8963704075033352</v>
      </c>
      <c r="CN1" s="46">
        <f ca="1">IF(ScreenHeight!$B2&lt;OFFSET(Radar!$AC$3,COLUMN(),0),    Param!$B$38/ScreenHeight!$B2,    (Param!$B$37+1/(1-OFFSET(Radar!$AD$3,COLUMN(),0)*ScreenHeight!$C2)/Param!$B$39)/OFFSET(Radar!$AC$3,COLUMN(),0))*DistanceShader!CN1*LightShader!CN1*(IF(OFFSET(Ghosts!$S$41,COLUMN(),0)&lt;ScreenHeight!$E2,   1,   (SQRT(OFFSET(Ghosts!$T$41,COLUMN(),0)-OFFSET(Ghosts!$R$41,COLUMN(),0)*ScreenHeight!$D2)-1))+IF(Ghosts!$B$35,IF(Param!$M$21,-1-POWER(0.3,Param!$M$21)/(IF(Param!$M$21&lt;20,LightShader!CN66,OFFSET(LightShader!CN66,Param!$M$21-20,0))+POWER(0.3,Param!$M$21)),-2),0))</f>
        <v>1.8495716214434397</v>
      </c>
      <c r="CO1" s="46">
        <f ca="1">IF(ScreenHeight!$B2&lt;OFFSET(Radar!$AC$3,COLUMN(),0),    Param!$B$38/ScreenHeight!$B2,    (Param!$B$37+1/(1-OFFSET(Radar!$AD$3,COLUMN(),0)*ScreenHeight!$C2)/Param!$B$39)/OFFSET(Radar!$AC$3,COLUMN(),0))*DistanceShader!CO1*LightShader!CO1*(IF(OFFSET(Ghosts!$S$41,COLUMN(),0)&lt;ScreenHeight!$E2,   1,   (SQRT(OFFSET(Ghosts!$T$41,COLUMN(),0)-OFFSET(Ghosts!$R$41,COLUMN(),0)*ScreenHeight!$D2)-1))+IF(Ghosts!$B$35,IF(Param!$M$21,-1-POWER(0.3,Param!$M$21)/(IF(Param!$M$21&lt;20,LightShader!CO66,OFFSET(LightShader!CO66,Param!$M$21-20,0))+POWER(0.3,Param!$M$21)),-2),0))</f>
        <v>1.8040463538263585</v>
      </c>
      <c r="CP1" s="46">
        <f ca="1">IF(ScreenHeight!$B2&lt;OFFSET(Radar!$AC$3,COLUMN(),0),    Param!$B$38/ScreenHeight!$B2,    (Param!$B$37+1/(1-OFFSET(Radar!$AD$3,COLUMN(),0)*ScreenHeight!$C2)/Param!$B$39)/OFFSET(Radar!$AC$3,COLUMN(),0))*DistanceShader!CP1*LightShader!CP1*(IF(OFFSET(Ghosts!$S$41,COLUMN(),0)&lt;ScreenHeight!$E2,   1,   (SQRT(OFFSET(Ghosts!$T$41,COLUMN(),0)-OFFSET(Ghosts!$R$41,COLUMN(),0)*ScreenHeight!$D2)-1))+IF(Ghosts!$B$35,IF(Param!$M$21,-1-POWER(0.3,Param!$M$21)/(IF(Param!$M$21&lt;20,LightShader!CP66,OFFSET(LightShader!CP66,Param!$M$21-20,0))+POWER(0.3,Param!$M$21)),-2),0))</f>
        <v>1.7597752415433727</v>
      </c>
      <c r="CQ1" s="46">
        <f ca="1">IF(ScreenHeight!$B2&lt;OFFSET(Radar!$AC$3,COLUMN(),0),    Param!$B$38/ScreenHeight!$B2,    (Param!$B$37+1/(1-OFFSET(Radar!$AD$3,COLUMN(),0)*ScreenHeight!$C2)/Param!$B$39)/OFFSET(Radar!$AC$3,COLUMN(),0))*DistanceShader!CQ1*LightShader!CQ1*(IF(OFFSET(Ghosts!$S$41,COLUMN(),0)&lt;ScreenHeight!$E2,   1,   (SQRT(OFFSET(Ghosts!$T$41,COLUMN(),0)-OFFSET(Ghosts!$R$41,COLUMN(),0)*ScreenHeight!$D2)-1))+IF(Ghosts!$B$35,IF(Param!$M$21,-1-POWER(0.3,Param!$M$21)/(IF(Param!$M$21&lt;20,LightShader!CQ66,OFFSET(LightShader!CQ66,Param!$M$21-20,0))+POWER(0.3,Param!$M$21)),-2),0))</f>
        <v>1.716736758905268</v>
      </c>
      <c r="CR1" s="46">
        <f ca="1">IF(ScreenHeight!$B2&lt;OFFSET(Radar!$AC$3,COLUMN(),0),    Param!$B$38/ScreenHeight!$B2,    (Param!$B$37+1/(1-OFFSET(Radar!$AD$3,COLUMN(),0)*ScreenHeight!$C2)/Param!$B$39)/OFFSET(Radar!$AC$3,COLUMN(),0))*DistanceShader!CR1*LightShader!CR1*(IF(OFFSET(Ghosts!$S$41,COLUMN(),0)&lt;ScreenHeight!$E2,   1,   (SQRT(OFFSET(Ghosts!$T$41,COLUMN(),0)-OFFSET(Ghosts!$R$41,COLUMN(),0)*ScreenHeight!$D2)-1))+IF(Ghosts!$B$35,IF(Param!$M$21,-1-POWER(0.3,Param!$M$21)/(IF(Param!$M$21&lt;20,LightShader!CR66,OFFSET(LightShader!CR66,Param!$M$21-20,0))+POWER(0.3,Param!$M$21)),-2),0))</f>
        <v>1.6749076039855584</v>
      </c>
      <c r="CS1" s="46">
        <f ca="1">IF(ScreenHeight!$B2&lt;OFFSET(Radar!$AC$3,COLUMN(),0),    Param!$B$38/ScreenHeight!$B2,    (Param!$B$37+1/(1-OFFSET(Radar!$AD$3,COLUMN(),0)*ScreenHeight!$C2)/Param!$B$39)/OFFSET(Radar!$AC$3,COLUMN(),0))*DistanceShader!CS1*LightShader!CS1*(IF(OFFSET(Ghosts!$S$41,COLUMN(),0)&lt;ScreenHeight!$E2,   1,   (SQRT(OFFSET(Ghosts!$T$41,COLUMN(),0)-OFFSET(Ghosts!$R$41,COLUMN(),0)*ScreenHeight!$D2)-1))+IF(Ghosts!$B$35,IF(Param!$M$21,-1-POWER(0.3,Param!$M$21)/(IF(Param!$M$21&lt;20,LightShader!CS66,OFFSET(LightShader!CS66,Param!$M$21-20,0))+POWER(0.3,Param!$M$21)),-2),0))</f>
        <v>1.6342630408282468</v>
      </c>
      <c r="CT1" s="46">
        <f ca="1">IF(ScreenHeight!$B2&lt;OFFSET(Radar!$AC$3,COLUMN(),0),    Param!$B$38/ScreenHeight!$B2,    (Param!$B$37+1/(1-OFFSET(Radar!$AD$3,COLUMN(),0)*ScreenHeight!$C2)/Param!$B$39)/OFFSET(Radar!$AC$3,COLUMN(),0))*DistanceShader!CT1*LightShader!CT1*(IF(OFFSET(Ghosts!$S$41,COLUMN(),0)&lt;ScreenHeight!$E2,   1,   (SQRT(OFFSET(Ghosts!$T$41,COLUMN(),0)-OFFSET(Ghosts!$R$41,COLUMN(),0)*ScreenHeight!$D2)-1))+IF(Ghosts!$B$35,IF(Param!$M$21,-1-POWER(0.3,Param!$M$21)/(IF(Param!$M$21&lt;20,LightShader!CT66,OFFSET(LightShader!CT66,Param!$M$21-20,0))+POWER(0.3,Param!$M$21)),-2),0))</f>
        <v>1.5947772015309243</v>
      </c>
      <c r="CU1" s="46">
        <f ca="1">IF(ScreenHeight!$B2&lt;OFFSET(Radar!$AC$3,COLUMN(),0),    Param!$B$38/ScreenHeight!$B2,    (Param!$B$37+1/(1-OFFSET(Radar!$AD$3,COLUMN(),0)*ScreenHeight!$C2)/Param!$B$39)/OFFSET(Radar!$AC$3,COLUMN(),0))*DistanceShader!CU1*LightShader!CU1*(IF(OFFSET(Ghosts!$S$41,COLUMN(),0)&lt;ScreenHeight!$E2,   1,   (SQRT(OFFSET(Ghosts!$T$41,COLUMN(),0)-OFFSET(Ghosts!$R$41,COLUMN(),0)*ScreenHeight!$D2)-1))+IF(Ghosts!$B$35,IF(Param!$M$21,-1-POWER(0.3,Param!$M$21)/(IF(Param!$M$21&lt;20,LightShader!CU66,OFFSET(LightShader!CU66,Param!$M$21-20,0))+POWER(0.3,Param!$M$21)),-2),0))</f>
        <v>1.5564233519896686</v>
      </c>
      <c r="CV1" s="46">
        <f ca="1">IF(ScreenHeight!$B2&lt;OFFSET(Radar!$AC$3,COLUMN(),0),    Param!$B$38/ScreenHeight!$B2,    (Param!$B$37+1/(1-OFFSET(Radar!$AD$3,COLUMN(),0)*ScreenHeight!$C2)/Param!$B$39)/OFFSET(Radar!$AC$3,COLUMN(),0))*DistanceShader!CV1*LightShader!CV1*(IF(OFFSET(Ghosts!$S$41,COLUMN(),0)&lt;ScreenHeight!$E2,   1,   (SQRT(OFFSET(Ghosts!$T$41,COLUMN(),0)-OFFSET(Ghosts!$R$41,COLUMN(),0)*ScreenHeight!$D2)-1))+IF(Ghosts!$B$35,IF(Param!$M$21,-1-POWER(0.3,Param!$M$21)/(IF(Param!$M$21&lt;20,LightShader!CV66,OFFSET(LightShader!CV66,Param!$M$21-20,0))+POWER(0.3,Param!$M$21)),-2),0))</f>
        <v>1.5191741248483615</v>
      </c>
      <c r="CW1" s="46">
        <f ca="1">IF(ScreenHeight!$B2&lt;OFFSET(Radar!$AC$3,COLUMN(),0),    Param!$B$38/ScreenHeight!$B2,    (Param!$B$37+1/(1-OFFSET(Radar!$AD$3,COLUMN(),0)*ScreenHeight!$C2)/Param!$B$39)/OFFSET(Radar!$AC$3,COLUMN(),0))*DistanceShader!CW1*LightShader!CW1*(IF(OFFSET(Ghosts!$S$41,COLUMN(),0)&lt;ScreenHeight!$E2,   1,   (SQRT(OFFSET(Ghosts!$T$41,COLUMN(),0)-OFFSET(Ghosts!$R$41,COLUMN(),0)*ScreenHeight!$D2)-1))+IF(Ghosts!$B$35,IF(Param!$M$21,-1-POWER(0.3,Param!$M$21)/(IF(Param!$M$21&lt;20,LightShader!CW66,OFFSET(LightShader!CW66,Param!$M$21-20,0))+POWER(0.3,Param!$M$21)),-2),0))</f>
        <v>1.4830017229422674</v>
      </c>
    </row>
    <row r="2" spans="1:101" ht="7.5" customHeight="1">
      <c r="A2" s="46">
        <f ca="1">IF(ScreenHeight!$B3&lt;OFFSET(Radar!$AC$3,COLUMN(),0),    Param!$B$38/ScreenHeight!$B3,    (Param!$B$37+1/(1-OFFSET(Radar!$AD$3,COLUMN(),0)*ScreenHeight!$C3)/Param!$B$39)/OFFSET(Radar!$AC$3,COLUMN(),0))*DistanceShader!A2*LightShader!A2*(IF(OFFSET(Ghosts!$S$41,COLUMN(),0)&lt;ScreenHeight!$E3,   1,   (SQRT(OFFSET(Ghosts!$T$41,COLUMN(),0)-OFFSET(Ghosts!$R$41,COLUMN(),0)*ScreenHeight!$D3)-1))+IF(Ghosts!$B$35,IF(Param!$M$21,-1-POWER(0.3,Param!$M$21)/(IF(Param!$M$21&lt;20,LightShader!A67,OFFSET(LightShader!A67,Param!$M$21-20,0))+POWER(0.3,Param!$M$21)),-2),0))</f>
        <v>1.4830579199467544</v>
      </c>
      <c r="B2" s="46">
        <f ca="1">IF(ScreenHeight!$B3&lt;OFFSET(Radar!$AC$3,COLUMN(),0),    Param!$B$38/ScreenHeight!$B3,    (Param!$B$37+1/(1-OFFSET(Radar!$AD$3,COLUMN(),0)*ScreenHeight!$C3)/Param!$B$39)/OFFSET(Radar!$AC$3,COLUMN(),0))*DistanceShader!B2*LightShader!B2*(IF(OFFSET(Ghosts!$S$41,COLUMN(),0)&lt;ScreenHeight!$E3,   1,   (SQRT(OFFSET(Ghosts!$T$41,COLUMN(),0)-OFFSET(Ghosts!$R$41,COLUMN(),0)*ScreenHeight!$D3)-1))+IF(Ghosts!$B$35,IF(Param!$M$21,-1-POWER(0.3,Param!$M$21)/(IF(Param!$M$21&lt;20,LightShader!B67,OFFSET(LightShader!B67,Param!$M$21-20,0))+POWER(0.3,Param!$M$21)),-2),0))</f>
        <v>1.519745304804127</v>
      </c>
      <c r="C2" s="46">
        <f ca="1">IF(ScreenHeight!$B3&lt;OFFSET(Radar!$AC$3,COLUMN(),0),    Param!$B$38/ScreenHeight!$B3,    (Param!$B$37+1/(1-OFFSET(Radar!$AD$3,COLUMN(),0)*ScreenHeight!$C3)/Param!$B$39)/OFFSET(Radar!$AC$3,COLUMN(),0))*DistanceShader!C2*LightShader!C2*(IF(OFFSET(Ghosts!$S$41,COLUMN(),0)&lt;ScreenHeight!$E3,   1,   (SQRT(OFFSET(Ghosts!$T$41,COLUMN(),0)-OFFSET(Ghosts!$R$41,COLUMN(),0)*ScreenHeight!$D3)-1))+IF(Ghosts!$B$35,IF(Param!$M$21,-1-POWER(0.3,Param!$M$21)/(IF(Param!$M$21&lt;20,LightShader!C67,OFFSET(LightShader!C67,Param!$M$21-20,0))+POWER(0.3,Param!$M$21)),-2),0))</f>
        <v>1.5575412543089864</v>
      </c>
      <c r="D2" s="46">
        <f ca="1">IF(ScreenHeight!$B3&lt;OFFSET(Radar!$AC$3,COLUMN(),0),    Param!$B$38/ScreenHeight!$B3,    (Param!$B$37+1/(1-OFFSET(Radar!$AD$3,COLUMN(),0)*ScreenHeight!$C3)/Param!$B$39)/OFFSET(Radar!$AC$3,COLUMN(),0))*DistanceShader!D2*LightShader!D2*(IF(OFFSET(Ghosts!$S$41,COLUMN(),0)&lt;ScreenHeight!$E3,   1,   (SQRT(OFFSET(Ghosts!$T$41,COLUMN(),0)-OFFSET(Ghosts!$R$41,COLUMN(),0)*ScreenHeight!$D3)-1))+IF(Ghosts!$B$35,IF(Param!$M$21,-1-POWER(0.3,Param!$M$21)/(IF(Param!$M$21&lt;20,LightShader!D67,OFFSET(LightShader!D67,Param!$M$21-20,0))+POWER(0.3,Param!$M$21)),-2),0))</f>
        <v>1.5964751939360424</v>
      </c>
      <c r="E2" s="46">
        <f ca="1">IF(ScreenHeight!$B3&lt;OFFSET(Radar!$AC$3,COLUMN(),0),    Param!$B$38/ScreenHeight!$B3,    (Param!$B$37+1/(1-OFFSET(Radar!$AD$3,COLUMN(),0)*ScreenHeight!$C3)/Param!$B$39)/OFFSET(Radar!$AC$3,COLUMN(),0))*DistanceShader!E2*LightShader!E2*(IF(OFFSET(Ghosts!$S$41,COLUMN(),0)&lt;ScreenHeight!$E3,   1,   (SQRT(OFFSET(Ghosts!$T$41,COLUMN(),0)-OFFSET(Ghosts!$R$41,COLUMN(),0)*ScreenHeight!$D3)-1))+IF(Ghosts!$B$35,IF(Param!$M$21,-1-POWER(0.3,Param!$M$21)/(IF(Param!$M$21&lt;20,LightShader!E67,OFFSET(LightShader!E67,Param!$M$21-20,0))+POWER(0.3,Param!$M$21)),-2),0))</f>
        <v>1.6365761830736667</v>
      </c>
      <c r="F2" s="46">
        <f ca="1">IF(ScreenHeight!$B3&lt;OFFSET(Radar!$AC$3,COLUMN(),0),    Param!$B$38/ScreenHeight!$B3,    (Param!$B$37+1/(1-OFFSET(Radar!$AD$3,COLUMN(),0)*ScreenHeight!$C3)/Param!$B$39)/OFFSET(Radar!$AC$3,COLUMN(),0))*DistanceShader!F2*LightShader!F2*(IF(OFFSET(Ghosts!$S$41,COLUMN(),0)&lt;ScreenHeight!$E3,   1,   (SQRT(OFFSET(Ghosts!$T$41,COLUMN(),0)-OFFSET(Ghosts!$R$41,COLUMN(),0)*ScreenHeight!$D3)-1))+IF(Ghosts!$B$35,IF(Param!$M$21,-1-POWER(0.3,Param!$M$21)/(IF(Param!$M$21&lt;20,LightShader!F67,OFFSET(LightShader!F67,Param!$M$21-20,0))+POWER(0.3,Param!$M$21)),-2),0))</f>
        <v>1.6778727102646274</v>
      </c>
      <c r="G2" s="46">
        <f ca="1">IF(ScreenHeight!$B3&lt;OFFSET(Radar!$AC$3,COLUMN(),0),    Param!$B$38/ScreenHeight!$B3,    (Param!$B$37+1/(1-OFFSET(Radar!$AD$3,COLUMN(),0)*ScreenHeight!$C3)/Param!$B$39)/OFFSET(Radar!$AC$3,COLUMN(),0))*DistanceShader!G2*LightShader!G2*(IF(OFFSET(Ghosts!$S$41,COLUMN(),0)&lt;ScreenHeight!$E3,   1,   (SQRT(OFFSET(Ghosts!$T$41,COLUMN(),0)-OFFSET(Ghosts!$R$41,COLUMN(),0)*ScreenHeight!$D3)-1))+IF(Ghosts!$B$35,IF(Param!$M$21,-1-POWER(0.3,Param!$M$21)/(IF(Param!$M$21&lt;20,LightShader!G67,OFFSET(LightShader!G67,Param!$M$21-20,0))+POWER(0.3,Param!$M$21)),-2),0))</f>
        <v>1.7203924579101701</v>
      </c>
      <c r="H2" s="46">
        <f ca="1">IF(ScreenHeight!$B3&lt;OFFSET(Radar!$AC$3,COLUMN(),0),    Param!$B$38/ScreenHeight!$B3,    (Param!$B$37+1/(1-OFFSET(Radar!$AD$3,COLUMN(),0)*ScreenHeight!$C3)/Param!$B$39)/OFFSET(Radar!$AC$3,COLUMN(),0))*DistanceShader!H2*LightShader!H2*(IF(OFFSET(Ghosts!$S$41,COLUMN(),0)&lt;ScreenHeight!$E3,   1,   (SQRT(OFFSET(Ghosts!$T$41,COLUMN(),0)-OFFSET(Ghosts!$R$41,COLUMN(),0)*ScreenHeight!$D3)-1))+IF(Ghosts!$B$35,IF(Param!$M$21,-1-POWER(0.3,Param!$M$21)/(IF(Param!$M$21&lt;20,LightShader!H67,OFFSET(LightShader!H67,Param!$M$21-20,0))+POWER(0.3,Param!$M$21)),-2),0))</f>
        <v>1.7641620328970649</v>
      </c>
      <c r="I2" s="46">
        <f ca="1">IF(ScreenHeight!$B3&lt;OFFSET(Radar!$AC$3,COLUMN(),0),    Param!$B$38/ScreenHeight!$B3,    (Param!$B$37+1/(1-OFFSET(Radar!$AD$3,COLUMN(),0)*ScreenHeight!$C3)/Param!$B$39)/OFFSET(Radar!$AC$3,COLUMN(),0))*DistanceShader!I2*LightShader!I2*(IF(OFFSET(Ghosts!$S$41,COLUMN(),0)&lt;ScreenHeight!$E3,   1,   (SQRT(OFFSET(Ghosts!$T$41,COLUMN(),0)-OFFSET(Ghosts!$R$41,COLUMN(),0)*ScreenHeight!$D3)-1))+IF(Ghosts!$B$35,IF(Param!$M$21,-1-POWER(0.3,Param!$M$21)/(IF(Param!$M$21&lt;20,LightShader!I67,OFFSET(LightShader!I67,Param!$M$21-20,0))+POWER(0.3,Param!$M$21)),-2),0))</f>
        <v>1.8092066593038758</v>
      </c>
      <c r="J2" s="46">
        <f ca="1">IF(ScreenHeight!$B3&lt;OFFSET(Radar!$AC$3,COLUMN(),0),    Param!$B$38/ScreenHeight!$B3,    (Param!$B$37+1/(1-OFFSET(Radar!$AD$3,COLUMN(),0)*ScreenHeight!$C3)/Param!$B$39)/OFFSET(Radar!$AC$3,COLUMN(),0))*DistanceShader!J2*LightShader!J2*(IF(OFFSET(Ghosts!$S$41,COLUMN(),0)&lt;ScreenHeight!$E3,   1,   (SQRT(OFFSET(Ghosts!$T$41,COLUMN(),0)-OFFSET(Ghosts!$R$41,COLUMN(),0)*ScreenHeight!$D3)-1))+IF(Ghosts!$B$35,IF(Param!$M$21,-1-POWER(0.3,Param!$M$21)/(IF(Param!$M$21&lt;20,LightShader!J67,OFFSET(LightShader!J67,Param!$M$21-20,0))+POWER(0.3,Param!$M$21)),-2),0))</f>
        <v>1.85554982903986</v>
      </c>
      <c r="K2" s="46">
        <f ca="1">IF(ScreenHeight!$B3&lt;OFFSET(Radar!$AC$3,COLUMN(),0),    Param!$B$38/ScreenHeight!$B3,    (Param!$B$37+1/(1-OFFSET(Radar!$AD$3,COLUMN(),0)*ScreenHeight!$C3)/Param!$B$39)/OFFSET(Radar!$AC$3,COLUMN(),0))*DistanceShader!K2*LightShader!K2*(IF(OFFSET(Ghosts!$S$41,COLUMN(),0)&lt;ScreenHeight!$E3,   1,   (SQRT(OFFSET(Ghosts!$T$41,COLUMN(),0)-OFFSET(Ghosts!$R$41,COLUMN(),0)*ScreenHeight!$D3)-1))+IF(Ghosts!$B$35,IF(Param!$M$21,-1-POWER(0.3,Param!$M$21)/(IF(Param!$M$21&lt;20,LightShader!K67,OFFSET(LightShader!K67,Param!$M$21-20,0))+POWER(0.3,Param!$M$21)),-2),0))</f>
        <v>1.9032129059771363</v>
      </c>
      <c r="L2" s="46">
        <f ca="1">IF(ScreenHeight!$B3&lt;OFFSET(Radar!$AC$3,COLUMN(),0),    Param!$B$38/ScreenHeight!$B3,    (Param!$B$37+1/(1-OFFSET(Radar!$AD$3,COLUMN(),0)*ScreenHeight!$C3)/Param!$B$39)/OFFSET(Radar!$AC$3,COLUMN(),0))*DistanceShader!L2*LightShader!L2*(IF(OFFSET(Ghosts!$S$41,COLUMN(),0)&lt;ScreenHeight!$E3,   1,   (SQRT(OFFSET(Ghosts!$T$41,COLUMN(),0)-OFFSET(Ghosts!$R$41,COLUMN(),0)*ScreenHeight!$D3)-1))+IF(Ghosts!$B$35,IF(Param!$M$21,-1-POWER(0.3,Param!$M$21)/(IF(Param!$M$21&lt;20,LightShader!L67,OFFSET(LightShader!L67,Param!$M$21-20,0))+POWER(0.3,Param!$M$21)),-2),0))</f>
        <v>1.9522146788670913</v>
      </c>
      <c r="M2" s="46">
        <f ca="1">IF(ScreenHeight!$B3&lt;OFFSET(Radar!$AC$3,COLUMN(),0),    Param!$B$38/ScreenHeight!$B3,    (Param!$B$37+1/(1-OFFSET(Radar!$AD$3,COLUMN(),0)*ScreenHeight!$C3)/Param!$B$39)/OFFSET(Radar!$AC$3,COLUMN(),0))*DistanceShader!M2*LightShader!M2*(IF(OFFSET(Ghosts!$S$41,COLUMN(),0)&lt;ScreenHeight!$E3,   1,   (SQRT(OFFSET(Ghosts!$T$41,COLUMN(),0)-OFFSET(Ghosts!$R$41,COLUMN(),0)*ScreenHeight!$D3)-1))+IF(Ghosts!$B$35,IF(Param!$M$21,-1-POWER(0.3,Param!$M$21)/(IF(Param!$M$21&lt;20,LightShader!M67,OFFSET(LightShader!M67,Param!$M$21-20,0))+POWER(0.3,Param!$M$21)),-2),0))</f>
        <v>2.0025708581024277</v>
      </c>
      <c r="N2" s="46">
        <f ca="1">IF(ScreenHeight!$B3&lt;OFFSET(Radar!$AC$3,COLUMN(),0),    Param!$B$38/ScreenHeight!$B3,    (Param!$B$37+1/(1-OFFSET(Radar!$AD$3,COLUMN(),0)*ScreenHeight!$C3)/Param!$B$39)/OFFSET(Radar!$AC$3,COLUMN(),0))*DistanceShader!N2*LightShader!N2*(IF(OFFSET(Ghosts!$S$41,COLUMN(),0)&lt;ScreenHeight!$E3,   1,   (SQRT(OFFSET(Ghosts!$T$41,COLUMN(),0)-OFFSET(Ghosts!$R$41,COLUMN(),0)*ScreenHeight!$D3)-1))+IF(Ghosts!$B$35,IF(Param!$M$21,-1-POWER(0.3,Param!$M$21)/(IF(Param!$M$21&lt;20,LightShader!N67,OFFSET(LightShader!N67,Param!$M$21-20,0))+POWER(0.3,Param!$M$21)),-2),0))</f>
        <v>2.0542935112190821</v>
      </c>
      <c r="O2" s="46">
        <f ca="1">IF(ScreenHeight!$B3&lt;OFFSET(Radar!$AC$3,COLUMN(),0),    Param!$B$38/ScreenHeight!$B3,    (Param!$B$37+1/(1-OFFSET(Radar!$AD$3,COLUMN(),0)*ScreenHeight!$C3)/Param!$B$39)/OFFSET(Radar!$AC$3,COLUMN(),0))*DistanceShader!O2*LightShader!O2*(IF(OFFSET(Ghosts!$S$41,COLUMN(),0)&lt;ScreenHeight!$E3,   1,   (SQRT(OFFSET(Ghosts!$T$41,COLUMN(),0)-OFFSET(Ghosts!$R$41,COLUMN(),0)*ScreenHeight!$D3)-1))+IF(Ghosts!$B$35,IF(Param!$M$21,-1-POWER(0.3,Param!$M$21)/(IF(Param!$M$21&lt;20,LightShader!O67,OFFSET(LightShader!O67,Param!$M$21-20,0))+POWER(0.3,Param!$M$21)),-2),0))</f>
        <v>2.107390431955777</v>
      </c>
      <c r="P2" s="46">
        <f ca="1">IF(ScreenHeight!$B3&lt;OFFSET(Radar!$AC$3,COLUMN(),0),    Param!$B$38/ScreenHeight!$B3,    (Param!$B$37+1/(1-OFFSET(Radar!$AD$3,COLUMN(),0)*ScreenHeight!$C3)/Param!$B$39)/OFFSET(Radar!$AC$3,COLUMN(),0))*DistanceShader!P2*LightShader!P2*(IF(OFFSET(Ghosts!$S$41,COLUMN(),0)&lt;ScreenHeight!$E3,   1,   (SQRT(OFFSET(Ghosts!$T$41,COLUMN(),0)-OFFSET(Ghosts!$R$41,COLUMN(),0)*ScreenHeight!$D3)-1))+IF(Ghosts!$B$35,IF(Param!$M$21,-1-POWER(0.3,Param!$M$21)/(IF(Param!$M$21&lt;20,LightShader!P67,OFFSET(LightShader!P67,Param!$M$21-20,0))+POWER(0.3,Param!$M$21)),-2),0))</f>
        <v>2.1618644377388105</v>
      </c>
      <c r="Q2" s="46">
        <f ca="1">IF(ScreenHeight!$B3&lt;OFFSET(Radar!$AC$3,COLUMN(),0),    Param!$B$38/ScreenHeight!$B3,    (Param!$B$37+1/(1-OFFSET(Radar!$AD$3,COLUMN(),0)*ScreenHeight!$C3)/Param!$B$39)/OFFSET(Radar!$AC$3,COLUMN(),0))*DistanceShader!Q2*LightShader!Q2*(IF(OFFSET(Ghosts!$S$41,COLUMN(),0)&lt;ScreenHeight!$E3,   1,   (SQRT(OFFSET(Ghosts!$T$41,COLUMN(),0)-OFFSET(Ghosts!$R$41,COLUMN(),0)*ScreenHeight!$D3)-1))+IF(Ghosts!$B$35,IF(Param!$M$21,-1-POWER(0.3,Param!$M$21)/(IF(Param!$M$21&lt;20,LightShader!Q67,OFFSET(LightShader!Q67,Param!$M$21-20,0))+POWER(0.3,Param!$M$21)),-2),0))</f>
        <v>2.2177125906802853</v>
      </c>
      <c r="R2" s="46">
        <f ca="1">IF(ScreenHeight!$B3&lt;OFFSET(Radar!$AC$3,COLUMN(),0),    Param!$B$38/ScreenHeight!$B3,    (Param!$B$37+1/(1-OFFSET(Radar!$AD$3,COLUMN(),0)*ScreenHeight!$C3)/Param!$B$39)/OFFSET(Radar!$AC$3,COLUMN(),0))*DistanceShader!R2*LightShader!R2*(IF(OFFSET(Ghosts!$S$41,COLUMN(),0)&lt;ScreenHeight!$E3,   1,   (SQRT(OFFSET(Ghosts!$T$41,COLUMN(),0)-OFFSET(Ghosts!$R$41,COLUMN(),0)*ScreenHeight!$D3)-1))+IF(Ghosts!$B$35,IF(Param!$M$21,-1-POWER(0.3,Param!$M$21)/(IF(Param!$M$21&lt;20,LightShader!R67,OFFSET(LightShader!R67,Param!$M$21-20,0))+POWER(0.3,Param!$M$21)),-2),0))</f>
        <v>2.2749253376231922</v>
      </c>
      <c r="S2" s="46">
        <f ca="1">IF(ScreenHeight!$B3&lt;OFFSET(Radar!$AC$3,COLUMN(),0),    Param!$B$38/ScreenHeight!$B3,    (Param!$B$37+1/(1-OFFSET(Radar!$AD$3,COLUMN(),0)*ScreenHeight!$C3)/Param!$B$39)/OFFSET(Radar!$AC$3,COLUMN(),0))*DistanceShader!S2*LightShader!S2*(IF(OFFSET(Ghosts!$S$41,COLUMN(),0)&lt;ScreenHeight!$E3,   1,   (SQRT(OFFSET(Ghosts!$T$41,COLUMN(),0)-OFFSET(Ghosts!$R$41,COLUMN(),0)*ScreenHeight!$D3)-1))+IF(Ghosts!$B$35,IF(Param!$M$21,-1-POWER(0.3,Param!$M$21)/(IF(Param!$M$21&lt;20,LightShader!S67,OFFSET(LightShader!S67,Param!$M$21-20,0))+POWER(0.3,Param!$M$21)),-2),0))</f>
        <v>2.3334855655018742</v>
      </c>
      <c r="T2" s="46">
        <f ca="1">IF(ScreenHeight!$B3&lt;OFFSET(Radar!$AC$3,COLUMN(),0),    Param!$B$38/ScreenHeight!$B3,    (Param!$B$37+1/(1-OFFSET(Radar!$AD$3,COLUMN(),0)*ScreenHeight!$C3)/Param!$B$39)/OFFSET(Radar!$AC$3,COLUMN(),0))*DistanceShader!T2*LightShader!T2*(IF(OFFSET(Ghosts!$S$41,COLUMN(),0)&lt;ScreenHeight!$E3,   1,   (SQRT(OFFSET(Ghosts!$T$41,COLUMN(),0)-OFFSET(Ghosts!$R$41,COLUMN(),0)*ScreenHeight!$D3)-1))+IF(Ghosts!$B$35,IF(Param!$M$21,-1-POWER(0.3,Param!$M$21)/(IF(Param!$M$21&lt;20,LightShader!T67,OFFSET(LightShader!T67,Param!$M$21-20,0))+POWER(0.3,Param!$M$21)),-2),0))</f>
        <v>2.3933675693881922</v>
      </c>
      <c r="U2" s="46">
        <f ca="1">IF(ScreenHeight!$B3&lt;OFFSET(Radar!$AC$3,COLUMN(),0),    Param!$B$38/ScreenHeight!$B3,    (Param!$B$37+1/(1-OFFSET(Radar!$AD$3,COLUMN(),0)*ScreenHeight!$C3)/Param!$B$39)/OFFSET(Radar!$AC$3,COLUMN(),0))*DistanceShader!U2*LightShader!U2*(IF(OFFSET(Ghosts!$S$41,COLUMN(),0)&lt;ScreenHeight!$E3,   1,   (SQRT(OFFSET(Ghosts!$T$41,COLUMN(),0)-OFFSET(Ghosts!$R$41,COLUMN(),0)*ScreenHeight!$D3)-1))+IF(Ghosts!$B$35,IF(Param!$M$21,-1-POWER(0.3,Param!$M$21)/(IF(Param!$M$21&lt;20,LightShader!U67,OFFSET(LightShader!U67,Param!$M$21-20,0))+POWER(0.3,Param!$M$21)),-2),0))</f>
        <v>2.4545359321514577</v>
      </c>
      <c r="V2" s="46">
        <f ca="1">IF(ScreenHeight!$B3&lt;OFFSET(Radar!$AC$3,COLUMN(),0),    Param!$B$38/ScreenHeight!$B3,    (Param!$B$37+1/(1-OFFSET(Radar!$AD$3,COLUMN(),0)*ScreenHeight!$C3)/Param!$B$39)/OFFSET(Radar!$AC$3,COLUMN(),0))*DistanceShader!V2*LightShader!V2*(IF(OFFSET(Ghosts!$S$41,COLUMN(),0)&lt;ScreenHeight!$E3,   1,   (SQRT(OFFSET(Ghosts!$T$41,COLUMN(),0)-OFFSET(Ghosts!$R$41,COLUMN(),0)*ScreenHeight!$D3)-1))+IF(Ghosts!$B$35,IF(Param!$M$21,-1-POWER(0.3,Param!$M$21)/(IF(Param!$M$21&lt;20,LightShader!V67,OFFSET(LightShader!V67,Param!$M$21-20,0))+POWER(0.3,Param!$M$21)),-2),0))</f>
        <v>2.5169443167746568</v>
      </c>
      <c r="W2" s="46">
        <f ca="1">IF(ScreenHeight!$B3&lt;OFFSET(Radar!$AC$3,COLUMN(),0),    Param!$B$38/ScreenHeight!$B3,    (Param!$B$37+1/(1-OFFSET(Radar!$AD$3,COLUMN(),0)*ScreenHeight!$C3)/Param!$B$39)/OFFSET(Radar!$AC$3,COLUMN(),0))*DistanceShader!W2*LightShader!W2*(IF(OFFSET(Ghosts!$S$41,COLUMN(),0)&lt;ScreenHeight!$E3,   1,   (SQRT(OFFSET(Ghosts!$T$41,COLUMN(),0)-OFFSET(Ghosts!$R$41,COLUMN(),0)*ScreenHeight!$D3)-1))+IF(Ghosts!$B$35,IF(Param!$M$21,-1-POWER(0.3,Param!$M$21)/(IF(Param!$M$21&lt;20,LightShader!W67,OFFSET(LightShader!W67,Param!$M$21-20,0))+POWER(0.3,Param!$M$21)),-2),0))</f>
        <v>2.5805341751516369</v>
      </c>
      <c r="X2" s="46">
        <f ca="1">IF(ScreenHeight!$B3&lt;OFFSET(Radar!$AC$3,COLUMN(),0),    Param!$B$38/ScreenHeight!$B3,    (Param!$B$37+1/(1-OFFSET(Radar!$AD$3,COLUMN(),0)*ScreenHeight!$C3)/Param!$B$39)/OFFSET(Radar!$AC$3,COLUMN(),0))*DistanceShader!X2*LightShader!X2*(IF(OFFSET(Ghosts!$S$41,COLUMN(),0)&lt;ScreenHeight!$E3,   1,   (SQRT(OFFSET(Ghosts!$T$41,COLUMN(),0)-OFFSET(Ghosts!$R$41,COLUMN(),0)*ScreenHeight!$D3)-1))+IF(Ghosts!$B$35,IF(Param!$M$21,-1-POWER(0.3,Param!$M$21)/(IF(Param!$M$21&lt;20,LightShader!X67,OFFSET(LightShader!X67,Param!$M$21-20,0))+POWER(0.3,Param!$M$21)),-2),0))</f>
        <v>2.6452333807567565</v>
      </c>
      <c r="Y2" s="46">
        <f ca="1">IF(ScreenHeight!$B3&lt;OFFSET(Radar!$AC$3,COLUMN(),0),    Param!$B$38/ScreenHeight!$B3,    (Param!$B$37+1/(1-OFFSET(Radar!$AD$3,COLUMN(),0)*ScreenHeight!$C3)/Param!$B$39)/OFFSET(Radar!$AC$3,COLUMN(),0))*DistanceShader!Y2*LightShader!Y2*(IF(OFFSET(Ghosts!$S$41,COLUMN(),0)&lt;ScreenHeight!$E3,   1,   (SQRT(OFFSET(Ghosts!$T$41,COLUMN(),0)-OFFSET(Ghosts!$R$41,COLUMN(),0)*ScreenHeight!$D3)-1))+IF(Ghosts!$B$35,IF(Param!$M$21,-1-POWER(0.3,Param!$M$21)/(IF(Param!$M$21&lt;20,LightShader!Y67,OFFSET(LightShader!Y67,Param!$M$21-20,0))+POWER(0.3,Param!$M$21)),-2),0))</f>
        <v>2.710954797047481</v>
      </c>
      <c r="Z2" s="46">
        <f ca="1">IF(ScreenHeight!$B3&lt;OFFSET(Radar!$AC$3,COLUMN(),0),    Param!$B$38/ScreenHeight!$B3,    (Param!$B$37+1/(1-OFFSET(Radar!$AD$3,COLUMN(),0)*ScreenHeight!$C3)/Param!$B$39)/OFFSET(Radar!$AC$3,COLUMN(),0))*DistanceShader!Z2*LightShader!Z2*(IF(OFFSET(Ghosts!$S$41,COLUMN(),0)&lt;ScreenHeight!$E3,   1,   (SQRT(OFFSET(Ghosts!$T$41,COLUMN(),0)-OFFSET(Ghosts!$R$41,COLUMN(),0)*ScreenHeight!$D3)-1))+IF(Ghosts!$B$35,IF(Param!$M$21,-1-POWER(0.3,Param!$M$21)/(IF(Param!$M$21&lt;20,LightShader!Z67,OFFSET(LightShader!Z67,Param!$M$21-20,0))+POWER(0.3,Param!$M$21)),-2),0))</f>
        <v>2.7775947989393308</v>
      </c>
      <c r="AA2" s="46">
        <f ca="1">IF(ScreenHeight!$B3&lt;OFFSET(Radar!$AC$3,COLUMN(),0),    Param!$B$38/ScreenHeight!$B3,    (Param!$B$37+1/(1-OFFSET(Radar!$AD$3,COLUMN(),0)*ScreenHeight!$C3)/Param!$B$39)/OFFSET(Radar!$AC$3,COLUMN(),0))*DistanceShader!AA2*LightShader!AA2*(IF(OFFSET(Ghosts!$S$41,COLUMN(),0)&lt;ScreenHeight!$E3,   1,   (SQRT(OFFSET(Ghosts!$T$41,COLUMN(),0)-OFFSET(Ghosts!$R$41,COLUMN(),0)*ScreenHeight!$D3)-1))+IF(Ghosts!$B$35,IF(Param!$M$21,-1-POWER(0.3,Param!$M$21)/(IF(Param!$M$21&lt;20,LightShader!AA67,OFFSET(LightShader!AA67,Param!$M$21-20,0))+POWER(0.3,Param!$M$21)),-2),0))</f>
        <v>2.845031771266588</v>
      </c>
      <c r="AB2" s="46">
        <f ca="1">IF(ScreenHeight!$B3&lt;OFFSET(Radar!$AC$3,COLUMN(),0),    Param!$B$38/ScreenHeight!$B3,    (Param!$B$37+1/(1-OFFSET(Radar!$AD$3,COLUMN(),0)*ScreenHeight!$C3)/Param!$B$39)/OFFSET(Radar!$AC$3,COLUMN(),0))*DistanceShader!AB2*LightShader!AB2*(IF(OFFSET(Ghosts!$S$41,COLUMN(),0)&lt;ScreenHeight!$E3,   1,   (SQRT(OFFSET(Ghosts!$T$41,COLUMN(),0)-OFFSET(Ghosts!$R$41,COLUMN(),0)*ScreenHeight!$D3)-1))+IF(Ghosts!$B$35,IF(Param!$M$21,-1-POWER(0.3,Param!$M$21)/(IF(Param!$M$21&lt;20,LightShader!AB67,OFFSET(LightShader!AB67,Param!$M$21-20,0))+POWER(0.3,Param!$M$21)),-2),0))</f>
        <v>2.9131246158544171</v>
      </c>
      <c r="AC2" s="46">
        <f ca="1">IF(ScreenHeight!$B3&lt;OFFSET(Radar!$AC$3,COLUMN(),0),    Param!$B$38/ScreenHeight!$B3,    (Param!$B$37+1/(1-OFFSET(Radar!$AD$3,COLUMN(),0)*ScreenHeight!$C3)/Param!$B$39)/OFFSET(Radar!$AC$3,COLUMN(),0))*DistanceShader!AC2*LightShader!AC2*(IF(OFFSET(Ghosts!$S$41,COLUMN(),0)&lt;ScreenHeight!$E3,   1,   (SQRT(OFFSET(Ghosts!$T$41,COLUMN(),0)-OFFSET(Ghosts!$R$41,COLUMN(),0)*ScreenHeight!$D3)-1))+IF(Ghosts!$B$35,IF(Param!$M$21,-1-POWER(0.3,Param!$M$21)/(IF(Param!$M$21&lt;20,LightShader!AC67,OFFSET(LightShader!AC67,Param!$M$21-20,0))+POWER(0.3,Param!$M$21)),-2),0))</f>
        <v>2.9817113076564095</v>
      </c>
      <c r="AD2" s="46">
        <f ca="1">IF(ScreenHeight!$B3&lt;OFFSET(Radar!$AC$3,COLUMN(),0),    Param!$B$38/ScreenHeight!$B3,    (Param!$B$37+1/(1-OFFSET(Radar!$AD$3,COLUMN(),0)*ScreenHeight!$C3)/Param!$B$39)/OFFSET(Radar!$AC$3,COLUMN(),0))*DistanceShader!AD2*LightShader!AD2*(IF(OFFSET(Ghosts!$S$41,COLUMN(),0)&lt;ScreenHeight!$E3,   1,   (SQRT(OFFSET(Ghosts!$T$41,COLUMN(),0)-OFFSET(Ghosts!$R$41,COLUMN(),0)*ScreenHeight!$D3)-1))+IF(Ghosts!$B$35,IF(Param!$M$21,-1-POWER(0.3,Param!$M$21)/(IF(Param!$M$21&lt;20,LightShader!AD67,OFFSET(LightShader!AD67,Param!$M$21-20,0))+POWER(0.3,Param!$M$21)),-2),0))</f>
        <v>3.0506075502382846</v>
      </c>
      <c r="AE2" s="46">
        <f ca="1">IF(ScreenHeight!$B3&lt;OFFSET(Radar!$AC$3,COLUMN(),0),    Param!$B$38/ScreenHeight!$B3,    (Param!$B$37+1/(1-OFFSET(Radar!$AD$3,COLUMN(),0)*ScreenHeight!$C3)/Param!$B$39)/OFFSET(Radar!$AC$3,COLUMN(),0))*DistanceShader!AE2*LightShader!AE2*(IF(OFFSET(Ghosts!$S$41,COLUMN(),0)&lt;ScreenHeight!$E3,   1,   (SQRT(OFFSET(Ghosts!$T$41,COLUMN(),0)-OFFSET(Ghosts!$R$41,COLUMN(),0)*ScreenHeight!$D3)-1))+IF(Ghosts!$B$35,IF(Param!$M$21,-1-POWER(0.3,Param!$M$21)/(IF(Param!$M$21&lt;20,LightShader!AE67,OFFSET(LightShader!AE67,Param!$M$21-20,0))+POWER(0.3,Param!$M$21)),-2),0))</f>
        <v>3.1196055914661573</v>
      </c>
      <c r="AF2" s="46">
        <f ca="1">IF(ScreenHeight!$B3&lt;OFFSET(Radar!$AC$3,COLUMN(),0),    Param!$B$38/ScreenHeight!$B3,    (Param!$B$37+1/(1-OFFSET(Radar!$AD$3,COLUMN(),0)*ScreenHeight!$C3)/Param!$B$39)/OFFSET(Radar!$AC$3,COLUMN(),0))*DistanceShader!AF2*LightShader!AF2*(IF(OFFSET(Ghosts!$S$41,COLUMN(),0)&lt;ScreenHeight!$E3,   1,   (SQRT(OFFSET(Ghosts!$T$41,COLUMN(),0)-OFFSET(Ghosts!$R$41,COLUMN(),0)*ScreenHeight!$D3)-1))+IF(Ghosts!$B$35,IF(Param!$M$21,-1-POWER(0.3,Param!$M$21)/(IF(Param!$M$21&lt;20,LightShader!AF67,OFFSET(LightShader!AF67,Param!$M$21-20,0))+POWER(0.3,Param!$M$21)),-2),0))</f>
        <v>3.1884732711718815</v>
      </c>
      <c r="AG2" s="46">
        <f ca="1">IF(ScreenHeight!$B3&lt;OFFSET(Radar!$AC$3,COLUMN(),0),    Param!$B$38/ScreenHeight!$B3,    (Param!$B$37+1/(1-OFFSET(Radar!$AD$3,COLUMN(),0)*ScreenHeight!$C3)/Param!$B$39)/OFFSET(Radar!$AC$3,COLUMN(),0))*DistanceShader!AG2*LightShader!AG2*(IF(OFFSET(Ghosts!$S$41,COLUMN(),0)&lt;ScreenHeight!$E3,   1,   (SQRT(OFFSET(Ghosts!$T$41,COLUMN(),0)-OFFSET(Ghosts!$R$41,COLUMN(),0)*ScreenHeight!$D3)-1))+IF(Ghosts!$B$35,IF(Param!$M$21,-1-POWER(0.3,Param!$M$21)/(IF(Param!$M$21&lt;20,LightShader!AG67,OFFSET(LightShader!AG67,Param!$M$21-20,0))+POWER(0.3,Param!$M$21)),-2),0))</f>
        <v>3.2569533832005351</v>
      </c>
      <c r="AH2" s="46">
        <f ca="1">IF(ScreenHeight!$B3&lt;OFFSET(Radar!$AC$3,COLUMN(),0),    Param!$B$38/ScreenHeight!$B3,    (Param!$B$37+1/(1-OFFSET(Radar!$AD$3,COLUMN(),0)*ScreenHeight!$C3)/Param!$B$39)/OFFSET(Radar!$AC$3,COLUMN(),0))*DistanceShader!AH2*LightShader!AH2*(IF(OFFSET(Ghosts!$S$41,COLUMN(),0)&lt;ScreenHeight!$E3,   1,   (SQRT(OFFSET(Ghosts!$T$41,COLUMN(),0)-OFFSET(Ghosts!$R$41,COLUMN(),0)*ScreenHeight!$D3)-1))+IF(Ghosts!$B$35,IF(Param!$M$21,-1-POWER(0.3,Param!$M$21)/(IF(Param!$M$21&lt;20,LightShader!AH67,OFFSET(LightShader!AH67,Param!$M$21-20,0))+POWER(0.3,Param!$M$21)),-2),0))</f>
        <v>3.3247634437451068</v>
      </c>
      <c r="AI2" s="46">
        <f ca="1">IF(ScreenHeight!$B3&lt;OFFSET(Radar!$AC$3,COLUMN(),0),    Param!$B$38/ScreenHeight!$B3,    (Param!$B$37+1/(1-OFFSET(Radar!$AD$3,COLUMN(),0)*ScreenHeight!$C3)/Param!$B$39)/OFFSET(Radar!$AC$3,COLUMN(),0))*DistanceShader!AI2*LightShader!AI2*(IF(OFFSET(Ghosts!$S$41,COLUMN(),0)&lt;ScreenHeight!$E3,   1,   (SQRT(OFFSET(Ghosts!$T$41,COLUMN(),0)-OFFSET(Ghosts!$R$41,COLUMN(),0)*ScreenHeight!$D3)-1))+IF(Ghosts!$B$35,IF(Param!$M$21,-1-POWER(0.3,Param!$M$21)/(IF(Param!$M$21&lt;20,LightShader!AI67,OFFSET(LightShader!AI67,Param!$M$21-20,0))+POWER(0.3,Param!$M$21)),-2),0))</f>
        <v>3.3915959651426615</v>
      </c>
      <c r="AJ2" s="46">
        <f ca="1">IF(ScreenHeight!$B3&lt;OFFSET(Radar!$AC$3,COLUMN(),0),    Param!$B$38/ScreenHeight!$B3,    (Param!$B$37+1/(1-OFFSET(Radar!$AD$3,COLUMN(),0)*ScreenHeight!$C3)/Param!$B$39)/OFFSET(Radar!$AC$3,COLUMN(),0))*DistanceShader!AJ2*LightShader!AJ2*(IF(OFFSET(Ghosts!$S$41,COLUMN(),0)&lt;ScreenHeight!$E3,   1,   (SQRT(OFFSET(Ghosts!$T$41,COLUMN(),0)-OFFSET(Ghosts!$R$41,COLUMN(),0)*ScreenHeight!$D3)-1))+IF(Ghosts!$B$35,IF(Param!$M$21,-1-POWER(0.3,Param!$M$21)/(IF(Param!$M$21&lt;20,LightShader!AJ67,OFFSET(LightShader!AJ67,Param!$M$21-20,0))+POWER(0.3,Param!$M$21)),-2),0))</f>
        <v>3.457119338010584</v>
      </c>
      <c r="AK2" s="46">
        <f ca="1">IF(ScreenHeight!$B3&lt;OFFSET(Radar!$AC$3,COLUMN(),0),    Param!$B$38/ScreenHeight!$B3,    (Param!$B$37+1/(1-OFFSET(Radar!$AD$3,COLUMN(),0)*ScreenHeight!$C3)/Param!$B$39)/OFFSET(Radar!$AC$3,COLUMN(),0))*DistanceShader!AK2*LightShader!AK2*(IF(OFFSET(Ghosts!$S$41,COLUMN(),0)&lt;ScreenHeight!$E3,   1,   (SQRT(OFFSET(Ghosts!$T$41,COLUMN(),0)-OFFSET(Ghosts!$R$41,COLUMN(),0)*ScreenHeight!$D3)-1))+IF(Ghosts!$B$35,IF(Param!$M$21,-1-POWER(0.3,Param!$M$21)/(IF(Param!$M$21&lt;20,LightShader!AK67,OFFSET(LightShader!AK67,Param!$M$21-20,0))+POWER(0.3,Param!$M$21)),-2),0))</f>
        <v>3.5209794232209521</v>
      </c>
      <c r="AL2" s="46">
        <f ca="1">IF(ScreenHeight!$B3&lt;OFFSET(Radar!$AC$3,COLUMN(),0),    Param!$B$38/ScreenHeight!$B3,    (Param!$B$37+1/(1-OFFSET(Radar!$AD$3,COLUMN(),0)*ScreenHeight!$C3)/Param!$B$39)/OFFSET(Radar!$AC$3,COLUMN(),0))*DistanceShader!AL2*LightShader!AL2*(IF(OFFSET(Ghosts!$S$41,COLUMN(),0)&lt;ScreenHeight!$E3,   1,   (SQRT(OFFSET(Ghosts!$T$41,COLUMN(),0)-OFFSET(Ghosts!$R$41,COLUMN(),0)*ScreenHeight!$D3)-1))+IF(Ghosts!$B$35,IF(Param!$M$21,-1-POWER(0.3,Param!$M$21)/(IF(Param!$M$21&lt;20,LightShader!AL67,OFFSET(LightShader!AL67,Param!$M$21-20,0))+POWER(0.3,Param!$M$21)),-2),0))</f>
        <v>3.582801947139215</v>
      </c>
      <c r="AM2" s="46">
        <f ca="1">IF(ScreenHeight!$B3&lt;OFFSET(Radar!$AC$3,COLUMN(),0),    Param!$B$38/ScreenHeight!$B3,    (Param!$B$37+1/(1-OFFSET(Radar!$AD$3,COLUMN(),0)*ScreenHeight!$C3)/Param!$B$39)/OFFSET(Radar!$AC$3,COLUMN(),0))*DistanceShader!AM2*LightShader!AM2*(IF(OFFSET(Ghosts!$S$41,COLUMN(),0)&lt;ScreenHeight!$E3,   1,   (SQRT(OFFSET(Ghosts!$T$41,COLUMN(),0)-OFFSET(Ghosts!$R$41,COLUMN(),0)*ScreenHeight!$D3)-1))+IF(Ghosts!$B$35,IF(Param!$M$21,-1-POWER(0.3,Param!$M$21)/(IF(Param!$M$21&lt;20,LightShader!AM67,OFFSET(LightShader!AM67,Param!$M$21-20,0))+POWER(0.3,Param!$M$21)),-2),0))</f>
        <v>3.6421957772567564</v>
      </c>
      <c r="AN2" s="46">
        <f ca="1">IF(ScreenHeight!$B3&lt;OFFSET(Radar!$AC$3,COLUMN(),0),    Param!$B$38/ScreenHeight!$B3,    (Param!$B$37+1/(1-OFFSET(Radar!$AD$3,COLUMN(),0)*ScreenHeight!$C3)/Param!$B$39)/OFFSET(Radar!$AC$3,COLUMN(),0))*DistanceShader!AN2*LightShader!AN2*(IF(OFFSET(Ghosts!$S$41,COLUMN(),0)&lt;ScreenHeight!$E3,   1,   (SQRT(OFFSET(Ghosts!$T$41,COLUMN(),0)-OFFSET(Ghosts!$R$41,COLUMN(),0)*ScreenHeight!$D3)-1))+IF(Ghosts!$B$35,IF(Param!$M$21,-1-POWER(0.3,Param!$M$21)/(IF(Param!$M$21&lt;20,LightShader!AN67,OFFSET(LightShader!AN67,Param!$M$21-20,0))+POWER(0.3,Param!$M$21)),-2),0))</f>
        <v>3.6987571295849908</v>
      </c>
      <c r="AO2" s="46">
        <f ca="1">IF(ScreenHeight!$B3&lt;OFFSET(Radar!$AC$3,COLUMN(),0),    Param!$B$38/ScreenHeight!$B3,    (Param!$B$37+1/(1-OFFSET(Radar!$AD$3,COLUMN(),0)*ScreenHeight!$C3)/Param!$B$39)/OFFSET(Radar!$AC$3,COLUMN(),0))*DistanceShader!AO2*LightShader!AO2*(IF(OFFSET(Ghosts!$S$41,COLUMN(),0)&lt;ScreenHeight!$E3,   1,   (SQRT(OFFSET(Ghosts!$T$41,COLUMN(),0)-OFFSET(Ghosts!$R$41,COLUMN(),0)*ScreenHeight!$D3)-1))+IF(Ghosts!$B$35,IF(Param!$M$21,-1-POWER(0.3,Param!$M$21)/(IF(Param!$M$21&lt;20,LightShader!AO67,OFFSET(LightShader!AO67,Param!$M$21-20,0))+POWER(0.3,Param!$M$21)),-2),0))</f>
        <v>3.7520747232762384</v>
      </c>
      <c r="AP2" s="46">
        <f ca="1">IF(ScreenHeight!$B3&lt;OFFSET(Radar!$AC$3,COLUMN(),0),    Param!$B$38/ScreenHeight!$B3,    (Param!$B$37+1/(1-OFFSET(Radar!$AD$3,COLUMN(),0)*ScreenHeight!$C3)/Param!$B$39)/OFFSET(Radar!$AC$3,COLUMN(),0))*DistanceShader!AP2*LightShader!AP2*(IF(OFFSET(Ghosts!$S$41,COLUMN(),0)&lt;ScreenHeight!$E3,   1,   (SQRT(OFFSET(Ghosts!$T$41,COLUMN(),0)-OFFSET(Ghosts!$R$41,COLUMN(),0)*ScreenHeight!$D3)-1))+IF(Ghosts!$B$35,IF(Param!$M$21,-1-POWER(0.3,Param!$M$21)/(IF(Param!$M$21&lt;20,LightShader!AP67,OFFSET(LightShader!AP67,Param!$M$21-20,0))+POWER(0.3,Param!$M$21)),-2),0))</f>
        <v>3.8017358520820004</v>
      </c>
      <c r="AQ2" s="46">
        <f ca="1">IF(ScreenHeight!$B3&lt;OFFSET(Radar!$AC$3,COLUMN(),0),    Param!$B$38/ScreenHeight!$B3,    (Param!$B$37+1/(1-OFFSET(Radar!$AD$3,COLUMN(),0)*ScreenHeight!$C3)/Param!$B$39)/OFFSET(Radar!$AC$3,COLUMN(),0))*DistanceShader!AQ2*LightShader!AQ2*(IF(OFFSET(Ghosts!$S$41,COLUMN(),0)&lt;ScreenHeight!$E3,   1,   (SQRT(OFFSET(Ghosts!$T$41,COLUMN(),0)-OFFSET(Ghosts!$R$41,COLUMN(),0)*ScreenHeight!$D3)-1))+IF(Ghosts!$B$35,IF(Param!$M$21,-1-POWER(0.3,Param!$M$21)/(IF(Param!$M$21&lt;20,LightShader!AQ67,OFFSET(LightShader!AQ67,Param!$M$21-20,0))+POWER(0.3,Param!$M$21)),-2),0))</f>
        <v>3.8473332877863364</v>
      </c>
      <c r="AR2" s="46">
        <f ca="1">IF(ScreenHeight!$B3&lt;OFFSET(Radar!$AC$3,COLUMN(),0),    Param!$B$38/ScreenHeight!$B3,    (Param!$B$37+1/(1-OFFSET(Radar!$AD$3,COLUMN(),0)*ScreenHeight!$C3)/Param!$B$39)/OFFSET(Radar!$AC$3,COLUMN(),0))*DistanceShader!AR2*LightShader!AR2*(IF(OFFSET(Ghosts!$S$41,COLUMN(),0)&lt;ScreenHeight!$E3,   1,   (SQRT(OFFSET(Ghosts!$T$41,COLUMN(),0)-OFFSET(Ghosts!$R$41,COLUMN(),0)*ScreenHeight!$D3)-1))+IF(Ghosts!$B$35,IF(Param!$M$21,-1-POWER(0.3,Param!$M$21)/(IF(Param!$M$21&lt;20,LightShader!AR67,OFFSET(LightShader!AR67,Param!$M$21-20,0))+POWER(0.3,Param!$M$21)),-2),0))</f>
        <v>3.8884728703442395</v>
      </c>
      <c r="AS2" s="46">
        <f ca="1">IF(ScreenHeight!$B3&lt;OFFSET(Radar!$AC$3,COLUMN(),0),    Param!$B$38/ScreenHeight!$B3,    (Param!$B$37+1/(1-OFFSET(Radar!$AD$3,COLUMN(),0)*ScreenHeight!$C3)/Param!$B$39)/OFFSET(Radar!$AC$3,COLUMN(),0))*DistanceShader!AS2*LightShader!AS2*(IF(OFFSET(Ghosts!$S$41,COLUMN(),0)&lt;ScreenHeight!$E3,   1,   (SQRT(OFFSET(Ghosts!$T$41,COLUMN(),0)-OFFSET(Ghosts!$R$41,COLUMN(),0)*ScreenHeight!$D3)-1))+IF(Ghosts!$B$35,IF(Param!$M$21,-1-POWER(0.3,Param!$M$21)/(IF(Param!$M$21&lt;20,LightShader!AS67,OFFSET(LightShader!AS67,Param!$M$21-20,0))+POWER(0.3,Param!$M$21)),-2),0))</f>
        <v>3.9247815772025847</v>
      </c>
      <c r="AT2" s="46">
        <f ca="1">IF(ScreenHeight!$B3&lt;OFFSET(Radar!$AC$3,COLUMN(),0),    Param!$B$38/ScreenHeight!$B3,    (Param!$B$37+1/(1-OFFSET(Radar!$AD$3,COLUMN(),0)*ScreenHeight!$C3)/Param!$B$39)/OFFSET(Radar!$AC$3,COLUMN(),0))*DistanceShader!AT2*LightShader!AT2*(IF(OFFSET(Ghosts!$S$41,COLUMN(),0)&lt;ScreenHeight!$E3,   1,   (SQRT(OFFSET(Ghosts!$T$41,COLUMN(),0)-OFFSET(Ghosts!$R$41,COLUMN(),0)*ScreenHeight!$D3)-1))+IF(Ghosts!$B$35,IF(Param!$M$21,-1-POWER(0.3,Param!$M$21)/(IF(Param!$M$21&lt;20,LightShader!AT67,OFFSET(LightShader!AT67,Param!$M$21-20,0))+POWER(0.3,Param!$M$21)),-2),0))</f>
        <v>3.9559158055259447</v>
      </c>
      <c r="AU2" s="46">
        <f ca="1">IF(ScreenHeight!$B3&lt;OFFSET(Radar!$AC$3,COLUMN(),0),    Param!$B$38/ScreenHeight!$B3,    (Param!$B$37+1/(1-OFFSET(Radar!$AD$3,COLUMN(),0)*ScreenHeight!$C3)/Param!$B$39)/OFFSET(Radar!$AC$3,COLUMN(),0))*DistanceShader!AU2*LightShader!AU2*(IF(OFFSET(Ghosts!$S$41,COLUMN(),0)&lt;ScreenHeight!$E3,   1,   (SQRT(OFFSET(Ghosts!$T$41,COLUMN(),0)-OFFSET(Ghosts!$R$41,COLUMN(),0)*ScreenHeight!$D3)-1))+IF(Ghosts!$B$35,IF(Param!$M$21,-1-POWER(0.3,Param!$M$21)/(IF(Param!$M$21&lt;20,LightShader!AU67,OFFSET(LightShader!AU67,Param!$M$21-20,0))+POWER(0.3,Param!$M$21)),-2),0))</f>
        <v>3.9815695519712921</v>
      </c>
      <c r="AV2" s="46">
        <f ca="1">IF(ScreenHeight!$B3&lt;OFFSET(Radar!$AC$3,COLUMN(),0),    Param!$B$38/ScreenHeight!$B3,    (Param!$B$37+1/(1-OFFSET(Radar!$AD$3,COLUMN(),0)*ScreenHeight!$C3)/Param!$B$39)/OFFSET(Radar!$AC$3,COLUMN(),0))*DistanceShader!AV2*LightShader!AV2*(IF(OFFSET(Ghosts!$S$41,COLUMN(),0)&lt;ScreenHeight!$E3,   1,   (SQRT(OFFSET(Ghosts!$T$41,COLUMN(),0)-OFFSET(Ghosts!$R$41,COLUMN(),0)*ScreenHeight!$D3)-1))+IF(Ghosts!$B$35,IF(Param!$M$21,-1-POWER(0.3,Param!$M$21)/(IF(Param!$M$21&lt;20,LightShader!AV67,OFFSET(LightShader!AV67,Param!$M$21-20,0))+POWER(0.3,Param!$M$21)),-2),0))</f>
        <v>4.0014821416049378</v>
      </c>
      <c r="AW2" s="46">
        <f ca="1">IF(ScreenHeight!$B3&lt;OFFSET(Radar!$AC$3,COLUMN(),0),    Param!$B$38/ScreenHeight!$B3,    (Param!$B$37+1/(1-OFFSET(Radar!$AD$3,COLUMN(),0)*ScreenHeight!$C3)/Param!$B$39)/OFFSET(Radar!$AC$3,COLUMN(),0))*DistanceShader!AW2*LightShader!AW2*(IF(OFFSET(Ghosts!$S$41,COLUMN(),0)&lt;ScreenHeight!$E3,   1,   (SQRT(OFFSET(Ghosts!$T$41,COLUMN(),0)-OFFSET(Ghosts!$R$41,COLUMN(),0)*ScreenHeight!$D3)-1))+IF(Ghosts!$B$35,IF(Param!$M$21,-1-POWER(0.3,Param!$M$21)/(IF(Param!$M$21&lt;20,LightShader!AW67,OFFSET(LightShader!AW67,Param!$M$21-20,0))+POWER(0.3,Param!$M$21)),-2),0))</f>
        <v>4.0154451461875178</v>
      </c>
      <c r="AX2" s="46">
        <f ca="1">IF(ScreenHeight!$B3&lt;OFFSET(Radar!$AC$3,COLUMN(),0),    Param!$B$38/ScreenHeight!$B3,    (Param!$B$37+1/(1-OFFSET(Radar!$AD$3,COLUMN(),0)*ScreenHeight!$C3)/Param!$B$39)/OFFSET(Radar!$AC$3,COLUMN(),0))*DistanceShader!AX2*LightShader!AX2*(IF(OFFSET(Ghosts!$S$41,COLUMN(),0)&lt;ScreenHeight!$E3,   1,   (SQRT(OFFSET(Ghosts!$T$41,COLUMN(),0)-OFFSET(Ghosts!$R$41,COLUMN(),0)*ScreenHeight!$D3)-1))+IF(Ghosts!$B$35,IF(Param!$M$21,-1-POWER(0.3,Param!$M$21)/(IF(Param!$M$21&lt;20,LightShader!AX67,OFFSET(LightShader!AX67,Param!$M$21-20,0))+POWER(0.3,Param!$M$21)),-2),0))</f>
        <v>4.0233081463892804</v>
      </c>
      <c r="AY2" s="46">
        <f ca="1">IF(ScreenHeight!$B3&lt;OFFSET(Radar!$AC$3,COLUMN(),0),    Param!$B$38/ScreenHeight!$B3,    (Param!$B$37+1/(1-OFFSET(Radar!$AD$3,COLUMN(),0)*ScreenHeight!$C3)/Param!$B$39)/OFFSET(Radar!$AC$3,COLUMN(),0))*DistanceShader!AY2*LightShader!AY2*(IF(OFFSET(Ghosts!$S$41,COLUMN(),0)&lt;ScreenHeight!$E3,   1,   (SQRT(OFFSET(Ghosts!$T$41,COLUMN(),0)-OFFSET(Ghosts!$R$41,COLUMN(),0)*ScreenHeight!$D3)-1))+IF(Ghosts!$B$35,IF(Param!$M$21,-1-POWER(0.3,Param!$M$21)/(IF(Param!$M$21&lt;20,LightShader!AY67,OFFSET(LightShader!AY67,Param!$M$21-20,0))+POWER(0.3,Param!$M$21)),-2),0))</f>
        <v>4.0249830340813553</v>
      </c>
      <c r="AZ2" s="46">
        <f ca="1">IF(ScreenHeight!$B3&lt;OFFSET(Radar!$AC$3,COLUMN(),0),    Param!$B$38/ScreenHeight!$B3,    (Param!$B$37+1/(1-OFFSET(Radar!$AD$3,COLUMN(),0)*ScreenHeight!$C3)/Param!$B$39)/OFFSET(Radar!$AC$3,COLUMN(),0))*DistanceShader!AZ2*LightShader!AZ2*(IF(OFFSET(Ghosts!$S$41,COLUMN(),0)&lt;ScreenHeight!$E3,   1,   (SQRT(OFFSET(Ghosts!$T$41,COLUMN(),0)-OFFSET(Ghosts!$R$41,COLUMN(),0)*ScreenHeight!$D3)-1))+IF(Ghosts!$B$35,IF(Param!$M$21,-1-POWER(0.3,Param!$M$21)/(IF(Param!$M$21&lt;20,LightShader!AZ67,OFFSET(LightShader!AZ67,Param!$M$21-20,0))+POWER(0.3,Param!$M$21)),-2),0))</f>
        <v>4.0204466181848861</v>
      </c>
      <c r="BA2" s="46">
        <f ca="1">IF(ScreenHeight!$B3&lt;OFFSET(Radar!$AC$3,COLUMN(),0),    Param!$B$38/ScreenHeight!$B3,    (Param!$B$37+1/(1-OFFSET(Radar!$AD$3,COLUMN(),0)*ScreenHeight!$C3)/Param!$B$39)/OFFSET(Radar!$AC$3,COLUMN(),0))*DistanceShader!BA2*LightShader!BA2*(IF(OFFSET(Ghosts!$S$41,COLUMN(),0)&lt;ScreenHeight!$E3,   1,   (SQRT(OFFSET(Ghosts!$T$41,COLUMN(),0)-OFFSET(Ghosts!$R$41,COLUMN(),0)*ScreenHeight!$D3)-1))+IF(Ghosts!$B$35,IF(Param!$M$21,-1-POWER(0.3,Param!$M$21)/(IF(Param!$M$21&lt;20,LightShader!BA67,OFFSET(LightShader!BA67,Param!$M$21-20,0))+POWER(0.3,Param!$M$21)),-2),0))</f>
        <v>4.0097413859984385</v>
      </c>
      <c r="BB2" s="46">
        <f ca="1">IF(ScreenHeight!$B3&lt;OFFSET(Radar!$AC$3,COLUMN(),0),    Param!$B$38/ScreenHeight!$B3,    (Param!$B$37+1/(1-OFFSET(Radar!$AD$3,COLUMN(),0)*ScreenHeight!$C3)/Param!$B$39)/OFFSET(Radar!$AC$3,COLUMN(),0))*DistanceShader!BB2*LightShader!BB2*(IF(OFFSET(Ghosts!$S$41,COLUMN(),0)&lt;ScreenHeight!$E3,   1,   (SQRT(OFFSET(Ghosts!$T$41,COLUMN(),0)-OFFSET(Ghosts!$R$41,COLUMN(),0)*ScreenHeight!$D3)-1))+IF(Ghosts!$B$35,IF(Param!$M$21,-1-POWER(0.3,Param!$M$21)/(IF(Param!$M$21&lt;20,LightShader!BB67,OFFSET(LightShader!BB67,Param!$M$21-20,0))+POWER(0.3,Param!$M$21)),-2),0))</f>
        <v>3.9929743740600259</v>
      </c>
      <c r="BC2" s="46">
        <f ca="1">IF(ScreenHeight!$B3&lt;OFFSET(Radar!$AC$3,COLUMN(),0),    Param!$B$38/ScreenHeight!$B3,    (Param!$B$37+1/(1-OFFSET(Radar!$AD$3,COLUMN(),0)*ScreenHeight!$C3)/Param!$B$39)/OFFSET(Radar!$AC$3,COLUMN(),0))*DistanceShader!BC2*LightShader!BC2*(IF(OFFSET(Ghosts!$S$41,COLUMN(),0)&lt;ScreenHeight!$E3,   1,   (SQRT(OFFSET(Ghosts!$T$41,COLUMN(),0)-OFFSET(Ghosts!$R$41,COLUMN(),0)*ScreenHeight!$D3)-1))+IF(Ghosts!$B$35,IF(Param!$M$21,-1-POWER(0.3,Param!$M$21)/(IF(Param!$M$21&lt;20,LightShader!BC67,OFFSET(LightShader!BC67,Param!$M$21-20,0))+POWER(0.3,Param!$M$21)),-2),0))</f>
        <v>3.9703142091654922</v>
      </c>
      <c r="BD2" s="46">
        <f ca="1">IF(ScreenHeight!$B3&lt;OFFSET(Radar!$AC$3,COLUMN(),0),    Param!$B$38/ScreenHeight!$B3,    (Param!$B$37+1/(1-OFFSET(Radar!$AD$3,COLUMN(),0)*ScreenHeight!$C3)/Param!$B$39)/OFFSET(Radar!$AC$3,COLUMN(),0))*DistanceShader!BD2*LightShader!BD2*(IF(OFFSET(Ghosts!$S$41,COLUMN(),0)&lt;ScreenHeight!$E3,   1,   (SQRT(OFFSET(Ghosts!$T$41,COLUMN(),0)-OFFSET(Ghosts!$R$41,COLUMN(),0)*ScreenHeight!$D3)-1))+IF(Ghosts!$B$35,IF(Param!$M$21,-1-POWER(0.3,Param!$M$21)/(IF(Param!$M$21&lt;20,LightShader!BD67,OFFSET(LightShader!BD67,Param!$M$21-20,0))+POWER(0.3,Param!$M$21)),-2),0))</f>
        <v>3.9419864812691872</v>
      </c>
      <c r="BE2" s="46">
        <f ca="1">IF(ScreenHeight!$B3&lt;OFFSET(Radar!$AC$3,COLUMN(),0),    Param!$B$38/ScreenHeight!$B3,    (Param!$B$37+1/(1-OFFSET(Radar!$AD$3,COLUMN(),0)*ScreenHeight!$C3)/Param!$B$39)/OFFSET(Radar!$AC$3,COLUMN(),0))*DistanceShader!BE2*LightShader!BE2*(IF(OFFSET(Ghosts!$S$41,COLUMN(),0)&lt;ScreenHeight!$E3,   1,   (SQRT(OFFSET(Ghosts!$T$41,COLUMN(),0)-OFFSET(Ghosts!$R$41,COLUMN(),0)*ScreenHeight!$D3)-1))+IF(Ghosts!$B$35,IF(Param!$M$21,-1-POWER(0.3,Param!$M$21)/(IF(Param!$M$21&lt;20,LightShader!BE67,OFFSET(LightShader!BE67,Param!$M$21-20,0))+POWER(0.3,Param!$M$21)),-2),0))</f>
        <v>3.9082676964813623</v>
      </c>
      <c r="BF2" s="46">
        <f ca="1">IF(ScreenHeight!$B3&lt;OFFSET(Radar!$AC$3,COLUMN(),0),    Param!$B$38/ScreenHeight!$B3,    (Param!$B$37+1/(1-OFFSET(Radar!$AD$3,COLUMN(),0)*ScreenHeight!$C3)/Param!$B$39)/OFFSET(Radar!$AC$3,COLUMN(),0))*DistanceShader!BF2*LightShader!BF2*(IF(OFFSET(Ghosts!$S$41,COLUMN(),0)&lt;ScreenHeight!$E3,   1,   (SQRT(OFFSET(Ghosts!$T$41,COLUMN(),0)-OFFSET(Ghosts!$R$41,COLUMN(),0)*ScreenHeight!$D3)-1))+IF(Ghosts!$B$35,IF(Param!$M$21,-1-POWER(0.3,Param!$M$21)/(IF(Param!$M$21&lt;20,LightShader!BF67,OFFSET(LightShader!BF67,Param!$M$21-20,0))+POWER(0.3,Param!$M$21)),-2),0))</f>
        <v>3.8694781230535629</v>
      </c>
      <c r="BG2" s="46">
        <f ca="1">IF(ScreenHeight!$B3&lt;OFFSET(Radar!$AC$3,COLUMN(),0),    Param!$B$38/ScreenHeight!$B3,    (Param!$B$37+1/(1-OFFSET(Radar!$AD$3,COLUMN(),0)*ScreenHeight!$C3)/Param!$B$39)/OFFSET(Radar!$AC$3,COLUMN(),0))*DistanceShader!BG2*LightShader!BG2*(IF(OFFSET(Ghosts!$S$41,COLUMN(),0)&lt;ScreenHeight!$E3,   1,   (SQRT(OFFSET(Ghosts!$T$41,COLUMN(),0)-OFFSET(Ghosts!$R$41,COLUMN(),0)*ScreenHeight!$D3)-1))+IF(Ghosts!$B$35,IF(Param!$M$21,-1-POWER(0.3,Param!$M$21)/(IF(Param!$M$21&lt;20,LightShader!BG67,OFFSET(LightShader!BG67,Param!$M$21-20,0))+POWER(0.3,Param!$M$21)),-2),0))</f>
        <v>3.8259738817305902</v>
      </c>
      <c r="BH2" s="46">
        <f ca="1">IF(ScreenHeight!$B3&lt;OFFSET(Radar!$AC$3,COLUMN(),0),    Param!$B$38/ScreenHeight!$B3,    (Param!$B$37+1/(1-OFFSET(Radar!$AD$3,COLUMN(),0)*ScreenHeight!$C3)/Param!$B$39)/OFFSET(Radar!$AC$3,COLUMN(),0))*DistanceShader!BH2*LightShader!BH2*(IF(OFFSET(Ghosts!$S$41,COLUMN(),0)&lt;ScreenHeight!$E3,   1,   (SQRT(OFFSET(Ghosts!$T$41,COLUMN(),0)-OFFSET(Ghosts!$R$41,COLUMN(),0)*ScreenHeight!$D3)-1))+IF(Ghosts!$B$35,IF(Param!$M$21,-1-POWER(0.3,Param!$M$21)/(IF(Param!$M$21&lt;20,LightShader!BH67,OFFSET(LightShader!BH67,Param!$M$21-20,0))+POWER(0.3,Param!$M$21)),-2),0))</f>
        <v>3.7781386429474555</v>
      </c>
      <c r="BI2" s="46">
        <f ca="1">IF(ScreenHeight!$B3&lt;OFFSET(Radar!$AC$3,COLUMN(),0),    Param!$B$38/ScreenHeight!$B3,    (Param!$B$37+1/(1-OFFSET(Radar!$AD$3,COLUMN(),0)*ScreenHeight!$C3)/Param!$B$39)/OFFSET(Radar!$AC$3,COLUMN(),0))*DistanceShader!BI2*LightShader!BI2*(IF(OFFSET(Ghosts!$S$41,COLUMN(),0)&lt;ScreenHeight!$E3,   1,   (SQRT(OFFSET(Ghosts!$T$41,COLUMN(),0)-OFFSET(Ghosts!$R$41,COLUMN(),0)*ScreenHeight!$D3)-1))+IF(Ghosts!$B$35,IF(Param!$M$21,-1-POWER(0.3,Param!$M$21)/(IF(Param!$M$21&lt;20,LightShader!BI67,OFFSET(LightShader!BI67,Param!$M$21-20,0))+POWER(0.3,Param!$M$21)),-2),0))</f>
        <v>3.7263752788863851</v>
      </c>
      <c r="BJ2" s="46">
        <f ca="1">IF(ScreenHeight!$B3&lt;OFFSET(Radar!$AC$3,COLUMN(),0),    Param!$B$38/ScreenHeight!$B3,    (Param!$B$37+1/(1-OFFSET(Radar!$AD$3,COLUMN(),0)*ScreenHeight!$C3)/Param!$B$39)/OFFSET(Radar!$AC$3,COLUMN(),0))*DistanceShader!BJ2*LightShader!BJ2*(IF(OFFSET(Ghosts!$S$41,COLUMN(),0)&lt;ScreenHeight!$E3,   1,   (SQRT(OFFSET(Ghosts!$T$41,COLUMN(),0)-OFFSET(Ghosts!$R$41,COLUMN(),0)*ScreenHeight!$D3)-1))+IF(Ghosts!$B$35,IF(Param!$M$21,-1-POWER(0.3,Param!$M$21)/(IF(Param!$M$21&lt;20,LightShader!BJ67,OFFSET(LightShader!BJ67,Param!$M$21-20,0))+POWER(0.3,Param!$M$21)),-2),0))</f>
        <v>3.6710977826362106</v>
      </c>
      <c r="BK2" s="46">
        <f ca="1">IF(ScreenHeight!$B3&lt;OFFSET(Radar!$AC$3,COLUMN(),0),    Param!$B$38/ScreenHeight!$B3,    (Param!$B$37+1/(1-OFFSET(Radar!$AD$3,COLUMN(),0)*ScreenHeight!$C3)/Param!$B$39)/OFFSET(Radar!$AC$3,COLUMN(),0))*DistanceShader!BK2*LightShader!BK2*(IF(OFFSET(Ghosts!$S$41,COLUMN(),0)&lt;ScreenHeight!$E3,   1,   (SQRT(OFFSET(Ghosts!$T$41,COLUMN(),0)-OFFSET(Ghosts!$R$41,COLUMN(),0)*ScreenHeight!$D3)-1))+IF(Ghosts!$B$35,IF(Param!$M$21,-1-POWER(0.3,Param!$M$21)/(IF(Param!$M$21&lt;20,LightShader!BK67,OFFSET(LightShader!BK67,Param!$M$21-20,0))+POWER(0.3,Param!$M$21)),-2),0))</f>
        <v>3.6127237154340803</v>
      </c>
      <c r="BL2" s="46">
        <f ca="1">IF(ScreenHeight!$B3&lt;OFFSET(Radar!$AC$3,COLUMN(),0),    Param!$B$38/ScreenHeight!$B3,    (Param!$B$37+1/(1-OFFSET(Radar!$AD$3,COLUMN(),0)*ScreenHeight!$C3)/Param!$B$39)/OFFSET(Radar!$AC$3,COLUMN(),0))*DistanceShader!BL2*LightShader!BL2*(IF(OFFSET(Ghosts!$S$41,COLUMN(),0)&lt;ScreenHeight!$E3,   1,   (SQRT(OFFSET(Ghosts!$T$41,COLUMN(),0)-OFFSET(Ghosts!$R$41,COLUMN(),0)*ScreenHeight!$D3)-1))+IF(Ghosts!$B$35,IF(Param!$M$21,-1-POWER(0.3,Param!$M$21)/(IF(Param!$M$21&lt;20,LightShader!BL67,OFFSET(LightShader!BL67,Param!$M$21-20,0))+POWER(0.3,Param!$M$21)),-2),0))</f>
        <v>3.5516673826549239</v>
      </c>
      <c r="BM2" s="46">
        <f ca="1">IF(ScreenHeight!$B3&lt;OFFSET(Radar!$AC$3,COLUMN(),0),    Param!$B$38/ScreenHeight!$B3,    (Param!$B$37+1/(1-OFFSET(Radar!$AD$3,COLUMN(),0)*ScreenHeight!$C3)/Param!$B$39)/OFFSET(Radar!$AC$3,COLUMN(),0))*DistanceShader!BM2*LightShader!BM2*(IF(OFFSET(Ghosts!$S$41,COLUMN(),0)&lt;ScreenHeight!$E3,   1,   (SQRT(OFFSET(Ghosts!$T$41,COLUMN(),0)-OFFSET(Ghosts!$R$41,COLUMN(),0)*ScreenHeight!$D3)-1))+IF(Ghosts!$B$35,IF(Param!$M$21,-1-POWER(0.3,Param!$M$21)/(IF(Param!$M$21&lt;20,LightShader!BM67,OFFSET(LightShader!BM67,Param!$M$21-20,0))+POWER(0.3,Param!$M$21)),-2),0))</f>
        <v>3.4883338760416129</v>
      </c>
      <c r="BN2" s="46">
        <f ca="1">IF(ScreenHeight!$B3&lt;OFFSET(Radar!$AC$3,COLUMN(),0),    Param!$B$38/ScreenHeight!$B3,    (Param!$B$37+1/(1-OFFSET(Radar!$AD$3,COLUMN(),0)*ScreenHeight!$C3)/Param!$B$39)/OFFSET(Radar!$AC$3,COLUMN(),0))*DistanceShader!BN2*LightShader!BN2*(IF(OFFSET(Ghosts!$S$41,COLUMN(),0)&lt;ScreenHeight!$E3,   1,   (SQRT(OFFSET(Ghosts!$T$41,COLUMN(),0)-OFFSET(Ghosts!$R$41,COLUMN(),0)*ScreenHeight!$D3)-1))+IF(Ghosts!$B$35,IF(Param!$M$21,-1-POWER(0.3,Param!$M$21)/(IF(Param!$M$21&lt;20,LightShader!BN67,OFFSET(LightShader!BN67,Param!$M$21-20,0))+POWER(0.3,Param!$M$21)),-2),0))</f>
        <v>3.423114058933094</v>
      </c>
      <c r="BO2" s="46">
        <f ca="1">IF(ScreenHeight!$B3&lt;OFFSET(Radar!$AC$3,COLUMN(),0),    Param!$B$38/ScreenHeight!$B3,    (Param!$B$37+1/(1-OFFSET(Radar!$AD$3,COLUMN(),0)*ScreenHeight!$C3)/Param!$B$39)/OFFSET(Radar!$AC$3,COLUMN(),0))*DistanceShader!BO2*LightShader!BO2*(IF(OFFSET(Ghosts!$S$41,COLUMN(),0)&lt;ScreenHeight!$E3,   1,   (SQRT(OFFSET(Ghosts!$T$41,COLUMN(),0)-OFFSET(Ghosts!$R$41,COLUMN(),0)*ScreenHeight!$D3)-1))+IF(Ghosts!$B$35,IF(Param!$M$21,-1-POWER(0.3,Param!$M$21)/(IF(Param!$M$21&lt;20,LightShader!BO67,OFFSET(LightShader!BO67,Param!$M$21-20,0))+POWER(0.3,Param!$M$21)),-2),0))</f>
        <v>3.3563805169505057</v>
      </c>
      <c r="BP2" s="46">
        <f ca="1">IF(ScreenHeight!$B3&lt;OFFSET(Radar!$AC$3,COLUMN(),0),    Param!$B$38/ScreenHeight!$B3,    (Param!$B$37+1/(1-OFFSET(Radar!$AD$3,COLUMN(),0)*ScreenHeight!$C3)/Param!$B$39)/OFFSET(Radar!$AC$3,COLUMN(),0))*DistanceShader!BP2*LightShader!BP2*(IF(OFFSET(Ghosts!$S$41,COLUMN(),0)&lt;ScreenHeight!$E3,   1,   (SQRT(OFFSET(Ghosts!$T$41,COLUMN(),0)-OFFSET(Ghosts!$R$41,COLUMN(),0)*ScreenHeight!$D3)-1))+IF(Ghosts!$B$35,IF(Param!$M$21,-1-POWER(0.3,Param!$M$21)/(IF(Param!$M$21&lt;20,LightShader!BP67,OFFSET(LightShader!BP67,Param!$M$21-20,0))+POWER(0.3,Param!$M$21)),-2),0))</f>
        <v>3.2884844513128733</v>
      </c>
      <c r="BQ2" s="46">
        <f ca="1">IF(ScreenHeight!$B3&lt;OFFSET(Radar!$AC$3,COLUMN(),0),    Param!$B$38/ScreenHeight!$B3,    (Param!$B$37+1/(1-OFFSET(Radar!$AD$3,COLUMN(),0)*ScreenHeight!$C3)/Param!$B$39)/OFFSET(Radar!$AC$3,COLUMN(),0))*DistanceShader!BQ2*LightShader!BQ2*(IF(OFFSET(Ghosts!$S$41,COLUMN(),0)&lt;ScreenHeight!$E3,   1,   (SQRT(OFFSET(Ghosts!$T$41,COLUMN(),0)-OFFSET(Ghosts!$R$41,COLUMN(),0)*ScreenHeight!$D3)-1))+IF(Ghosts!$B$35,IF(Param!$M$21,-1-POWER(0.3,Param!$M$21)/(IF(Param!$M$21&lt;20,LightShader!BQ67,OFFSET(LightShader!BQ67,Param!$M$21-20,0))+POWER(0.3,Param!$M$21)),-2),0))</f>
        <v>3.2197534568888244</v>
      </c>
      <c r="BR2" s="46">
        <f ca="1">IF(ScreenHeight!$B3&lt;OFFSET(Radar!$AC$3,COLUMN(),0),    Param!$B$38/ScreenHeight!$B3,    (Param!$B$37+1/(1-OFFSET(Radar!$AD$3,COLUMN(),0)*ScreenHeight!$C3)/Param!$B$39)/OFFSET(Radar!$AC$3,COLUMN(),0))*DistanceShader!BR2*LightShader!BR2*(IF(OFFSET(Ghosts!$S$41,COLUMN(),0)&lt;ScreenHeight!$E3,   1,   (SQRT(OFFSET(Ghosts!$T$41,COLUMN(),0)-OFFSET(Ghosts!$R$41,COLUMN(),0)*ScreenHeight!$D3)-1))+IF(Ghosts!$B$35,IF(Param!$M$21,-1-POWER(0.3,Param!$M$21)/(IF(Param!$M$21&lt;20,LightShader!BR67,OFFSET(LightShader!BR67,Param!$M$21-20,0))+POWER(0.3,Param!$M$21)),-2),0))</f>
        <v>3.1504901023243082</v>
      </c>
      <c r="BS2" s="46">
        <f ca="1">IF(ScreenHeight!$B3&lt;OFFSET(Radar!$AC$3,COLUMN(),0),    Param!$B$38/ScreenHeight!$B3,    (Param!$B$37+1/(1-OFFSET(Radar!$AD$3,COLUMN(),0)*ScreenHeight!$C3)/Param!$B$39)/OFFSET(Radar!$AC$3,COLUMN(),0))*DistanceShader!BS2*LightShader!BS2*(IF(OFFSET(Ghosts!$S$41,COLUMN(),0)&lt;ScreenHeight!$E3,   1,   (SQRT(OFFSET(Ghosts!$T$41,COLUMN(),0)-OFFSET(Ghosts!$R$41,COLUMN(),0)*ScreenHeight!$D3)-1))+IF(Ghosts!$B$35,IF(Param!$M$21,-1-POWER(0.3,Param!$M$21)/(IF(Param!$M$21&lt;20,LightShader!BS67,OFFSET(LightShader!BS67,Param!$M$21-20,0))+POWER(0.3,Param!$M$21)),-2),0))</f>
        <v>3.080971214345988</v>
      </c>
      <c r="BT2" s="46">
        <f ca="1">IF(ScreenHeight!$B3&lt;OFFSET(Radar!$AC$3,COLUMN(),0),    Param!$B$38/ScreenHeight!$B3,    (Param!$B$37+1/(1-OFFSET(Radar!$AD$3,COLUMN(),0)*ScreenHeight!$C3)/Param!$B$39)/OFFSET(Radar!$AC$3,COLUMN(),0))*DistanceShader!BT2*LightShader!BT2*(IF(OFFSET(Ghosts!$S$41,COLUMN(),0)&lt;ScreenHeight!$E3,   1,   (SQRT(OFFSET(Ghosts!$T$41,COLUMN(),0)-OFFSET(Ghosts!$R$41,COLUMN(),0)*ScreenHeight!$D3)-1))+IF(Ghosts!$B$35,IF(Param!$M$21,-1-POWER(0.3,Param!$M$21)/(IF(Param!$M$21&lt;20,LightShader!BT67,OFFSET(LightShader!BT67,Param!$M$21-20,0))+POWER(0.3,Param!$M$21)),-2),0))</f>
        <v>3.0114477613081716</v>
      </c>
      <c r="BU2" s="46">
        <f ca="1">IF(ScreenHeight!$B3&lt;OFFSET(Radar!$AC$3,COLUMN(),0),    Param!$B$38/ScreenHeight!$B3,    (Param!$B$37+1/(1-OFFSET(Radar!$AD$3,COLUMN(),0)*ScreenHeight!$C3)/Param!$B$39)/OFFSET(Radar!$AC$3,COLUMN(),0))*DistanceShader!BU2*LightShader!BU2*(IF(OFFSET(Ghosts!$S$41,COLUMN(),0)&lt;ScreenHeight!$E3,   1,   (SQRT(OFFSET(Ghosts!$T$41,COLUMN(),0)-OFFSET(Ghosts!$R$41,COLUMN(),0)*ScreenHeight!$D3)-1))+IF(Ghosts!$B$35,IF(Param!$M$21,-1-POWER(0.3,Param!$M$21)/(IF(Param!$M$21&lt;20,LightShader!BU67,OFFSET(LightShader!BU67,Param!$M$21-20,0))+POWER(0.3,Param!$M$21)),-2),0))</f>
        <v>2.9421452306386073</v>
      </c>
      <c r="BV2" s="46">
        <f ca="1">IF(ScreenHeight!$B3&lt;OFFSET(Radar!$AC$3,COLUMN(),0),    Param!$B$38/ScreenHeight!$B3,    (Param!$B$37+1/(1-OFFSET(Radar!$AD$3,COLUMN(),0)*ScreenHeight!$C3)/Param!$B$39)/OFFSET(Radar!$AC$3,COLUMN(),0))*DistanceShader!BV2*LightShader!BV2*(IF(OFFSET(Ghosts!$S$41,COLUMN(),0)&lt;ScreenHeight!$E3,   1,   (SQRT(OFFSET(Ghosts!$T$41,COLUMN(),0)-OFFSET(Ghosts!$R$41,COLUMN(),0)*ScreenHeight!$D3)-1))+IF(Ghosts!$B$35,IF(Param!$M$21,-1-POWER(0.3,Param!$M$21)/(IF(Param!$M$21&lt;20,LightShader!BV67,OFFSET(LightShader!BV67,Param!$M$21-20,0))+POWER(0.3,Param!$M$21)),-2),0))</f>
        <v>2.8732643994029941</v>
      </c>
      <c r="BW2" s="46">
        <f ca="1">IF(ScreenHeight!$B3&lt;OFFSET(Radar!$AC$3,COLUMN(),0),    Param!$B$38/ScreenHeight!$B3,    (Param!$B$37+1/(1-OFFSET(Radar!$AD$3,COLUMN(),0)*ScreenHeight!$C3)/Param!$B$39)/OFFSET(Radar!$AC$3,COLUMN(),0))*DistanceShader!BW2*LightShader!BW2*(IF(OFFSET(Ghosts!$S$41,COLUMN(),0)&lt;ScreenHeight!$E3,   1,   (SQRT(OFFSET(Ghosts!$T$41,COLUMN(),0)-OFFSET(Ghosts!$R$41,COLUMN(),0)*ScreenHeight!$D3)-1))+IF(Ghosts!$B$35,IF(Param!$M$21,-1-POWER(0.3,Param!$M$21)/(IF(Param!$M$21&lt;20,LightShader!BW67,OFFSET(LightShader!BW67,Param!$M$21-20,0))+POWER(0.3,Param!$M$21)),-2),0))</f>
        <v>2.8049824052108838</v>
      </c>
      <c r="BX2" s="46">
        <f ca="1">IF(ScreenHeight!$B3&lt;OFFSET(Radar!$AC$3,COLUMN(),0),    Param!$B$38/ScreenHeight!$B3,    (Param!$B$37+1/(1-OFFSET(Radar!$AD$3,COLUMN(),0)*ScreenHeight!$C3)/Param!$B$39)/OFFSET(Radar!$AC$3,COLUMN(),0))*DistanceShader!BX2*LightShader!BX2*(IF(OFFSET(Ghosts!$S$41,COLUMN(),0)&lt;ScreenHeight!$E3,   1,   (SQRT(OFFSET(Ghosts!$T$41,COLUMN(),0)-OFFSET(Ghosts!$R$41,COLUMN(),0)*ScreenHeight!$D3)-1))+IF(Ghosts!$B$35,IF(Param!$M$21,-1-POWER(0.3,Param!$M$21)/(IF(Param!$M$21&lt;20,LightShader!BX67,OFFSET(LightShader!BX67,Param!$M$21-20,0))+POWER(0.3,Param!$M$21)),-2),0))</f>
        <v>2.7374540347872016</v>
      </c>
      <c r="BY2" s="46">
        <f ca="1">IF(ScreenHeight!$B3&lt;OFFSET(Radar!$AC$3,COLUMN(),0),    Param!$B$38/ScreenHeight!$B3,    (Param!$B$37+1/(1-OFFSET(Radar!$AD$3,COLUMN(),0)*ScreenHeight!$C3)/Param!$B$39)/OFFSET(Radar!$AC$3,COLUMN(),0))*DistanceShader!BY2*LightShader!BY2*(IF(OFFSET(Ghosts!$S$41,COLUMN(),0)&lt;ScreenHeight!$E3,   1,   (SQRT(OFFSET(Ghosts!$T$41,COLUMN(),0)-OFFSET(Ghosts!$R$41,COLUMN(),0)*ScreenHeight!$D3)-1))+IF(Ghosts!$B$35,IF(Param!$M$21,-1-POWER(0.3,Param!$M$21)/(IF(Param!$M$21&lt;20,LightShader!BY67,OFFSET(LightShader!BY67,Param!$M$21-20,0))+POWER(0.3,Param!$M$21)),-2),0))</f>
        <v>2.6708131586399926</v>
      </c>
      <c r="BZ2" s="46">
        <f ca="1">IF(ScreenHeight!$B3&lt;OFFSET(Radar!$AC$3,COLUMN(),0),    Param!$B$38/ScreenHeight!$B3,    (Param!$B$37+1/(1-OFFSET(Radar!$AD$3,COLUMN(),0)*ScreenHeight!$C3)/Param!$B$39)/OFFSET(Radar!$AC$3,COLUMN(),0))*DistanceShader!BZ2*LightShader!BZ2*(IF(OFFSET(Ghosts!$S$41,COLUMN(),0)&lt;ScreenHeight!$E3,   1,   (SQRT(OFFSET(Ghosts!$T$41,COLUMN(),0)-OFFSET(Ghosts!$R$41,COLUMN(),0)*ScreenHeight!$D3)-1))+IF(Ghosts!$B$35,IF(Param!$M$21,-1-POWER(0.3,Param!$M$21)/(IF(Param!$M$21&lt;20,LightShader!BZ67,OFFSET(LightShader!BZ67,Param!$M$21-20,0))+POWER(0.3,Param!$M$21)),-2),0))</f>
        <v>2.6051742515259697</v>
      </c>
      <c r="CA2" s="46">
        <f ca="1">IF(ScreenHeight!$B3&lt;OFFSET(Radar!$AC$3,COLUMN(),0),    Param!$B$38/ScreenHeight!$B3,    (Param!$B$37+1/(1-OFFSET(Radar!$AD$3,COLUMN(),0)*ScreenHeight!$C3)/Param!$B$39)/OFFSET(Radar!$AC$3,COLUMN(),0))*DistanceShader!CA2*LightShader!CA2*(IF(OFFSET(Ghosts!$S$41,COLUMN(),0)&lt;ScreenHeight!$E3,   1,   (SQRT(OFFSET(Ghosts!$T$41,COLUMN(),0)-OFFSET(Ghosts!$R$41,COLUMN(),0)*ScreenHeight!$D3)-1))+IF(Ghosts!$B$35,IF(Param!$M$21,-1-POWER(0.3,Param!$M$21)/(IF(Param!$M$21&lt;20,LightShader!CA67,OFFSET(LightShader!CA67,Param!$M$21-20,0))+POWER(0.3,Param!$M$21)),-2),0))</f>
        <v>2.5406339492472032</v>
      </c>
      <c r="CB2" s="46">
        <f ca="1">IF(ScreenHeight!$B3&lt;OFFSET(Radar!$AC$3,COLUMN(),0),    Param!$B$38/ScreenHeight!$B3,    (Param!$B$37+1/(1-OFFSET(Radar!$AD$3,COLUMN(),0)*ScreenHeight!$C3)/Param!$B$39)/OFFSET(Radar!$AC$3,COLUMN(),0))*DistanceShader!CB2*LightShader!CB2*(IF(OFFSET(Ghosts!$S$41,COLUMN(),0)&lt;ScreenHeight!$E3,   1,   (SQRT(OFFSET(Ghosts!$T$41,COLUMN(),0)-OFFSET(Ghosts!$R$41,COLUMN(),0)*ScreenHeight!$D3)-1))+IF(Ghosts!$B$35,IF(Param!$M$21,-1-POWER(0.3,Param!$M$21)/(IF(Param!$M$21&lt;20,LightShader!CB67,OFFSET(LightShader!CB67,Param!$M$21-20,0))+POWER(0.3,Param!$M$21)),-2),0))</f>
        <v>2.4772726023062646</v>
      </c>
      <c r="CC2" s="46">
        <f ca="1">IF(ScreenHeight!$B3&lt;OFFSET(Radar!$AC$3,COLUMN(),0),    Param!$B$38/ScreenHeight!$B3,    (Param!$B$37+1/(1-OFFSET(Radar!$AD$3,COLUMN(),0)*ScreenHeight!$C3)/Param!$B$39)/OFFSET(Radar!$AC$3,COLUMN(),0))*DistanceShader!CC2*LightShader!CC2*(IF(OFFSET(Ghosts!$S$41,COLUMN(),0)&lt;ScreenHeight!$E3,   1,   (SQRT(OFFSET(Ghosts!$T$41,COLUMN(),0)-OFFSET(Ghosts!$R$41,COLUMN(),0)*ScreenHeight!$D3)-1))+IF(Ghosts!$B$35,IF(Param!$M$21,-1-POWER(0.3,Param!$M$21)/(IF(Param!$M$21&lt;20,LightShader!CC67,OFFSET(LightShader!CC67,Param!$M$21-20,0))+POWER(0.3,Param!$M$21)),-2),0))</f>
        <v>2.4151557958716139</v>
      </c>
      <c r="CD2" s="46">
        <f ca="1">IF(ScreenHeight!$B3&lt;OFFSET(Radar!$AC$3,COLUMN(),0),    Param!$B$38/ScreenHeight!$B3,    (Param!$B$37+1/(1-OFFSET(Radar!$AD$3,COLUMN(),0)*ScreenHeight!$C3)/Param!$B$39)/OFFSET(Radar!$AC$3,COLUMN(),0))*DistanceShader!CD2*LightShader!CD2*(IF(OFFSET(Ghosts!$S$41,COLUMN(),0)&lt;ScreenHeight!$E3,   1,   (SQRT(OFFSET(Ghosts!$T$41,COLUMN(),0)-OFFSET(Ghosts!$R$41,COLUMN(),0)*ScreenHeight!$D3)-1))+IF(Ghosts!$B$35,IF(Param!$M$21,-1-POWER(0.3,Param!$M$21)/(IF(Param!$M$21&lt;20,LightShader!CD67,OFFSET(LightShader!CD67,Param!$M$21-20,0))+POWER(0.3,Param!$M$21)),-2),0))</f>
        <v>2.3543358132571797</v>
      </c>
      <c r="CE2" s="46">
        <f ca="1">IF(ScreenHeight!$B3&lt;OFFSET(Radar!$AC$3,COLUMN(),0),    Param!$B$38/ScreenHeight!$B3,    (Param!$B$37+1/(1-OFFSET(Radar!$AD$3,COLUMN(),0)*ScreenHeight!$C3)/Param!$B$39)/OFFSET(Radar!$AC$3,COLUMN(),0))*DistanceShader!CE2*LightShader!CE2*(IF(OFFSET(Ghosts!$S$41,COLUMN(),0)&lt;ScreenHeight!$E3,   1,   (SQRT(OFFSET(Ghosts!$T$41,COLUMN(),0)-OFFSET(Ghosts!$R$41,COLUMN(),0)*ScreenHeight!$D3)-1))+IF(Ghosts!$B$35,IF(Param!$M$21,-1-POWER(0.3,Param!$M$21)/(IF(Param!$M$21&lt;20,LightShader!CE67,OFFSET(LightShader!CE67,Param!$M$21-20,0))+POWER(0.3,Param!$M$21)),-2),0))</f>
        <v>2.2948530266908467</v>
      </c>
      <c r="CF2" s="46">
        <f ca="1">IF(ScreenHeight!$B3&lt;OFFSET(Radar!$AC$3,COLUMN(),0),    Param!$B$38/ScreenHeight!$B3,    (Param!$B$37+1/(1-OFFSET(Radar!$AD$3,COLUMN(),0)*ScreenHeight!$C3)/Param!$B$39)/OFFSET(Radar!$AC$3,COLUMN(),0))*DistanceShader!CF2*LightShader!CF2*(IF(OFFSET(Ghosts!$S$41,COLUMN(),0)&lt;ScreenHeight!$E3,   1,   (SQRT(OFFSET(Ghosts!$T$41,COLUMN(),0)-OFFSET(Ghosts!$R$41,COLUMN(),0)*ScreenHeight!$D3)-1))+IF(Ghosts!$B$35,IF(Param!$M$21,-1-POWER(0.3,Param!$M$21)/(IF(Param!$M$21&lt;20,LightShader!CF67,OFFSET(LightShader!CF67,Param!$M$21-20,0))+POWER(0.3,Param!$M$21)),-2),0))</f>
        <v>2.2367372045906539</v>
      </c>
      <c r="CG2" s="46">
        <f ca="1">IF(ScreenHeight!$B3&lt;OFFSET(Radar!$AC$3,COLUMN(),0),    Param!$B$38/ScreenHeight!$B3,    (Param!$B$37+1/(1-OFFSET(Radar!$AD$3,COLUMN(),0)*ScreenHeight!$C3)/Param!$B$39)/OFFSET(Radar!$AC$3,COLUMN(),0))*DistanceShader!CG2*LightShader!CG2*(IF(OFFSET(Ghosts!$S$41,COLUMN(),0)&lt;ScreenHeight!$E3,   1,   (SQRT(OFFSET(Ghosts!$T$41,COLUMN(),0)-OFFSET(Ghosts!$R$41,COLUMN(),0)*ScreenHeight!$D3)-1))+IF(Ghosts!$B$35,IF(Param!$M$21,-1-POWER(0.3,Param!$M$21)/(IF(Param!$M$21&lt;20,LightShader!CG67,OFFSET(LightShader!CG67,Param!$M$21-20,0))+POWER(0.3,Param!$M$21)),-2),0))</f>
        <v>2.1800087289793733</v>
      </c>
      <c r="CH2" s="46">
        <f ca="1">IF(ScreenHeight!$B3&lt;OFFSET(Radar!$AC$3,COLUMN(),0),    Param!$B$38/ScreenHeight!$B3,    (Param!$B$37+1/(1-OFFSET(Radar!$AD$3,COLUMN(),0)*ScreenHeight!$C3)/Param!$B$39)/OFFSET(Radar!$AC$3,COLUMN(),0))*DistanceShader!CH2*LightShader!CH2*(IF(OFFSET(Ghosts!$S$41,COLUMN(),0)&lt;ScreenHeight!$E3,   1,   (SQRT(OFFSET(Ghosts!$T$41,COLUMN(),0)-OFFSET(Ghosts!$R$41,COLUMN(),0)*ScreenHeight!$D3)-1))+IF(Ghosts!$B$35,IF(Param!$M$21,-1-POWER(0.3,Param!$M$21)/(IF(Param!$M$21&lt;20,LightShader!CH67,OFFSET(LightShader!CH67,Param!$M$21-20,0))+POWER(0.3,Param!$M$21)),-2),0))</f>
        <v>2.1246797201634089</v>
      </c>
      <c r="CI2" s="46">
        <f ca="1">IF(ScreenHeight!$B3&lt;OFFSET(Radar!$AC$3,COLUMN(),0),    Param!$B$38/ScreenHeight!$B3,    (Param!$B$37+1/(1-OFFSET(Radar!$AD$3,COLUMN(),0)*ScreenHeight!$C3)/Param!$B$39)/OFFSET(Radar!$AC$3,COLUMN(),0))*DistanceShader!CI2*LightShader!CI2*(IF(OFFSET(Ghosts!$S$41,COLUMN(),0)&lt;ScreenHeight!$E3,   1,   (SQRT(OFFSET(Ghosts!$T$41,COLUMN(),0)-OFFSET(Ghosts!$R$41,COLUMN(),0)*ScreenHeight!$D3)-1))+IF(Ghosts!$B$35,IF(Param!$M$21,-1-POWER(0.3,Param!$M$21)/(IF(Param!$M$21&lt;20,LightShader!CI67,OFFSET(LightShader!CI67,Param!$M$21-20,0))+POWER(0.3,Param!$M$21)),-2),0))</f>
        <v>2.0707550685041114</v>
      </c>
      <c r="CJ2" s="46">
        <f ca="1">IF(ScreenHeight!$B3&lt;OFFSET(Radar!$AC$3,COLUMN(),0),    Param!$B$38/ScreenHeight!$B3,    (Param!$B$37+1/(1-OFFSET(Radar!$AD$3,COLUMN(),0)*ScreenHeight!$C3)/Param!$B$39)/OFFSET(Radar!$AC$3,COLUMN(),0))*DistanceShader!CJ2*LightShader!CJ2*(IF(OFFSET(Ghosts!$S$41,COLUMN(),0)&lt;ScreenHeight!$E3,   1,   (SQRT(OFFSET(Ghosts!$T$41,COLUMN(),0)-OFFSET(Ghosts!$R$41,COLUMN(),0)*ScreenHeight!$D3)-1))+IF(Ghosts!$B$35,IF(Param!$M$21,-1-POWER(0.3,Param!$M$21)/(IF(Param!$M$21&lt;20,LightShader!CJ67,OFFSET(LightShader!CJ67,Param!$M$21-20,0))+POWER(0.3,Param!$M$21)),-2),0))</f>
        <v>2.0182333751402535</v>
      </c>
      <c r="CK2" s="46">
        <f ca="1">IF(ScreenHeight!$B3&lt;OFFSET(Radar!$AC$3,COLUMN(),0),    Param!$B$38/ScreenHeight!$B3,    (Param!$B$37+1/(1-OFFSET(Radar!$AD$3,COLUMN(),0)*ScreenHeight!$C3)/Param!$B$39)/OFFSET(Radar!$AC$3,COLUMN(),0))*DistanceShader!CK2*LightShader!CK2*(IF(OFFSET(Ghosts!$S$41,COLUMN(),0)&lt;ScreenHeight!$E3,   1,   (SQRT(OFFSET(Ghosts!$T$41,COLUMN(),0)-OFFSET(Ghosts!$R$41,COLUMN(),0)*ScreenHeight!$D3)-1))+IF(Ghosts!$B$35,IF(Param!$M$21,-1-POWER(0.3,Param!$M$21)/(IF(Param!$M$21&lt;20,LightShader!CK67,OFFSET(LightShader!CK67,Param!$M$21-20,0))+POWER(0.3,Param!$M$21)),-2),0))</f>
        <v>1.9671078049941721</v>
      </c>
      <c r="CL2" s="46">
        <f ca="1">IF(ScreenHeight!$B3&lt;OFFSET(Radar!$AC$3,COLUMN(),0),    Param!$B$38/ScreenHeight!$B3,    (Param!$B$37+1/(1-OFFSET(Radar!$AD$3,COLUMN(),0)*ScreenHeight!$C3)/Param!$B$39)/OFFSET(Radar!$AC$3,COLUMN(),0))*DistanceShader!CL2*LightShader!CL2*(IF(OFFSET(Ghosts!$S$41,COLUMN(),0)&lt;ScreenHeight!$E3,   1,   (SQRT(OFFSET(Ghosts!$T$41,COLUMN(),0)-OFFSET(Ghosts!$R$41,COLUMN(),0)*ScreenHeight!$D3)-1))+IF(Ghosts!$B$35,IF(Param!$M$21,-1-POWER(0.3,Param!$M$21)/(IF(Param!$M$21&lt;20,LightShader!CL67,OFFSET(LightShader!CL67,Param!$M$21-20,0))+POWER(0.3,Param!$M$21)),-2),0))</f>
        <v>1.9173668564140887</v>
      </c>
      <c r="CM2" s="46">
        <f ca="1">IF(ScreenHeight!$B3&lt;OFFSET(Radar!$AC$3,COLUMN(),0),    Param!$B$38/ScreenHeight!$B3,    (Param!$B$37+1/(1-OFFSET(Radar!$AD$3,COLUMN(),0)*ScreenHeight!$C3)/Param!$B$39)/OFFSET(Radar!$AC$3,COLUMN(),0))*DistanceShader!CM2*LightShader!CM2*(IF(OFFSET(Ghosts!$S$41,COLUMN(),0)&lt;ScreenHeight!$E3,   1,   (SQRT(OFFSET(Ghosts!$T$41,COLUMN(),0)-OFFSET(Ghosts!$R$41,COLUMN(),0)*ScreenHeight!$D3)-1))+IF(Ghosts!$B$35,IF(Param!$M$21,-1-POWER(0.3,Param!$M$21)/(IF(Param!$M$21&lt;20,LightShader!CM67,OFFSET(LightShader!CM67,Param!$M$21-20,0))+POWER(0.3,Param!$M$21)),-2),0))</f>
        <v>1.8689950524624339</v>
      </c>
      <c r="CN2" s="46">
        <f ca="1">IF(ScreenHeight!$B3&lt;OFFSET(Radar!$AC$3,COLUMN(),0),    Param!$B$38/ScreenHeight!$B3,    (Param!$B$37+1/(1-OFFSET(Radar!$AD$3,COLUMN(),0)*ScreenHeight!$C3)/Param!$B$39)/OFFSET(Radar!$AC$3,COLUMN(),0))*DistanceShader!CN2*LightShader!CN2*(IF(OFFSET(Ghosts!$S$41,COLUMN(),0)&lt;ScreenHeight!$E3,   1,   (SQRT(OFFSET(Ghosts!$T$41,COLUMN(),0)-OFFSET(Ghosts!$R$41,COLUMN(),0)*ScreenHeight!$D3)-1))+IF(Ghosts!$B$35,IF(Param!$M$21,-1-POWER(0.3,Param!$M$21)/(IF(Param!$M$21&lt;20,LightShader!CN67,OFFSET(LightShader!CN67,Param!$M$21-20,0))+POWER(0.3,Param!$M$21)),-2),0))</f>
        <v>1.8219735592325996</v>
      </c>
      <c r="CO2" s="46">
        <f ca="1">IF(ScreenHeight!$B3&lt;OFFSET(Radar!$AC$3,COLUMN(),0),    Param!$B$38/ScreenHeight!$B3,    (Param!$B$37+1/(1-OFFSET(Radar!$AD$3,COLUMN(),0)*ScreenHeight!$C3)/Param!$B$39)/OFFSET(Radar!$AC$3,COLUMN(),0))*DistanceShader!CO2*LightShader!CO2*(IF(OFFSET(Ghosts!$S$41,COLUMN(),0)&lt;ScreenHeight!$E3,   1,   (SQRT(OFFSET(Ghosts!$T$41,COLUMN(),0)-OFFSET(Ghosts!$R$41,COLUMN(),0)*ScreenHeight!$D3)-1))+IF(Ghosts!$B$35,IF(Param!$M$21,-1-POWER(0.3,Param!$M$21)/(IF(Param!$M$21&lt;20,LightShader!CO67,OFFSET(LightShader!CO67,Param!$M$21-20,0))+POWER(0.3,Param!$M$21)),-2),0))</f>
        <v>1.7762807367302149</v>
      </c>
      <c r="CP2" s="46">
        <f ca="1">IF(ScreenHeight!$B3&lt;OFFSET(Radar!$AC$3,COLUMN(),0),    Param!$B$38/ScreenHeight!$B3,    (Param!$B$37+1/(1-OFFSET(Radar!$AD$3,COLUMN(),0)*ScreenHeight!$C3)/Param!$B$39)/OFFSET(Radar!$AC$3,COLUMN(),0))*DistanceShader!CP2*LightShader!CP2*(IF(OFFSET(Ghosts!$S$41,COLUMN(),0)&lt;ScreenHeight!$E3,   1,   (SQRT(OFFSET(Ghosts!$T$41,COLUMN(),0)-OFFSET(Ghosts!$R$41,COLUMN(),0)*ScreenHeight!$D3)-1))+IF(Ghosts!$B$35,IF(Param!$M$21,-1-POWER(0.3,Param!$M$21)/(IF(Param!$M$21&lt;20,LightShader!CP67,OFFSET(LightShader!CP67,Param!$M$21-20,0))+POWER(0.3,Param!$M$21)),-2),0))</f>
        <v>1.7318926278441107</v>
      </c>
      <c r="CQ2" s="46">
        <f ca="1">IF(ScreenHeight!$B3&lt;OFFSET(Radar!$AC$3,COLUMN(),0),    Param!$B$38/ScreenHeight!$B3,    (Param!$B$37+1/(1-OFFSET(Radar!$AD$3,COLUMN(),0)*ScreenHeight!$C3)/Param!$B$39)/OFFSET(Radar!$AC$3,COLUMN(),0))*DistanceShader!CQ2*LightShader!CQ2*(IF(OFFSET(Ghosts!$S$41,COLUMN(),0)&lt;ScreenHeight!$E3,   1,   (SQRT(OFFSET(Ghosts!$T$41,COLUMN(),0)-OFFSET(Ghosts!$R$41,COLUMN(),0)*ScreenHeight!$D3)-1))+IF(Ghosts!$B$35,IF(Param!$M$21,-1-POWER(0.3,Param!$M$21)/(IF(Param!$M$21&lt;20,LightShader!CQ67,OFFSET(LightShader!CQ67,Param!$M$21-20,0))+POWER(0.3,Param!$M$21)),-2),0))</f>
        <v>1.6887833908009875</v>
      </c>
      <c r="CR2" s="46">
        <f ca="1">IF(ScreenHeight!$B3&lt;OFFSET(Radar!$AC$3,COLUMN(),0),    Param!$B$38/ScreenHeight!$B3,    (Param!$B$37+1/(1-OFFSET(Radar!$AD$3,COLUMN(),0)*ScreenHeight!$C3)/Param!$B$39)/OFFSET(Radar!$AC$3,COLUMN(),0))*DistanceShader!CR2*LightShader!CR2*(IF(OFFSET(Ghosts!$S$41,COLUMN(),0)&lt;ScreenHeight!$E3,   1,   (SQRT(OFFSET(Ghosts!$T$41,COLUMN(),0)-OFFSET(Ghosts!$R$41,COLUMN(),0)*ScreenHeight!$D3)-1))+IF(Ghosts!$B$35,IF(Param!$M$21,-1-POWER(0.3,Param!$M$21)/(IF(Param!$M$21&lt;20,LightShader!CR67,OFFSET(LightShader!CR67,Param!$M$21-20,0))+POWER(0.3,Param!$M$21)),-2),0))</f>
        <v>1.6469256802818872</v>
      </c>
      <c r="CS2" s="46">
        <f ca="1">IF(ScreenHeight!$B3&lt;OFFSET(Radar!$AC$3,COLUMN(),0),    Param!$B$38/ScreenHeight!$B3,    (Param!$B$37+1/(1-OFFSET(Radar!$AD$3,COLUMN(),0)*ScreenHeight!$C3)/Param!$B$39)/OFFSET(Radar!$AC$3,COLUMN(),0))*DistanceShader!CS2*LightShader!CS2*(IF(OFFSET(Ghosts!$S$41,COLUMN(),0)&lt;ScreenHeight!$E3,   1,   (SQRT(OFFSET(Ghosts!$T$41,COLUMN(),0)-OFFSET(Ghosts!$R$41,COLUMN(),0)*ScreenHeight!$D3)-1))+IF(Ghosts!$B$35,IF(Param!$M$21,-1-POWER(0.3,Param!$M$21)/(IF(Param!$M$21&lt;20,LightShader!CS67,OFFSET(LightShader!CS67,Param!$M$21-20,0))+POWER(0.3,Param!$M$21)),-2),0))</f>
        <v>1.6062909821060247</v>
      </c>
      <c r="CT2" s="46">
        <f ca="1">IF(ScreenHeight!$B3&lt;OFFSET(Radar!$AC$3,COLUMN(),0),    Param!$B$38/ScreenHeight!$B3,    (Param!$B$37+1/(1-OFFSET(Radar!$AD$3,COLUMN(),0)*ScreenHeight!$C3)/Param!$B$39)/OFFSET(Radar!$AC$3,COLUMN(),0))*DistanceShader!CT2*LightShader!CT2*(IF(OFFSET(Ghosts!$S$41,COLUMN(),0)&lt;ScreenHeight!$E3,   1,   (SQRT(OFFSET(Ghosts!$T$41,COLUMN(),0)-OFFSET(Ghosts!$R$41,COLUMN(),0)*ScreenHeight!$D3)-1))+IF(Ghosts!$B$35,IF(Param!$M$21,-1-POWER(0.3,Param!$M$21)/(IF(Param!$M$21&lt;20,LightShader!CT67,OFFSET(LightShader!CT67,Param!$M$21-20,0))+POWER(0.3,Param!$M$21)),-2),0))</f>
        <v>1.5668499060801526</v>
      </c>
      <c r="CU2" s="46">
        <f ca="1">IF(ScreenHeight!$B3&lt;OFFSET(Radar!$AC$3,COLUMN(),0),    Param!$B$38/ScreenHeight!$B3,    (Param!$B$37+1/(1-OFFSET(Radar!$AD$3,COLUMN(),0)*ScreenHeight!$C3)/Param!$B$39)/OFFSET(Radar!$AC$3,COLUMN(),0))*DistanceShader!CU2*LightShader!CU2*(IF(OFFSET(Ghosts!$S$41,COLUMN(),0)&lt;ScreenHeight!$E3,   1,   (SQRT(OFFSET(Ghosts!$T$41,COLUMN(),0)-OFFSET(Ghosts!$R$41,COLUMN(),0)*ScreenHeight!$D3)-1))+IF(Ghosts!$B$35,IF(Param!$M$21,-1-POWER(0.3,Param!$M$21)/(IF(Param!$M$21&lt;20,LightShader!CU67,OFFSET(LightShader!CU67,Param!$M$21-20,0))+POWER(0.3,Param!$M$21)),-2),0))</f>
        <v>1.5285724412861372</v>
      </c>
      <c r="CV2" s="46">
        <f ca="1">IF(ScreenHeight!$B3&lt;OFFSET(Radar!$AC$3,COLUMN(),0),    Param!$B$38/ScreenHeight!$B3,    (Param!$B$37+1/(1-OFFSET(Radar!$AD$3,COLUMN(),0)*ScreenHeight!$C3)/Param!$B$39)/OFFSET(Radar!$AC$3,COLUMN(),0))*DistanceShader!CV2*LightShader!CV2*(IF(OFFSET(Ghosts!$S$41,COLUMN(),0)&lt;ScreenHeight!$E3,   1,   (SQRT(OFFSET(Ghosts!$T$41,COLUMN(),0)-OFFSET(Ghosts!$R$41,COLUMN(),0)*ScreenHeight!$D3)-1))+IF(Ghosts!$B$35,IF(Param!$M$21,-1-POWER(0.3,Param!$M$21)/(IF(Param!$M$21&lt;20,LightShader!CV67,OFFSET(LightShader!CV67,Param!$M$21-20,0))+POWER(0.3,Param!$M$21)),-2),0))</f>
        <v>1.491428177748334</v>
      </c>
      <c r="CW2" s="46">
        <f ca="1">IF(ScreenHeight!$B3&lt;OFFSET(Radar!$AC$3,COLUMN(),0),    Param!$B$38/ScreenHeight!$B3,    (Param!$B$37+1/(1-OFFSET(Radar!$AD$3,COLUMN(),0)*ScreenHeight!$C3)/Param!$B$39)/OFFSET(Radar!$AC$3,COLUMN(),0))*DistanceShader!CW2*LightShader!CW2*(IF(OFFSET(Ghosts!$S$41,COLUMN(),0)&lt;ScreenHeight!$E3,   1,   (SQRT(OFFSET(Ghosts!$T$41,COLUMN(),0)-OFFSET(Ghosts!$R$41,COLUMN(),0)*ScreenHeight!$D3)-1))+IF(Ghosts!$B$35,IF(Param!$M$21,-1-POWER(0.3,Param!$M$21)/(IF(Param!$M$21&lt;20,LightShader!CW67,OFFSET(LightShader!CW67,Param!$M$21-20,0))+POWER(0.3,Param!$M$21)),-2),0))</f>
        <v>1.4553864980948155</v>
      </c>
    </row>
    <row r="3" spans="1:101" ht="7.5" customHeight="1">
      <c r="A3" s="46">
        <f ca="1">IF(ScreenHeight!$B4&lt;OFFSET(Radar!$AC$3,COLUMN(),0),    Param!$B$38/ScreenHeight!$B4,    (Param!$B$37+1/(1-OFFSET(Radar!$AD$3,COLUMN(),0)*ScreenHeight!$C4)/Param!$B$39)/OFFSET(Radar!$AC$3,COLUMN(),0))*DistanceShader!A3*LightShader!A3*(IF(OFFSET(Ghosts!$S$41,COLUMN(),0)&lt;ScreenHeight!$E4,   1,   (SQRT(OFFSET(Ghosts!$T$41,COLUMN(),0)-OFFSET(Ghosts!$R$41,COLUMN(),0)*ScreenHeight!$D4)-1))+IF(Ghosts!$B$35,IF(Param!$M$21,-1-POWER(0.3,Param!$M$21)/(IF(Param!$M$21&lt;20,LightShader!A68,OFFSET(LightShader!A68,Param!$M$21-20,0))+POWER(0.3,Param!$M$21)),-2),0))</f>
        <v>1.4537042030008391</v>
      </c>
      <c r="B3" s="46">
        <f ca="1">IF(ScreenHeight!$B4&lt;OFFSET(Radar!$AC$3,COLUMN(),0),    Param!$B$38/ScreenHeight!$B4,    (Param!$B$37+1/(1-OFFSET(Radar!$AD$3,COLUMN(),0)*ScreenHeight!$C4)/Param!$B$39)/OFFSET(Radar!$AC$3,COLUMN(),0))*DistanceShader!B3*LightShader!B3*(IF(OFFSET(Ghosts!$S$41,COLUMN(),0)&lt;ScreenHeight!$E4,   1,   (SQRT(OFFSET(Ghosts!$T$41,COLUMN(),0)-OFFSET(Ghosts!$R$41,COLUMN(),0)*ScreenHeight!$D4)-1))+IF(Ghosts!$B$35,IF(Param!$M$21,-1-POWER(0.3,Param!$M$21)/(IF(Param!$M$21&lt;20,LightShader!B68,OFFSET(LightShader!B68,Param!$M$21-20,0))+POWER(0.3,Param!$M$21)),-2),0))</f>
        <v>1.4902112040298814</v>
      </c>
      <c r="C3" s="46">
        <f ca="1">IF(ScreenHeight!$B4&lt;OFFSET(Radar!$AC$3,COLUMN(),0),    Param!$B$38/ScreenHeight!$B4,    (Param!$B$37+1/(1-OFFSET(Radar!$AD$3,COLUMN(),0)*ScreenHeight!$C4)/Param!$B$39)/OFFSET(Radar!$AC$3,COLUMN(),0))*DistanceShader!C3*LightShader!C3*(IF(OFFSET(Ghosts!$S$41,COLUMN(),0)&lt;ScreenHeight!$E4,   1,   (SQRT(OFFSET(Ghosts!$T$41,COLUMN(),0)-OFFSET(Ghosts!$R$41,COLUMN(),0)*ScreenHeight!$D4)-1))+IF(Ghosts!$B$35,IF(Param!$M$21,-1-POWER(0.3,Param!$M$21)/(IF(Param!$M$21&lt;20,LightShader!C68,OFFSET(LightShader!C68,Param!$M$21-20,0))+POWER(0.3,Param!$M$21)),-2),0))</f>
        <v>1.5278515942342294</v>
      </c>
      <c r="D3" s="46">
        <f ca="1">IF(ScreenHeight!$B4&lt;OFFSET(Radar!$AC$3,COLUMN(),0),    Param!$B$38/ScreenHeight!$B4,    (Param!$B$37+1/(1-OFFSET(Radar!$AD$3,COLUMN(),0)*ScreenHeight!$C4)/Param!$B$39)/OFFSET(Radar!$AC$3,COLUMN(),0))*DistanceShader!D3*LightShader!D3*(IF(OFFSET(Ghosts!$S$41,COLUMN(),0)&lt;ScreenHeight!$E4,   1,   (SQRT(OFFSET(Ghosts!$T$41,COLUMN(),0)-OFFSET(Ghosts!$R$41,COLUMN(),0)*ScreenHeight!$D4)-1))+IF(Ghosts!$B$35,IF(Param!$M$21,-1-POWER(0.3,Param!$M$21)/(IF(Param!$M$21&lt;20,LightShader!D68,OFFSET(LightShader!D68,Param!$M$21-20,0))+POWER(0.3,Param!$M$21)),-2),0))</f>
        <v>1.5666576946879776</v>
      </c>
      <c r="E3" s="46">
        <f ca="1">IF(ScreenHeight!$B4&lt;OFFSET(Radar!$AC$3,COLUMN(),0),    Param!$B$38/ScreenHeight!$B4,    (Param!$B$37+1/(1-OFFSET(Radar!$AD$3,COLUMN(),0)*ScreenHeight!$C4)/Param!$B$39)/OFFSET(Radar!$AC$3,COLUMN(),0))*DistanceShader!E3*LightShader!E3*(IF(OFFSET(Ghosts!$S$41,COLUMN(),0)&lt;ScreenHeight!$E4,   1,   (SQRT(OFFSET(Ghosts!$T$41,COLUMN(),0)-OFFSET(Ghosts!$R$41,COLUMN(),0)*ScreenHeight!$D4)-1))+IF(Ghosts!$B$35,IF(Param!$M$21,-1-POWER(0.3,Param!$M$21)/(IF(Param!$M$21&lt;20,LightShader!E68,OFFSET(LightShader!E68,Param!$M$21-20,0))+POWER(0.3,Param!$M$21)),-2),0))</f>
        <v>1.6066616997133529</v>
      </c>
      <c r="F3" s="46">
        <f ca="1">IF(ScreenHeight!$B4&lt;OFFSET(Radar!$AC$3,COLUMN(),0),    Param!$B$38/ScreenHeight!$B4,    (Param!$B$37+1/(1-OFFSET(Radar!$AD$3,COLUMN(),0)*ScreenHeight!$C4)/Param!$B$39)/OFFSET(Radar!$AC$3,COLUMN(),0))*DistanceShader!F3*LightShader!F3*(IF(OFFSET(Ghosts!$S$41,COLUMN(),0)&lt;ScreenHeight!$E4,   1,   (SQRT(OFFSET(Ghosts!$T$41,COLUMN(),0)-OFFSET(Ghosts!$R$41,COLUMN(),0)*ScreenHeight!$D4)-1))+IF(Ghosts!$B$35,IF(Param!$M$21,-1-POWER(0.3,Param!$M$21)/(IF(Param!$M$21&lt;20,LightShader!F68,OFFSET(LightShader!F68,Param!$M$21-20,0))+POWER(0.3,Param!$M$21)),-2),0))</f>
        <v>1.6478954862341173</v>
      </c>
      <c r="G3" s="46">
        <f ca="1">IF(ScreenHeight!$B4&lt;OFFSET(Radar!$AC$3,COLUMN(),0),    Param!$B$38/ScreenHeight!$B4,    (Param!$B$37+1/(1-OFFSET(Radar!$AD$3,COLUMN(),0)*ScreenHeight!$C4)/Param!$B$39)/OFFSET(Radar!$AC$3,COLUMN(),0))*DistanceShader!G3*LightShader!G3*(IF(OFFSET(Ghosts!$S$41,COLUMN(),0)&lt;ScreenHeight!$E4,   1,   (SQRT(OFFSET(Ghosts!$T$41,COLUMN(),0)-OFFSET(Ghosts!$R$41,COLUMN(),0)*ScreenHeight!$D4)-1))+IF(Ghosts!$B$35,IF(Param!$M$21,-1-POWER(0.3,Param!$M$21)/(IF(Param!$M$21&lt;20,LightShader!G68,OFFSET(LightShader!G68,Param!$M$21-20,0))+POWER(0.3,Param!$M$21)),-2),0))</f>
        <v>1.6903903923480064</v>
      </c>
      <c r="H3" s="46">
        <f ca="1">IF(ScreenHeight!$B4&lt;OFFSET(Radar!$AC$3,COLUMN(),0),    Param!$B$38/ScreenHeight!$B4,    (Param!$B$37+1/(1-OFFSET(Radar!$AD$3,COLUMN(),0)*ScreenHeight!$C4)/Param!$B$39)/OFFSET(Radar!$AC$3,COLUMN(),0))*DistanceShader!H3*LightShader!H3*(IF(OFFSET(Ghosts!$S$41,COLUMN(),0)&lt;ScreenHeight!$E4,   1,   (SQRT(OFFSET(Ghosts!$T$41,COLUMN(),0)-OFFSET(Ghosts!$R$41,COLUMN(),0)*ScreenHeight!$D4)-1))+IF(Ghosts!$B$35,IF(Param!$M$21,-1-POWER(0.3,Param!$M$21)/(IF(Param!$M$21&lt;20,LightShader!H68,OFFSET(LightShader!H68,Param!$M$21-20,0))+POWER(0.3,Param!$M$21)),-2),0))</f>
        <v>1.7341769612682512</v>
      </c>
      <c r="I3" s="46">
        <f ca="1">IF(ScreenHeight!$B4&lt;OFFSET(Radar!$AC$3,COLUMN(),0),    Param!$B$38/ScreenHeight!$B4,    (Param!$B$37+1/(1-OFFSET(Radar!$AD$3,COLUMN(),0)*ScreenHeight!$C4)/Param!$B$39)/OFFSET(Radar!$AC$3,COLUMN(),0))*DistanceShader!I3*LightShader!I3*(IF(OFFSET(Ghosts!$S$41,COLUMN(),0)&lt;ScreenHeight!$E4,   1,   (SQRT(OFFSET(Ghosts!$T$41,COLUMN(),0)-OFFSET(Ghosts!$R$41,COLUMN(),0)*ScreenHeight!$D4)-1))+IF(Ghosts!$B$35,IF(Param!$M$21,-1-POWER(0.3,Param!$M$21)/(IF(Param!$M$21&lt;20,LightShader!I68,OFFSET(LightShader!I68,Param!$M$21-20,0))+POWER(0.3,Param!$M$21)),-2),0))</f>
        <v>1.7792846464024608</v>
      </c>
      <c r="J3" s="46">
        <f ca="1">IF(ScreenHeight!$B4&lt;OFFSET(Radar!$AC$3,COLUMN(),0),    Param!$B$38/ScreenHeight!$B4,    (Param!$B$37+1/(1-OFFSET(Radar!$AD$3,COLUMN(),0)*ScreenHeight!$C4)/Param!$B$39)/OFFSET(Radar!$AC$3,COLUMN(),0))*DistanceShader!J3*LightShader!J3*(IF(OFFSET(Ghosts!$S$41,COLUMN(),0)&lt;ScreenHeight!$E4,   1,   (SQRT(OFFSET(Ghosts!$T$41,COLUMN(),0)-OFFSET(Ghosts!$R$41,COLUMN(),0)*ScreenHeight!$D4)-1))+IF(Ghosts!$B$35,IF(Param!$M$21,-1-POWER(0.3,Param!$M$21)/(IF(Param!$M$21&lt;20,LightShader!J68,OFFSET(LightShader!J68,Param!$M$21-20,0))+POWER(0.3,Param!$M$21)),-2),0))</f>
        <v>1.8257414729413346</v>
      </c>
      <c r="K3" s="46">
        <f ca="1">IF(ScreenHeight!$B4&lt;OFFSET(Radar!$AC$3,COLUMN(),0),    Param!$B$38/ScreenHeight!$B4,    (Param!$B$37+1/(1-OFFSET(Radar!$AD$3,COLUMN(),0)*ScreenHeight!$C4)/Param!$B$39)/OFFSET(Radar!$AC$3,COLUMN(),0))*DistanceShader!K3*LightShader!K3*(IF(OFFSET(Ghosts!$S$41,COLUMN(),0)&lt;ScreenHeight!$E4,   1,   (SQRT(OFFSET(Ghosts!$T$41,COLUMN(),0)-OFFSET(Ghosts!$R$41,COLUMN(),0)*ScreenHeight!$D4)-1))+IF(Ghosts!$B$35,IF(Param!$M$21,-1-POWER(0.3,Param!$M$21)/(IF(Param!$M$21&lt;20,LightShader!K68,OFFSET(LightShader!K68,Param!$M$21-20,0))+POWER(0.3,Param!$M$21)),-2),0))</f>
        <v>1.8735736509276519</v>
      </c>
      <c r="L3" s="46">
        <f ca="1">IF(ScreenHeight!$B4&lt;OFFSET(Radar!$AC$3,COLUMN(),0),    Param!$B$38/ScreenHeight!$B4,    (Param!$B$37+1/(1-OFFSET(Radar!$AD$3,COLUMN(),0)*ScreenHeight!$C4)/Param!$B$39)/OFFSET(Radar!$AC$3,COLUMN(),0))*DistanceShader!L3*LightShader!L3*(IF(OFFSET(Ghosts!$S$41,COLUMN(),0)&lt;ScreenHeight!$E4,   1,   (SQRT(OFFSET(Ghosts!$T$41,COLUMN(),0)-OFFSET(Ghosts!$R$41,COLUMN(),0)*ScreenHeight!$D4)-1))+IF(Ghosts!$B$35,IF(Param!$M$21,-1-POWER(0.3,Param!$M$21)/(IF(Param!$M$21&lt;20,LightShader!L68,OFFSET(LightShader!L68,Param!$M$21-20,0))+POWER(0.3,Param!$M$21)),-2),0))</f>
        <v>1.9228051343788068</v>
      </c>
      <c r="M3" s="46">
        <f ca="1">IF(ScreenHeight!$B4&lt;OFFSET(Radar!$AC$3,COLUMN(),0),    Param!$B$38/ScreenHeight!$B4,    (Param!$B$37+1/(1-OFFSET(Radar!$AD$3,COLUMN(),0)*ScreenHeight!$C4)/Param!$B$39)/OFFSET(Radar!$AC$3,COLUMN(),0))*DistanceShader!M3*LightShader!M3*(IF(OFFSET(Ghosts!$S$41,COLUMN(),0)&lt;ScreenHeight!$E4,   1,   (SQRT(OFFSET(Ghosts!$T$41,COLUMN(),0)-OFFSET(Ghosts!$R$41,COLUMN(),0)*ScreenHeight!$D4)-1))+IF(Ghosts!$B$35,IF(Param!$M$21,-1-POWER(0.3,Param!$M$21)/(IF(Param!$M$21&lt;20,LightShader!M68,OFFSET(LightShader!M68,Param!$M$21-20,0))+POWER(0.3,Param!$M$21)),-2),0))</f>
        <v>1.9734571206593716</v>
      </c>
      <c r="N3" s="46">
        <f ca="1">IF(ScreenHeight!$B4&lt;OFFSET(Radar!$AC$3,COLUMN(),0),    Param!$B$38/ScreenHeight!$B4,    (Param!$B$37+1/(1-OFFSET(Radar!$AD$3,COLUMN(),0)*ScreenHeight!$C4)/Param!$B$39)/OFFSET(Radar!$AC$3,COLUMN(),0))*DistanceShader!N3*LightShader!N3*(IF(OFFSET(Ghosts!$S$41,COLUMN(),0)&lt;ScreenHeight!$E4,   1,   (SQRT(OFFSET(Ghosts!$T$41,COLUMN(),0)-OFFSET(Ghosts!$R$41,COLUMN(),0)*ScreenHeight!$D4)-1))+IF(Ghosts!$B$35,IF(Param!$M$21,-1-POWER(0.3,Param!$M$21)/(IF(Param!$M$21&lt;20,LightShader!N68,OFFSET(LightShader!N68,Param!$M$21-20,0))+POWER(0.3,Param!$M$21)),-2),0))</f>
        <v>2.0255474839645493</v>
      </c>
      <c r="O3" s="46">
        <f ca="1">IF(ScreenHeight!$B4&lt;OFFSET(Radar!$AC$3,COLUMN(),0),    Param!$B$38/ScreenHeight!$B4,    (Param!$B$37+1/(1-OFFSET(Radar!$AD$3,COLUMN(),0)*ScreenHeight!$C4)/Param!$B$39)/OFFSET(Radar!$AC$3,COLUMN(),0))*DistanceShader!O3*LightShader!O3*(IF(OFFSET(Ghosts!$S$41,COLUMN(),0)&lt;ScreenHeight!$E4,   1,   (SQRT(OFFSET(Ghosts!$T$41,COLUMN(),0)-OFFSET(Ghosts!$R$41,COLUMN(),0)*ScreenHeight!$D4)-1))+IF(Ghosts!$B$35,IF(Param!$M$21,-1-POWER(0.3,Param!$M$21)/(IF(Param!$M$21&lt;20,LightShader!O68,OFFSET(LightShader!O68,Param!$M$21-20,0))+POWER(0.3,Param!$M$21)),-2),0))</f>
        <v>2.0790901365087695</v>
      </c>
      <c r="P3" s="46">
        <f ca="1">IF(ScreenHeight!$B4&lt;OFFSET(Radar!$AC$3,COLUMN(),0),    Param!$B$38/ScreenHeight!$B4,    (Param!$B$37+1/(1-OFFSET(Radar!$AD$3,COLUMN(),0)*ScreenHeight!$C4)/Param!$B$39)/OFFSET(Radar!$AC$3,COLUMN(),0))*DistanceShader!P3*LightShader!P3*(IF(OFFSET(Ghosts!$S$41,COLUMN(),0)&lt;ScreenHeight!$E4,   1,   (SQRT(OFFSET(Ghosts!$T$41,COLUMN(),0)-OFFSET(Ghosts!$R$41,COLUMN(),0)*ScreenHeight!$D4)-1))+IF(Ghosts!$B$35,IF(Param!$M$21,-1-POWER(0.3,Param!$M$21)/(IF(Param!$M$21&lt;20,LightShader!P68,OFFSET(LightShader!P68,Param!$M$21-20,0))+POWER(0.3,Param!$M$21)),-2),0))</f>
        <v>2.1340943108518911</v>
      </c>
      <c r="Q3" s="46">
        <f ca="1">IF(ScreenHeight!$B4&lt;OFFSET(Radar!$AC$3,COLUMN(),0),    Param!$B$38/ScreenHeight!$B4,    (Param!$B$37+1/(1-OFFSET(Radar!$AD$3,COLUMN(),0)*ScreenHeight!$C4)/Param!$B$39)/OFFSET(Radar!$AC$3,COLUMN(),0))*DistanceShader!Q3*LightShader!Q3*(IF(OFFSET(Ghosts!$S$41,COLUMN(),0)&lt;ScreenHeight!$E4,   1,   (SQRT(OFFSET(Ghosts!$T$41,COLUMN(),0)-OFFSET(Ghosts!$R$41,COLUMN(),0)*ScreenHeight!$D4)-1))+IF(Ghosts!$B$35,IF(Param!$M$21,-1-POWER(0.3,Param!$M$21)/(IF(Param!$M$21&lt;20,LightShader!Q68,OFFSET(LightShader!Q68,Param!$M$21-20,0))+POWER(0.3,Param!$M$21)),-2),0))</f>
        <v>2.1905637567848082</v>
      </c>
      <c r="R3" s="46">
        <f ca="1">IF(ScreenHeight!$B4&lt;OFFSET(Radar!$AC$3,COLUMN(),0),    Param!$B$38/ScreenHeight!$B4,    (Param!$B$37+1/(1-OFFSET(Radar!$AD$3,COLUMN(),0)*ScreenHeight!$C4)/Param!$B$39)/OFFSET(Radar!$AC$3,COLUMN(),0))*DistanceShader!R3*LightShader!R3*(IF(OFFSET(Ghosts!$S$41,COLUMN(),0)&lt;ScreenHeight!$E4,   1,   (SQRT(OFFSET(Ghosts!$T$41,COLUMN(),0)-OFFSET(Ghosts!$R$41,COLUMN(),0)*ScreenHeight!$D4)-1))+IF(Ghosts!$B$35,IF(Param!$M$21,-1-POWER(0.3,Param!$M$21)/(IF(Param!$M$21&lt;20,LightShader!R68,OFFSET(LightShader!R68,Param!$M$21-20,0))+POWER(0.3,Param!$M$21)),-2),0))</f>
        <v>2.2484958463944587</v>
      </c>
      <c r="S3" s="46">
        <f ca="1">IF(ScreenHeight!$B4&lt;OFFSET(Radar!$AC$3,COLUMN(),0),    Param!$B$38/ScreenHeight!$B4,    (Param!$B$37+1/(1-OFFSET(Radar!$AD$3,COLUMN(),0)*ScreenHeight!$C4)/Param!$B$39)/OFFSET(Radar!$AC$3,COLUMN(),0))*DistanceShader!S3*LightShader!S3*(IF(OFFSET(Ghosts!$S$41,COLUMN(),0)&lt;ScreenHeight!$E4,   1,   (SQRT(OFFSET(Ghosts!$T$41,COLUMN(),0)-OFFSET(Ghosts!$R$41,COLUMN(),0)*ScreenHeight!$D4)-1))+IF(Ghosts!$B$35,IF(Param!$M$21,-1-POWER(0.3,Param!$M$21)/(IF(Param!$M$21&lt;20,LightShader!S68,OFFSET(LightShader!S68,Param!$M$21-20,0))+POWER(0.3,Param!$M$21)),-2),0))</f>
        <v>2.3078805814074288</v>
      </c>
      <c r="T3" s="46">
        <f ca="1">IF(ScreenHeight!$B4&lt;OFFSET(Radar!$AC$3,COLUMN(),0),    Param!$B$38/ScreenHeight!$B4,    (Param!$B$37+1/(1-OFFSET(Radar!$AD$3,COLUMN(),0)*ScreenHeight!$C4)/Param!$B$39)/OFFSET(Radar!$AC$3,COLUMN(),0))*DistanceShader!T3*LightShader!T3*(IF(OFFSET(Ghosts!$S$41,COLUMN(),0)&lt;ScreenHeight!$E4,   1,   (SQRT(OFFSET(Ghosts!$T$41,COLUMN(),0)-OFFSET(Ghosts!$R$41,COLUMN(),0)*ScreenHeight!$D4)-1))+IF(Ghosts!$B$35,IF(Param!$M$21,-1-POWER(0.3,Param!$M$21)/(IF(Param!$M$21&lt;20,LightShader!T68,OFFSET(LightShader!T68,Param!$M$21-20,0))+POWER(0.3,Param!$M$21)),-2),0))</f>
        <v>2.3686994977589673</v>
      </c>
      <c r="U3" s="46">
        <f ca="1">IF(ScreenHeight!$B4&lt;OFFSET(Radar!$AC$3,COLUMN(),0),    Param!$B$38/ScreenHeight!$B4,    (Param!$B$37+1/(1-OFFSET(Radar!$AD$3,COLUMN(),0)*ScreenHeight!$C4)/Param!$B$39)/OFFSET(Radar!$AC$3,COLUMN(),0))*DistanceShader!U3*LightShader!U3*(IF(OFFSET(Ghosts!$S$41,COLUMN(),0)&lt;ScreenHeight!$E4,   1,   (SQRT(OFFSET(Ghosts!$T$41,COLUMN(),0)-OFFSET(Ghosts!$R$41,COLUMN(),0)*ScreenHeight!$D4)-1))+IF(Ghosts!$B$35,IF(Param!$M$21,-1-POWER(0.3,Param!$M$21)/(IF(Param!$M$21&lt;20,LightShader!U68,OFFSET(LightShader!U68,Param!$M$21-20,0))+POWER(0.3,Param!$M$21)),-2),0))</f>
        <v>2.4309244636551717</v>
      </c>
      <c r="V3" s="46">
        <f ca="1">IF(ScreenHeight!$B4&lt;OFFSET(Radar!$AC$3,COLUMN(),0),    Param!$B$38/ScreenHeight!$B4,    (Param!$B$37+1/(1-OFFSET(Radar!$AD$3,COLUMN(),0)*ScreenHeight!$C4)/Param!$B$39)/OFFSET(Radar!$AC$3,COLUMN(),0))*DistanceShader!V3*LightShader!V3*(IF(OFFSET(Ghosts!$S$41,COLUMN(),0)&lt;ScreenHeight!$E4,   1,   (SQRT(OFFSET(Ghosts!$T$41,COLUMN(),0)-OFFSET(Ghosts!$R$41,COLUMN(),0)*ScreenHeight!$D4)-1))+IF(Ghosts!$B$35,IF(Param!$M$21,-1-POWER(0.3,Param!$M$21)/(IF(Param!$M$21&lt;20,LightShader!V68,OFFSET(LightShader!V68,Param!$M$21-20,0))+POWER(0.3,Param!$M$21)),-2),0))</f>
        <v>2.4945163693132488</v>
      </c>
      <c r="W3" s="46">
        <f ca="1">IF(ScreenHeight!$B4&lt;OFFSET(Radar!$AC$3,COLUMN(),0),    Param!$B$38/ScreenHeight!$B4,    (Param!$B$37+1/(1-OFFSET(Radar!$AD$3,COLUMN(),0)*ScreenHeight!$C4)/Param!$B$39)/OFFSET(Radar!$AC$3,COLUMN(),0))*DistanceShader!W3*LightShader!W3*(IF(OFFSET(Ghosts!$S$41,COLUMN(),0)&lt;ScreenHeight!$E4,   1,   (SQRT(OFFSET(Ghosts!$T$41,COLUMN(),0)-OFFSET(Ghosts!$R$41,COLUMN(),0)*ScreenHeight!$D4)-1))+IF(Ghosts!$B$35,IF(Param!$M$21,-1-POWER(0.3,Param!$M$21)/(IF(Param!$M$21&lt;20,LightShader!W68,OFFSET(LightShader!W68,Param!$M$21-20,0))+POWER(0.3,Param!$M$21)),-2),0))</f>
        <v>2.5594237092185161</v>
      </c>
      <c r="X3" s="46">
        <f ca="1">IF(ScreenHeight!$B4&lt;OFFSET(Radar!$AC$3,COLUMN(),0),    Param!$B$38/ScreenHeight!$B4,    (Param!$B$37+1/(1-OFFSET(Radar!$AD$3,COLUMN(),0)*ScreenHeight!$C4)/Param!$B$39)/OFFSET(Radar!$AC$3,COLUMN(),0))*DistanceShader!X3*LightShader!X3*(IF(OFFSET(Ghosts!$S$41,COLUMN(),0)&lt;ScreenHeight!$E4,   1,   (SQRT(OFFSET(Ghosts!$T$41,COLUMN(),0)-OFFSET(Ghosts!$R$41,COLUMN(),0)*ScreenHeight!$D4)-1))+IF(Ghosts!$B$35,IF(Param!$M$21,-1-POWER(0.3,Param!$M$21)/(IF(Param!$M$21&lt;20,LightShader!X68,OFFSET(LightShader!X68,Param!$M$21-20,0))+POWER(0.3,Param!$M$21)),-2),0))</f>
        <v>2.6255810612831141</v>
      </c>
      <c r="Y3" s="46">
        <f ca="1">IF(ScreenHeight!$B4&lt;OFFSET(Radar!$AC$3,COLUMN(),0),    Param!$B$38/ScreenHeight!$B4,    (Param!$B$37+1/(1-OFFSET(Radar!$AD$3,COLUMN(),0)*ScreenHeight!$C4)/Param!$B$39)/OFFSET(Radar!$AC$3,COLUMN(),0))*DistanceShader!Y3*LightShader!Y3*(IF(OFFSET(Ghosts!$S$41,COLUMN(),0)&lt;ScreenHeight!$E4,   1,   (SQRT(OFFSET(Ghosts!$T$41,COLUMN(),0)-OFFSET(Ghosts!$R$41,COLUMN(),0)*ScreenHeight!$D4)-1))+IF(Ghosts!$B$35,IF(Param!$M$21,-1-POWER(0.3,Param!$M$21)/(IF(Param!$M$21&lt;20,LightShader!Y68,OFFSET(LightShader!Y68,Param!$M$21-20,0))+POWER(0.3,Param!$M$21)),-2),0))</f>
        <v>2.6929074718963264</v>
      </c>
      <c r="Z3" s="46">
        <f ca="1">IF(ScreenHeight!$B4&lt;OFFSET(Radar!$AC$3,COLUMN(),0),    Param!$B$38/ScreenHeight!$B4,    (Param!$B$37+1/(1-OFFSET(Radar!$AD$3,COLUMN(),0)*ScreenHeight!$C4)/Param!$B$39)/OFFSET(Radar!$AC$3,COLUMN(),0))*DistanceShader!Z3*LightShader!Z3*(IF(OFFSET(Ghosts!$S$41,COLUMN(),0)&lt;ScreenHeight!$E4,   1,   (SQRT(OFFSET(Ghosts!$T$41,COLUMN(),0)-OFFSET(Ghosts!$R$41,COLUMN(),0)*ScreenHeight!$D4)-1))+IF(Ghosts!$B$35,IF(Param!$M$21,-1-POWER(0.3,Param!$M$21)/(IF(Param!$M$21&lt;20,LightShader!Z68,OFFSET(LightShader!Z68,Param!$M$21-20,0))+POWER(0.3,Param!$M$21)),-2),0))</f>
        <v>2.7613047616875028</v>
      </c>
      <c r="AA3" s="46">
        <f ca="1">IF(ScreenHeight!$B4&lt;OFFSET(Radar!$AC$3,COLUMN(),0),    Param!$B$38/ScreenHeight!$B4,    (Param!$B$37+1/(1-OFFSET(Radar!$AD$3,COLUMN(),0)*ScreenHeight!$C4)/Param!$B$39)/OFFSET(Radar!$AC$3,COLUMN(),0))*DistanceShader!AA3*LightShader!AA3*(IF(OFFSET(Ghosts!$S$41,COLUMN(),0)&lt;ScreenHeight!$E4,   1,   (SQRT(OFFSET(Ghosts!$T$41,COLUMN(),0)-OFFSET(Ghosts!$R$41,COLUMN(),0)*ScreenHeight!$D4)-1))+IF(Ghosts!$B$35,IF(Param!$M$21,-1-POWER(0.3,Param!$M$21)/(IF(Param!$M$21&lt;20,LightShader!AA68,OFFSET(LightShader!AA68,Param!$M$21-20,0))+POWER(0.3,Param!$M$21)),-2),0))</f>
        <v>2.8306557740346623</v>
      </c>
      <c r="AB3" s="46">
        <f ca="1">IF(ScreenHeight!$B4&lt;OFFSET(Radar!$AC$3,COLUMN(),0),    Param!$B$38/ScreenHeight!$B4,    (Param!$B$37+1/(1-OFFSET(Radar!$AD$3,COLUMN(),0)*ScreenHeight!$C4)/Param!$B$39)/OFFSET(Radar!$AC$3,COLUMN(),0))*DistanceShader!AB3*LightShader!AB3*(IF(OFFSET(Ghosts!$S$41,COLUMN(),0)&lt;ScreenHeight!$E4,   1,   (SQRT(OFFSET(Ghosts!$T$41,COLUMN(),0)-OFFSET(Ghosts!$R$41,COLUMN(),0)*ScreenHeight!$D4)-1))+IF(Ghosts!$B$35,IF(Param!$M$21,-1-POWER(0.3,Param!$M$21)/(IF(Param!$M$21&lt;20,LightShader!AB68,OFFSET(LightShader!AB68,Param!$M$21-20,0))+POWER(0.3,Param!$M$21)),-2),0))</f>
        <v>2.9008225970665613</v>
      </c>
      <c r="AC3" s="46">
        <f ca="1">IF(ScreenHeight!$B4&lt;OFFSET(Radar!$AC$3,COLUMN(),0),    Param!$B$38/ScreenHeight!$B4,    (Param!$B$37+1/(1-OFFSET(Radar!$AD$3,COLUMN(),0)*ScreenHeight!$C4)/Param!$B$39)/OFFSET(Radar!$AC$3,COLUMN(),0))*DistanceShader!AC3*LightShader!AC3*(IF(OFFSET(Ghosts!$S$41,COLUMN(),0)&lt;ScreenHeight!$E4,   1,   (SQRT(OFFSET(Ghosts!$T$41,COLUMN(),0)-OFFSET(Ghosts!$R$41,COLUMN(),0)*ScreenHeight!$D4)-1))+IF(Ghosts!$B$35,IF(Param!$M$21,-1-POWER(0.3,Param!$M$21)/(IF(Param!$M$21&lt;20,LightShader!AC68,OFFSET(LightShader!AC68,Param!$M$21-20,0))+POWER(0.3,Param!$M$21)),-2),0))</f>
        <v>2.9716448001833053</v>
      </c>
      <c r="AD3" s="46">
        <f ca="1">IF(ScreenHeight!$B4&lt;OFFSET(Radar!$AC$3,COLUMN(),0),    Param!$B$38/ScreenHeight!$B4,    (Param!$B$37+1/(1-OFFSET(Radar!$AD$3,COLUMN(),0)*ScreenHeight!$C4)/Param!$B$39)/OFFSET(Radar!$AC$3,COLUMN(),0))*DistanceShader!AD3*LightShader!AD3*(IF(OFFSET(Ghosts!$S$41,COLUMN(),0)&lt;ScreenHeight!$E4,   1,   (SQRT(OFFSET(Ghosts!$T$41,COLUMN(),0)-OFFSET(Ghosts!$R$41,COLUMN(),0)*ScreenHeight!$D4)-1))+IF(Ghosts!$B$35,IF(Param!$M$21,-1-POWER(0.3,Param!$M$21)/(IF(Param!$M$21&lt;20,LightShader!AD68,OFFSET(LightShader!AD68,Param!$M$21-20,0))+POWER(0.3,Param!$M$21)),-2),0))</f>
        <v>3.0429377379220752</v>
      </c>
      <c r="AE3" s="46">
        <f ca="1">IF(ScreenHeight!$B4&lt;OFFSET(Radar!$AC$3,COLUMN(),0),    Param!$B$38/ScreenHeight!$B4,    (Param!$B$37+1/(1-OFFSET(Radar!$AD$3,COLUMN(),0)*ScreenHeight!$C4)/Param!$B$39)/OFFSET(Radar!$AC$3,COLUMN(),0))*DistanceShader!AE3*LightShader!AE3*(IF(OFFSET(Ghosts!$S$41,COLUMN(),0)&lt;ScreenHeight!$E4,   1,   (SQRT(OFFSET(Ghosts!$T$41,COLUMN(),0)-OFFSET(Ghosts!$R$41,COLUMN(),0)*ScreenHeight!$D4)-1))+IF(Ghosts!$B$35,IF(Param!$M$21,-1-POWER(0.3,Param!$M$21)/(IF(Param!$M$21&lt;20,LightShader!AE68,OFFSET(LightShader!AE68,Param!$M$21-20,0))+POWER(0.3,Param!$M$21)),-2),0))</f>
        <v>3.1144909871373012</v>
      </c>
      <c r="AF3" s="46">
        <f ca="1">IF(ScreenHeight!$B4&lt;OFFSET(Radar!$AC$3,COLUMN(),0),    Param!$B$38/ScreenHeight!$B4,    (Param!$B$37+1/(1-OFFSET(Radar!$AD$3,COLUMN(),0)*ScreenHeight!$C4)/Param!$B$39)/OFFSET(Radar!$AC$3,COLUMN(),0))*DistanceShader!AF3*LightShader!AF3*(IF(OFFSET(Ghosts!$S$41,COLUMN(),0)&lt;ScreenHeight!$E4,   1,   (SQRT(OFFSET(Ghosts!$T$41,COLUMN(),0)-OFFSET(Ghosts!$R$41,COLUMN(),0)*ScreenHeight!$D4)-1))+IF(Ghosts!$B$35,IF(Param!$M$21,-1-POWER(0.3,Param!$M$21)/(IF(Param!$M$21&lt;20,LightShader!AF68,OFFSET(LightShader!AF68,Param!$M$21-20,0))+POWER(0.3,Param!$M$21)),-2),0))</f>
        <v>3.1860669975685898</v>
      </c>
      <c r="AG3" s="46">
        <f ca="1">IF(ScreenHeight!$B4&lt;OFFSET(Radar!$AC$3,COLUMN(),0),    Param!$B$38/ScreenHeight!$B4,    (Param!$B$37+1/(1-OFFSET(Radar!$AD$3,COLUMN(),0)*ScreenHeight!$C4)/Param!$B$39)/OFFSET(Radar!$AC$3,COLUMN(),0))*DistanceShader!AG3*LightShader!AG3*(IF(OFFSET(Ghosts!$S$41,COLUMN(),0)&lt;ScreenHeight!$E4,   1,   (SQRT(OFFSET(Ghosts!$T$41,COLUMN(),0)-OFFSET(Ghosts!$R$41,COLUMN(),0)*ScreenHeight!$D4)-1))+IF(Ghosts!$B$35,IF(Param!$M$21,-1-POWER(0.3,Param!$M$21)/(IF(Param!$M$21&lt;20,LightShader!AG68,OFFSET(LightShader!AG68,Param!$M$21-20,0))+POWER(0.3,Param!$M$21)),-2),0))</f>
        <v>3.2574000503002525</v>
      </c>
      <c r="AH3" s="46">
        <f ca="1">IF(ScreenHeight!$B4&lt;OFFSET(Radar!$AC$3,COLUMN(),0),    Param!$B$38/ScreenHeight!$B4,    (Param!$B$37+1/(1-OFFSET(Radar!$AD$3,COLUMN(),0)*ScreenHeight!$C4)/Param!$B$39)/OFFSET(Radar!$AC$3,COLUMN(),0))*DistanceShader!AH3*LightShader!AH3*(IF(OFFSET(Ghosts!$S$41,COLUMN(),0)&lt;ScreenHeight!$E4,   1,   (SQRT(OFFSET(Ghosts!$T$41,COLUMN(),0)-OFFSET(Ghosts!$R$41,COLUMN(),0)*ScreenHeight!$D4)-1))+IF(Ghosts!$B$35,IF(Param!$M$21,-1-POWER(0.3,Param!$M$21)/(IF(Param!$M$21&lt;20,LightShader!AH68,OFFSET(LightShader!AH68,Param!$M$21-20,0))+POWER(0.3,Param!$M$21)),-2),0))</f>
        <v>3.3281956324304609</v>
      </c>
      <c r="AI3" s="46">
        <f ca="1">IF(ScreenHeight!$B4&lt;OFFSET(Radar!$AC$3,COLUMN(),0),    Param!$B$38/ScreenHeight!$B4,    (Param!$B$37+1/(1-OFFSET(Radar!$AD$3,COLUMN(),0)*ScreenHeight!$C4)/Param!$B$39)/OFFSET(Radar!$AC$3,COLUMN(),0))*DistanceShader!AI3*LightShader!AI3*(IF(OFFSET(Ghosts!$S$41,COLUMN(),0)&lt;ScreenHeight!$E4,   1,   (SQRT(OFFSET(Ghosts!$T$41,COLUMN(),0)-OFFSET(Ghosts!$R$41,COLUMN(),0)*ScreenHeight!$D4)-1))+IF(Ghosts!$B$35,IF(Param!$M$21,-1-POWER(0.3,Param!$M$21)/(IF(Param!$M$21&lt;20,LightShader!AI68,OFFSET(LightShader!AI68,Param!$M$21-20,0))+POWER(0.3,Param!$M$21)),-2),0))</f>
        <v>3.398130348173368</v>
      </c>
      <c r="AJ3" s="46">
        <f ca="1">IF(ScreenHeight!$B4&lt;OFFSET(Radar!$AC$3,COLUMN(),0),    Param!$B$38/ScreenHeight!$B4,    (Param!$B$37+1/(1-OFFSET(Radar!$AD$3,COLUMN(),0)*ScreenHeight!$C4)/Param!$B$39)/OFFSET(Radar!$AC$3,COLUMN(),0))*DistanceShader!AJ3*LightShader!AJ3*(IF(OFFSET(Ghosts!$S$41,COLUMN(),0)&lt;ScreenHeight!$E4,   1,   (SQRT(OFFSET(Ghosts!$T$41,COLUMN(),0)-OFFSET(Ghosts!$R$41,COLUMN(),0)*ScreenHeight!$D4)-1))+IF(Ghosts!$B$35,IF(Param!$M$21,-1-POWER(0.3,Param!$M$21)/(IF(Param!$M$21&lt;20,LightShader!AJ68,OFFSET(LightShader!AJ68,Param!$M$21-20,0))+POWER(0.3,Param!$M$21)),-2),0))</f>
        <v>3.4668524949585615</v>
      </c>
      <c r="AK3" s="46">
        <f ca="1">IF(ScreenHeight!$B4&lt;OFFSET(Radar!$AC$3,COLUMN(),0),    Param!$B$38/ScreenHeight!$B4,    (Param!$B$37+1/(1-OFFSET(Radar!$AD$3,COLUMN(),0)*ScreenHeight!$C4)/Param!$B$39)/OFFSET(Radar!$AC$3,COLUMN(),0))*DistanceShader!AK3*LightShader!AK3*(IF(OFFSET(Ghosts!$S$41,COLUMN(),0)&lt;ScreenHeight!$E4,   1,   (SQRT(OFFSET(Ghosts!$T$41,COLUMN(),0)-OFFSET(Ghosts!$R$41,COLUMN(),0)*ScreenHeight!$D4)-1))+IF(Ghosts!$B$35,IF(Param!$M$21,-1-POWER(0.3,Param!$M$21)/(IF(Param!$M$21&lt;20,LightShader!AK68,OFFSET(LightShader!AK68,Param!$M$21-20,0))+POWER(0.3,Param!$M$21)),-2),0))</f>
        <v>3.5339834358833548</v>
      </c>
      <c r="AL3" s="46">
        <f ca="1">IF(ScreenHeight!$B4&lt;OFFSET(Radar!$AC$3,COLUMN(),0),    Param!$B$38/ScreenHeight!$B4,    (Param!$B$37+1/(1-OFFSET(Radar!$AD$3,COLUMN(),0)*ScreenHeight!$C4)/Param!$B$39)/OFFSET(Radar!$AC$3,COLUMN(),0))*DistanceShader!AL3*LightShader!AL3*(IF(OFFSET(Ghosts!$S$41,COLUMN(),0)&lt;ScreenHeight!$E4,   1,   (SQRT(OFFSET(Ghosts!$T$41,COLUMN(),0)-OFFSET(Ghosts!$R$41,COLUMN(),0)*ScreenHeight!$D4)-1))+IF(Ghosts!$B$35,IF(Param!$M$21,-1-POWER(0.3,Param!$M$21)/(IF(Param!$M$21&lt;20,LightShader!AL68,OFFSET(LightShader!AL68,Param!$M$21-20,0))+POWER(0.3,Param!$M$21)),-2),0))</f>
        <v>3.5991198948972123</v>
      </c>
      <c r="AM3" s="46">
        <f ca="1">IF(ScreenHeight!$B4&lt;OFFSET(Radar!$AC$3,COLUMN(),0),    Param!$B$38/ScreenHeight!$B4,    (Param!$B$37+1/(1-OFFSET(Radar!$AD$3,COLUMN(),0)*ScreenHeight!$C4)/Param!$B$39)/OFFSET(Radar!$AC$3,COLUMN(),0))*DistanceShader!AM3*LightShader!AM3*(IF(OFFSET(Ghosts!$S$41,COLUMN(),0)&lt;ScreenHeight!$E4,   1,   (SQRT(OFFSET(Ghosts!$T$41,COLUMN(),0)-OFFSET(Ghosts!$R$41,COLUMN(),0)*ScreenHeight!$D4)-1))+IF(Ghosts!$B$35,IF(Param!$M$21,-1-POWER(0.3,Param!$M$21)/(IF(Param!$M$21&lt;20,LightShader!AM68,OFFSET(LightShader!AM68,Param!$M$21-20,0))+POWER(0.3,Param!$M$21)),-2),0))</f>
        <v>3.6618372860877653</v>
      </c>
      <c r="AN3" s="46">
        <f ca="1">IF(ScreenHeight!$B4&lt;OFFSET(Radar!$AC$3,COLUMN(),0),    Param!$B$38/ScreenHeight!$B4,    (Param!$B$37+1/(1-OFFSET(Radar!$AD$3,COLUMN(),0)*ScreenHeight!$C4)/Param!$B$39)/OFFSET(Radar!$AC$3,COLUMN(),0))*DistanceShader!AN3*LightShader!AN3*(IF(OFFSET(Ghosts!$S$41,COLUMN(),0)&lt;ScreenHeight!$E4,   1,   (SQRT(OFFSET(Ghosts!$T$41,COLUMN(),0)-OFFSET(Ghosts!$R$41,COLUMN(),0)*ScreenHeight!$D4)-1))+IF(Ghosts!$B$35,IF(Param!$M$21,-1-POWER(0.3,Param!$M$21)/(IF(Param!$M$21&lt;20,LightShader!AN68,OFFSET(LightShader!AN68,Param!$M$21-20,0))+POWER(0.3,Param!$M$21)),-2),0))</f>
        <v>3.7216941613581795</v>
      </c>
      <c r="AO3" s="46">
        <f ca="1">IF(ScreenHeight!$B4&lt;OFFSET(Radar!$AC$3,COLUMN(),0),    Param!$B$38/ScreenHeight!$B4,    (Param!$B$37+1/(1-OFFSET(Radar!$AD$3,COLUMN(),0)*ScreenHeight!$C4)/Param!$B$39)/OFFSET(Radar!$AC$3,COLUMN(),0))*DistanceShader!AO3*LightShader!AO3*(IF(OFFSET(Ghosts!$S$41,COLUMN(),0)&lt;ScreenHeight!$E4,   1,   (SQRT(OFFSET(Ghosts!$T$41,COLUMN(),0)-OFFSET(Ghosts!$R$41,COLUMN(),0)*ScreenHeight!$D4)-1))+IF(Ghosts!$B$35,IF(Param!$M$21,-1-POWER(0.3,Param!$M$21)/(IF(Param!$M$21&lt;20,LightShader!AO68,OFFSET(LightShader!AO68,Param!$M$21-20,0))+POWER(0.3,Param!$M$21)),-2),0))</f>
        <v>3.7782378202013884</v>
      </c>
      <c r="AP3" s="46">
        <f ca="1">IF(ScreenHeight!$B4&lt;OFFSET(Radar!$AC$3,COLUMN(),0),    Param!$B$38/ScreenHeight!$B4,    (Param!$B$37+1/(1-OFFSET(Radar!$AD$3,COLUMN(),0)*ScreenHeight!$C4)/Param!$B$39)/OFFSET(Radar!$AC$3,COLUMN(),0))*DistanceShader!AP3*LightShader!AP3*(IF(OFFSET(Ghosts!$S$41,COLUMN(),0)&lt;ScreenHeight!$E4,   1,   (SQRT(OFFSET(Ghosts!$T$41,COLUMN(),0)-OFFSET(Ghosts!$R$41,COLUMN(),0)*ScreenHeight!$D4)-1))+IF(Ghosts!$B$35,IF(Param!$M$21,-1-POWER(0.3,Param!$M$21)/(IF(Param!$M$21&lt;20,LightShader!AP68,OFFSET(LightShader!AP68,Param!$M$21-20,0))+POWER(0.3,Param!$M$21)),-2),0))</f>
        <v>3.8310110707919085</v>
      </c>
      <c r="AQ3" s="46">
        <f ca="1">IF(ScreenHeight!$B4&lt;OFFSET(Radar!$AC$3,COLUMN(),0),    Param!$B$38/ScreenHeight!$B4,    (Param!$B$37+1/(1-OFFSET(Radar!$AD$3,COLUMN(),0)*ScreenHeight!$C4)/Param!$B$39)/OFFSET(Radar!$AC$3,COLUMN(),0))*DistanceShader!AQ3*LightShader!AQ3*(IF(OFFSET(Ghosts!$S$41,COLUMN(),0)&lt;ScreenHeight!$E4,   1,   (SQRT(OFFSET(Ghosts!$T$41,COLUMN(),0)-OFFSET(Ghosts!$R$41,COLUMN(),0)*ScreenHeight!$D4)-1))+IF(Ghosts!$B$35,IF(Param!$M$21,-1-POWER(0.3,Param!$M$21)/(IF(Param!$M$21&lt;20,LightShader!AQ68,OFFSET(LightShader!AQ68,Param!$M$21-20,0))+POWER(0.3,Param!$M$21)),-2),0))</f>
        <v>3.8795600643234631</v>
      </c>
      <c r="AR3" s="46">
        <f ca="1">IF(ScreenHeight!$B4&lt;OFFSET(Radar!$AC$3,COLUMN(),0),    Param!$B$38/ScreenHeight!$B4,    (Param!$B$37+1/(1-OFFSET(Radar!$AD$3,COLUMN(),0)*ScreenHeight!$C4)/Param!$B$39)/OFFSET(Radar!$AC$3,COLUMN(),0))*DistanceShader!AR3*LightShader!AR3*(IF(OFFSET(Ghosts!$S$41,COLUMN(),0)&lt;ScreenHeight!$E4,   1,   (SQRT(OFFSET(Ghosts!$T$41,COLUMN(),0)-OFFSET(Ghosts!$R$41,COLUMN(),0)*ScreenHeight!$D4)-1))+IF(Ghosts!$B$35,IF(Param!$M$21,-1-POWER(0.3,Param!$M$21)/(IF(Param!$M$21&lt;20,LightShader!AR68,OFFSET(LightShader!AR68,Param!$M$21-20,0))+POWER(0.3,Param!$M$21)),-2),0))</f>
        <v>3.9234430473768032</v>
      </c>
      <c r="AS3" s="46">
        <f ca="1">IF(ScreenHeight!$B4&lt;OFFSET(Radar!$AC$3,COLUMN(),0),    Param!$B$38/ScreenHeight!$B4,    (Param!$B$37+1/(1-OFFSET(Radar!$AD$3,COLUMN(),0)*ScreenHeight!$C4)/Param!$B$39)/OFFSET(Radar!$AC$3,COLUMN(),0))*DistanceShader!AS3*LightShader!AS3*(IF(OFFSET(Ghosts!$S$41,COLUMN(),0)&lt;ScreenHeight!$E4,   1,   (SQRT(OFFSET(Ghosts!$T$41,COLUMN(),0)-OFFSET(Ghosts!$R$41,COLUMN(),0)*ScreenHeight!$D4)-1))+IF(Ghosts!$B$35,IF(Param!$M$21,-1-POWER(0.3,Param!$M$21)/(IF(Param!$M$21&lt;20,LightShader!AS68,OFFSET(LightShader!AS68,Param!$M$21-20,0))+POWER(0.3,Param!$M$21)),-2),0))</f>
        <v>3.962239795121242</v>
      </c>
      <c r="AT3" s="46">
        <f ca="1">IF(ScreenHeight!$B4&lt;OFFSET(Radar!$AC$3,COLUMN(),0),    Param!$B$38/ScreenHeight!$B4,    (Param!$B$37+1/(1-OFFSET(Radar!$AD$3,COLUMN(),0)*ScreenHeight!$C4)/Param!$B$39)/OFFSET(Radar!$AC$3,COLUMN(),0))*DistanceShader!AT3*LightShader!AT3*(IF(OFFSET(Ghosts!$S$41,COLUMN(),0)&lt;ScreenHeight!$E4,   1,   (SQRT(OFFSET(Ghosts!$T$41,COLUMN(),0)-OFFSET(Ghosts!$R$41,COLUMN(),0)*ScreenHeight!$D4)-1))+IF(Ghosts!$B$35,IF(Param!$M$21,-1-POWER(0.3,Param!$M$21)/(IF(Param!$M$21&lt;20,LightShader!AT68,OFFSET(LightShader!AT68,Param!$M$21-20,0))+POWER(0.3,Param!$M$21)),-2),0))</f>
        <v>3.9955614083060631</v>
      </c>
      <c r="AU3" s="46">
        <f ca="1">IF(ScreenHeight!$B4&lt;OFFSET(Radar!$AC$3,COLUMN(),0),    Param!$B$38/ScreenHeight!$B4,    (Param!$B$37+1/(1-OFFSET(Radar!$AD$3,COLUMN(),0)*ScreenHeight!$C4)/Param!$B$39)/OFFSET(Radar!$AC$3,COLUMN(),0))*DistanceShader!AU3*LightShader!AU3*(IF(OFFSET(Ghosts!$S$41,COLUMN(),0)&lt;ScreenHeight!$E4,   1,   (SQRT(OFFSET(Ghosts!$T$41,COLUMN(),0)-OFFSET(Ghosts!$R$41,COLUMN(),0)*ScreenHeight!$D4)-1))+IF(Ghosts!$B$35,IF(Param!$M$21,-1-POWER(0.3,Param!$M$21)/(IF(Param!$M$21&lt;20,LightShader!AU68,OFFSET(LightShader!AU68,Param!$M$21-20,0))+POWER(0.3,Param!$M$21)),-2),0))</f>
        <v>4.0230600877270692</v>
      </c>
      <c r="AV3" s="46">
        <f ca="1">IF(ScreenHeight!$B4&lt;OFFSET(Radar!$AC$3,COLUMN(),0),    Param!$B$38/ScreenHeight!$B4,    (Param!$B$37+1/(1-OFFSET(Radar!$AD$3,COLUMN(),0)*ScreenHeight!$C4)/Param!$B$39)/OFFSET(Radar!$AC$3,COLUMN(),0))*DistanceShader!AV3*LightShader!AV3*(IF(OFFSET(Ghosts!$S$41,COLUMN(),0)&lt;ScreenHeight!$E4,   1,   (SQRT(OFFSET(Ghosts!$T$41,COLUMN(),0)-OFFSET(Ghosts!$R$41,COLUMN(),0)*ScreenHeight!$D4)-1))+IF(Ghosts!$B$35,IF(Param!$M$21,-1-POWER(0.3,Param!$M$21)/(IF(Param!$M$21&lt;20,LightShader!AV68,OFFSET(LightShader!AV68,Param!$M$21-20,0))+POWER(0.3,Param!$M$21)),-2),0))</f>
        <v>4.0444384501807731</v>
      </c>
      <c r="AW3" s="46">
        <f ca="1">IF(ScreenHeight!$B4&lt;OFFSET(Radar!$AC$3,COLUMN(),0),    Param!$B$38/ScreenHeight!$B4,    (Param!$B$37+1/(1-OFFSET(Radar!$AD$3,COLUMN(),0)*ScreenHeight!$C4)/Param!$B$39)/OFFSET(Radar!$AC$3,COLUMN(),0))*DistanceShader!AW3*LightShader!AW3*(IF(OFFSET(Ghosts!$S$41,COLUMN(),0)&lt;ScreenHeight!$E4,   1,   (SQRT(OFFSET(Ghosts!$T$41,COLUMN(),0)-OFFSET(Ghosts!$R$41,COLUMN(),0)*ScreenHeight!$D4)-1))+IF(Ghosts!$B$35,IF(Param!$M$21,-1-POWER(0.3,Param!$M$21)/(IF(Param!$M$21&lt;20,LightShader!AW68,OFFSET(LightShader!AW68,Param!$M$21-20,0))+POWER(0.3,Param!$M$21)),-2),0))</f>
        <v>4.0594579282032548</v>
      </c>
      <c r="AX3" s="46">
        <f ca="1">IF(ScreenHeight!$B4&lt;OFFSET(Radar!$AC$3,COLUMN(),0),    Param!$B$38/ScreenHeight!$B4,    (Param!$B$37+1/(1-OFFSET(Radar!$AD$3,COLUMN(),0)*ScreenHeight!$C4)/Param!$B$39)/OFFSET(Radar!$AC$3,COLUMN(),0))*DistanceShader!AX3*LightShader!AX3*(IF(OFFSET(Ghosts!$S$41,COLUMN(),0)&lt;ScreenHeight!$E4,   1,   (SQRT(OFFSET(Ghosts!$T$41,COLUMN(),0)-OFFSET(Ghosts!$R$41,COLUMN(),0)*ScreenHeight!$D4)-1))+IF(Ghosts!$B$35,IF(Param!$M$21,-1-POWER(0.3,Param!$M$21)/(IF(Param!$M$21&lt;20,LightShader!AX68,OFFSET(LightShader!AX68,Param!$M$21-20,0))+POWER(0.3,Param!$M$21)),-2),0))</f>
        <v>4.0679458084153461</v>
      </c>
      <c r="AY3" s="46">
        <f ca="1">IF(ScreenHeight!$B4&lt;OFFSET(Radar!$AC$3,COLUMN(),0),    Param!$B$38/ScreenHeight!$B4,    (Param!$B$37+1/(1-OFFSET(Radar!$AD$3,COLUMN(),0)*ScreenHeight!$C4)/Param!$B$39)/OFFSET(Radar!$AC$3,COLUMN(),0))*DistanceShader!AY3*LightShader!AY3*(IF(OFFSET(Ghosts!$S$41,COLUMN(),0)&lt;ScreenHeight!$E4,   1,   (SQRT(OFFSET(Ghosts!$T$41,COLUMN(),0)-OFFSET(Ghosts!$R$41,COLUMN(),0)*ScreenHeight!$D4)-1))+IF(Ghosts!$B$35,IF(Param!$M$21,-1-POWER(0.3,Param!$M$21)/(IF(Param!$M$21&lt;20,LightShader!AY68,OFFSET(LightShader!AY68,Param!$M$21-20,0))+POWER(0.3,Param!$M$21)),-2),0))</f>
        <v>4.0698005129356529</v>
      </c>
      <c r="AZ3" s="46">
        <f ca="1">IF(ScreenHeight!$B4&lt;OFFSET(Radar!$AC$3,COLUMN(),0),    Param!$B$38/ScreenHeight!$B4,    (Param!$B$37+1/(1-OFFSET(Radar!$AD$3,COLUMN(),0)*ScreenHeight!$C4)/Param!$B$39)/OFFSET(Radar!$AC$3,COLUMN(),0))*DistanceShader!AZ3*LightShader!AZ3*(IF(OFFSET(Ghosts!$S$41,COLUMN(),0)&lt;ScreenHeight!$E4,   1,   (SQRT(OFFSET(Ghosts!$T$41,COLUMN(),0)-OFFSET(Ghosts!$R$41,COLUMN(),0)*ScreenHeight!$D4)-1))+IF(Ghosts!$B$35,IF(Param!$M$21,-1-POWER(0.3,Param!$M$21)/(IF(Param!$M$21&lt;20,LightShader!AZ68,OFFSET(LightShader!AZ68,Param!$M$21-20,0))+POWER(0.3,Param!$M$21)),-2),0))</f>
        <v>4.0649948136066465</v>
      </c>
      <c r="BA3" s="46">
        <f ca="1">IF(ScreenHeight!$B4&lt;OFFSET(Radar!$AC$3,COLUMN(),0),    Param!$B$38/ScreenHeight!$B4,    (Param!$B$37+1/(1-OFFSET(Radar!$AD$3,COLUMN(),0)*ScreenHeight!$C4)/Param!$B$39)/OFFSET(Radar!$AC$3,COLUMN(),0))*DistanceShader!BA3*LightShader!BA3*(IF(OFFSET(Ghosts!$S$41,COLUMN(),0)&lt;ScreenHeight!$E4,   1,   (SQRT(OFFSET(Ghosts!$T$41,COLUMN(),0)-OFFSET(Ghosts!$R$41,COLUMN(),0)*ScreenHeight!$D4)-1))+IF(Ghosts!$B$35,IF(Param!$M$21,-1-POWER(0.3,Param!$M$21)/(IF(Param!$M$21&lt;20,LightShader!BA68,OFFSET(LightShader!BA68,Param!$M$21-20,0))+POWER(0.3,Param!$M$21)),-2),0))</f>
        <v>4.0535767836037238</v>
      </c>
      <c r="BB3" s="46">
        <f ca="1">IF(ScreenHeight!$B4&lt;OFFSET(Radar!$AC$3,COLUMN(),0),    Param!$B$38/ScreenHeight!$B4,    (Param!$B$37+1/(1-OFFSET(Radar!$AD$3,COLUMN(),0)*ScreenHeight!$C4)/Param!$B$39)/OFFSET(Radar!$AC$3,COLUMN(),0))*DistanceShader!BB3*LightShader!BB3*(IF(OFFSET(Ghosts!$S$41,COLUMN(),0)&lt;ScreenHeight!$E4,   1,   (SQRT(OFFSET(Ghosts!$T$41,COLUMN(),0)-OFFSET(Ghosts!$R$41,COLUMN(),0)*ScreenHeight!$D4)-1))+IF(Ghosts!$B$35,IF(Param!$M$21,-1-POWER(0.3,Param!$M$21)/(IF(Param!$M$21&lt;20,LightShader!BB68,OFFSET(LightShader!BB68,Param!$M$21-20,0))+POWER(0.3,Param!$M$21)),-2),0))</f>
        <v>4.0356684251509076</v>
      </c>
      <c r="BC3" s="46">
        <f ca="1">IF(ScreenHeight!$B4&lt;OFFSET(Radar!$AC$3,COLUMN(),0),    Param!$B$38/ScreenHeight!$B4,    (Param!$B$37+1/(1-OFFSET(Radar!$AD$3,COLUMN(),0)*ScreenHeight!$C4)/Param!$B$39)/OFFSET(Radar!$AC$3,COLUMN(),0))*DistanceShader!BC3*LightShader!BC3*(IF(OFFSET(Ghosts!$S$41,COLUMN(),0)&lt;ScreenHeight!$E4,   1,   (SQRT(OFFSET(Ghosts!$T$41,COLUMN(),0)-OFFSET(Ghosts!$R$41,COLUMN(),0)*ScreenHeight!$D4)-1))+IF(Ghosts!$B$35,IF(Param!$M$21,-1-POWER(0.3,Param!$M$21)/(IF(Param!$M$21&lt;20,LightShader!BC68,OFFSET(LightShader!BC68,Param!$M$21-20,0))+POWER(0.3,Param!$M$21)),-2),0))</f>
        <v>4.0114620525306579</v>
      </c>
      <c r="BD3" s="46">
        <f ca="1">IF(ScreenHeight!$B4&lt;OFFSET(Radar!$AC$3,COLUMN(),0),    Param!$B$38/ScreenHeight!$B4,    (Param!$B$37+1/(1-OFFSET(Radar!$AD$3,COLUMN(),0)*ScreenHeight!$C4)/Param!$B$39)/OFFSET(Radar!$AC$3,COLUMN(),0))*DistanceShader!BD3*LightShader!BD3*(IF(OFFSET(Ghosts!$S$41,COLUMN(),0)&lt;ScreenHeight!$E4,   1,   (SQRT(OFFSET(Ghosts!$T$41,COLUMN(),0)-OFFSET(Ghosts!$R$41,COLUMN(),0)*ScreenHeight!$D4)-1))+IF(Ghosts!$B$35,IF(Param!$M$21,-1-POWER(0.3,Param!$M$21)/(IF(Param!$M$21&lt;20,LightShader!BD68,OFFSET(LightShader!BD68,Param!$M$21-20,0))+POWER(0.3,Param!$M$21)),-2),0))</f>
        <v>3.981214642381051</v>
      </c>
      <c r="BE3" s="46">
        <f ca="1">IF(ScreenHeight!$B4&lt;OFFSET(Radar!$AC$3,COLUMN(),0),    Param!$B$38/ScreenHeight!$B4,    (Param!$B$37+1/(1-OFFSET(Radar!$AD$3,COLUMN(),0)*ScreenHeight!$C4)/Param!$B$39)/OFFSET(Radar!$AC$3,COLUMN(),0))*DistanceShader!BE3*LightShader!BE3*(IF(OFFSET(Ghosts!$S$41,COLUMN(),0)&lt;ScreenHeight!$E4,   1,   (SQRT(OFFSET(Ghosts!$T$41,COLUMN(),0)-OFFSET(Ghosts!$R$41,COLUMN(),0)*ScreenHeight!$D4)-1))+IF(Ghosts!$B$35,IF(Param!$M$21,-1-POWER(0.3,Param!$M$21)/(IF(Param!$M$21&lt;20,LightShader!BE68,OFFSET(LightShader!BE68,Param!$M$21-20,0))+POWER(0.3,Param!$M$21)),-2),0))</f>
        <v>3.9452404755610218</v>
      </c>
      <c r="BF3" s="46">
        <f ca="1">IF(ScreenHeight!$B4&lt;OFFSET(Radar!$AC$3,COLUMN(),0),    Param!$B$38/ScreenHeight!$B4,    (Param!$B$37+1/(1-OFFSET(Radar!$AD$3,COLUMN(),0)*ScreenHeight!$C4)/Param!$B$39)/OFFSET(Radar!$AC$3,COLUMN(),0))*DistanceShader!BF3*LightShader!BF3*(IF(OFFSET(Ghosts!$S$41,COLUMN(),0)&lt;ScreenHeight!$E4,   1,   (SQRT(OFFSET(Ghosts!$T$41,COLUMN(),0)-OFFSET(Ghosts!$R$41,COLUMN(),0)*ScreenHeight!$D4)-1))+IF(Ghosts!$B$35,IF(Param!$M$21,-1-POWER(0.3,Param!$M$21)/(IF(Param!$M$21&lt;20,LightShader!BF68,OFFSET(LightShader!BF68,Param!$M$21-20,0))+POWER(0.3,Param!$M$21)),-2),0))</f>
        <v>3.9039024767124224</v>
      </c>
      <c r="BG3" s="46">
        <f ca="1">IF(ScreenHeight!$B4&lt;OFFSET(Radar!$AC$3,COLUMN(),0),    Param!$B$38/ScreenHeight!$B4,    (Param!$B$37+1/(1-OFFSET(Radar!$AD$3,COLUMN(),0)*ScreenHeight!$C4)/Param!$B$39)/OFFSET(Radar!$AC$3,COLUMN(),0))*DistanceShader!BG3*LightShader!BG3*(IF(OFFSET(Ghosts!$S$41,COLUMN(),0)&lt;ScreenHeight!$E4,   1,   (SQRT(OFFSET(Ghosts!$T$41,COLUMN(),0)-OFFSET(Ghosts!$R$41,COLUMN(),0)*ScreenHeight!$D4)-1))+IF(Ghosts!$B$35,IF(Param!$M$21,-1-POWER(0.3,Param!$M$21)/(IF(Param!$M$21&lt;20,LightShader!BG68,OFFSET(LightShader!BG68,Param!$M$21-20,0))+POWER(0.3,Param!$M$21)),-2),0))</f>
        <v>3.8576027033283977</v>
      </c>
      <c r="BH3" s="46">
        <f ca="1">IF(ScreenHeight!$B4&lt;OFFSET(Radar!$AC$3,COLUMN(),0),    Param!$B$38/ScreenHeight!$B4,    (Param!$B$37+1/(1-OFFSET(Radar!$AD$3,COLUMN(),0)*ScreenHeight!$C4)/Param!$B$39)/OFFSET(Radar!$AC$3,COLUMN(),0))*DistanceShader!BH3*LightShader!BH3*(IF(OFFSET(Ghosts!$S$41,COLUMN(),0)&lt;ScreenHeight!$E4,   1,   (SQRT(OFFSET(Ghosts!$T$41,COLUMN(),0)-OFFSET(Ghosts!$R$41,COLUMN(),0)*ScreenHeight!$D4)-1))+IF(Ghosts!$B$35,IF(Param!$M$21,-1-POWER(0.3,Param!$M$21)/(IF(Param!$M$21&lt;20,LightShader!BH68,OFFSET(LightShader!BH68,Param!$M$21-20,0))+POWER(0.3,Param!$M$21)),-2),0))</f>
        <v>3.8067724445812896</v>
      </c>
      <c r="BI3" s="46">
        <f ca="1">IF(ScreenHeight!$B4&lt;OFFSET(Radar!$AC$3,COLUMN(),0),    Param!$B$38/ScreenHeight!$B4,    (Param!$B$37+1/(1-OFFSET(Radar!$AD$3,COLUMN(),0)*ScreenHeight!$C4)/Param!$B$39)/OFFSET(Radar!$AC$3,COLUMN(),0))*DistanceShader!BI3*LightShader!BI3*(IF(OFFSET(Ghosts!$S$41,COLUMN(),0)&lt;ScreenHeight!$E4,   1,   (SQRT(OFFSET(Ghosts!$T$41,COLUMN(),0)-OFFSET(Ghosts!$R$41,COLUMN(),0)*ScreenHeight!$D4)-1))+IF(Ghosts!$B$35,IF(Param!$M$21,-1-POWER(0.3,Param!$M$21)/(IF(Param!$M$21&lt;20,LightShader!BI68,OFFSET(LightShader!BI68,Param!$M$21-20,0))+POWER(0.3,Param!$M$21)),-2),0))</f>
        <v>3.7518623646170322</v>
      </c>
      <c r="BJ3" s="46">
        <f ca="1">IF(ScreenHeight!$B4&lt;OFFSET(Radar!$AC$3,COLUMN(),0),    Param!$B$38/ScreenHeight!$B4,    (Param!$B$37+1/(1-OFFSET(Radar!$AD$3,COLUMN(),0)*ScreenHeight!$C4)/Param!$B$39)/OFFSET(Radar!$AC$3,COLUMN(),0))*DistanceShader!BJ3*LightShader!BJ3*(IF(OFFSET(Ghosts!$S$41,COLUMN(),0)&lt;ScreenHeight!$E4,   1,   (SQRT(OFFSET(Ghosts!$T$41,COLUMN(),0)-OFFSET(Ghosts!$R$41,COLUMN(),0)*ScreenHeight!$D4)-1))+IF(Ghosts!$B$35,IF(Param!$M$21,-1-POWER(0.3,Param!$M$21)/(IF(Param!$M$21&lt;20,LightShader!BJ68,OFFSET(LightShader!BJ68,Param!$M$21-20,0))+POWER(0.3,Param!$M$21)),-2),0))</f>
        <v>3.6933330720667921</v>
      </c>
      <c r="BK3" s="46">
        <f ca="1">IF(ScreenHeight!$B4&lt;OFFSET(Radar!$AC$3,COLUMN(),0),    Param!$B$38/ScreenHeight!$B4,    (Param!$B$37+1/(1-OFFSET(Radar!$AD$3,COLUMN(),0)*ScreenHeight!$C4)/Param!$B$39)/OFFSET(Radar!$AC$3,COLUMN(),0))*DistanceShader!BK3*LightShader!BK3*(IF(OFFSET(Ghosts!$S$41,COLUMN(),0)&lt;ScreenHeight!$E4,   1,   (SQRT(OFFSET(Ghosts!$T$41,COLUMN(),0)-OFFSET(Ghosts!$R$41,COLUMN(),0)*ScreenHeight!$D4)-1))+IF(Ghosts!$B$35,IF(Param!$M$21,-1-POWER(0.3,Param!$M$21)/(IF(Param!$M$21&lt;20,LightShader!BK68,OFFSET(LightShader!BK68,Param!$M$21-20,0))+POWER(0.3,Param!$M$21)),-2),0))</f>
        <v>3.6316464257163119</v>
      </c>
      <c r="BL3" s="46">
        <f ca="1">IF(ScreenHeight!$B4&lt;OFFSET(Radar!$AC$3,COLUMN(),0),    Param!$B$38/ScreenHeight!$B4,    (Param!$B$37+1/(1-OFFSET(Radar!$AD$3,COLUMN(),0)*ScreenHeight!$C4)/Param!$B$39)/OFFSET(Radar!$AC$3,COLUMN(),0))*DistanceShader!BL3*LightShader!BL3*(IF(OFFSET(Ghosts!$S$41,COLUMN(),0)&lt;ScreenHeight!$E4,   1,   (SQRT(OFFSET(Ghosts!$T$41,COLUMN(),0)-OFFSET(Ghosts!$R$41,COLUMN(),0)*ScreenHeight!$D4)-1))+IF(Ghosts!$B$35,IF(Param!$M$21,-1-POWER(0.3,Param!$M$21)/(IF(Param!$M$21&lt;20,LightShader!BL68,OFFSET(LightShader!BL68,Param!$M$21-20,0))+POWER(0.3,Param!$M$21)),-2),0))</f>
        <v>3.5672578047187695</v>
      </c>
      <c r="BM3" s="46">
        <f ca="1">IF(ScreenHeight!$B4&lt;OFFSET(Radar!$AC$3,COLUMN(),0),    Param!$B$38/ScreenHeight!$B4,    (Param!$B$37+1/(1-OFFSET(Radar!$AD$3,COLUMN(),0)*ScreenHeight!$C4)/Param!$B$39)/OFFSET(Radar!$AC$3,COLUMN(),0))*DistanceShader!BM3*LightShader!BM3*(IF(OFFSET(Ghosts!$S$41,COLUMN(),0)&lt;ScreenHeight!$E4,   1,   (SQRT(OFFSET(Ghosts!$T$41,COLUMN(),0)-OFFSET(Ghosts!$R$41,COLUMN(),0)*ScreenHeight!$D4)-1))+IF(Ghosts!$B$35,IF(Param!$M$21,-1-POWER(0.3,Param!$M$21)/(IF(Param!$M$21&lt;20,LightShader!BM68,OFFSET(LightShader!BM68,Param!$M$21-20,0))+POWER(0.3,Param!$M$21)),-2),0))</f>
        <v>3.50060948887125</v>
      </c>
      <c r="BN3" s="46">
        <f ca="1">IF(ScreenHeight!$B4&lt;OFFSET(Radar!$AC$3,COLUMN(),0),    Param!$B$38/ScreenHeight!$B4,    (Param!$B$37+1/(1-OFFSET(Radar!$AD$3,COLUMN(),0)*ScreenHeight!$C4)/Param!$B$39)/OFFSET(Radar!$AC$3,COLUMN(),0))*DistanceShader!BN3*LightShader!BN3*(IF(OFFSET(Ghosts!$S$41,COLUMN(),0)&lt;ScreenHeight!$E4,   1,   (SQRT(OFFSET(Ghosts!$T$41,COLUMN(),0)-OFFSET(Ghosts!$R$41,COLUMN(),0)*ScreenHeight!$D4)-1))+IF(Ghosts!$B$35,IF(Param!$M$21,-1-POWER(0.3,Param!$M$21)/(IF(Param!$M$21&lt;20,LightShader!BN68,OFFSET(LightShader!BN68,Param!$M$21-20,0))+POWER(0.3,Param!$M$21)),-2),0))</f>
        <v>3.4321252171818681</v>
      </c>
      <c r="BO3" s="46">
        <f ca="1">IF(ScreenHeight!$B4&lt;OFFSET(Radar!$AC$3,COLUMN(),0),    Param!$B$38/ScreenHeight!$B4,    (Param!$B$37+1/(1-OFFSET(Radar!$AD$3,COLUMN(),0)*ScreenHeight!$C4)/Param!$B$39)/OFFSET(Radar!$AC$3,COLUMN(),0))*DistanceShader!BO3*LightShader!BO3*(IF(OFFSET(Ghosts!$S$41,COLUMN(),0)&lt;ScreenHeight!$E4,   1,   (SQRT(OFFSET(Ghosts!$T$41,COLUMN(),0)-OFFSET(Ghosts!$R$41,COLUMN(),0)*ScreenHeight!$D4)-1))+IF(Ghosts!$B$35,IF(Param!$M$21,-1-POWER(0.3,Param!$M$21)/(IF(Param!$M$21&lt;20,LightShader!BO68,OFFSET(LightShader!BO68,Param!$M$21-20,0))+POWER(0.3,Param!$M$21)),-2),0))</f>
        <v>3.3622059261121877</v>
      </c>
      <c r="BP3" s="46">
        <f ca="1">IF(ScreenHeight!$B4&lt;OFFSET(Radar!$AC$3,COLUMN(),0),    Param!$B$38/ScreenHeight!$B4,    (Param!$B$37+1/(1-OFFSET(Radar!$AD$3,COLUMN(),0)*ScreenHeight!$C4)/Param!$B$39)/OFFSET(Radar!$AC$3,COLUMN(),0))*DistanceShader!BP3*LightShader!BP3*(IF(OFFSET(Ghosts!$S$41,COLUMN(),0)&lt;ScreenHeight!$E4,   1,   (SQRT(OFFSET(Ghosts!$T$41,COLUMN(),0)-OFFSET(Ghosts!$R$41,COLUMN(),0)*ScreenHeight!$D4)-1))+IF(Ghosts!$B$35,IF(Param!$M$21,-1-POWER(0.3,Param!$M$21)/(IF(Param!$M$21&lt;20,LightShader!BP68,OFFSET(LightShader!BP68,Param!$M$21-20,0))+POWER(0.3,Param!$M$21)),-2),0))</f>
        <v>3.2912266152848657</v>
      </c>
      <c r="BQ3" s="46">
        <f ca="1">IF(ScreenHeight!$B4&lt;OFFSET(Radar!$AC$3,COLUMN(),0),    Param!$B$38/ScreenHeight!$B4,    (Param!$B$37+1/(1-OFFSET(Radar!$AD$3,COLUMN(),0)*ScreenHeight!$C4)/Param!$B$39)/OFFSET(Radar!$AC$3,COLUMN(),0))*DistanceShader!BQ3*LightShader!BQ3*(IF(OFFSET(Ghosts!$S$41,COLUMN(),0)&lt;ScreenHeight!$E4,   1,   (SQRT(OFFSET(Ghosts!$T$41,COLUMN(),0)-OFFSET(Ghosts!$R$41,COLUMN(),0)*ScreenHeight!$D4)-1))+IF(Ghosts!$B$35,IF(Param!$M$21,-1-POWER(0.3,Param!$M$21)/(IF(Param!$M$21&lt;20,LightShader!BQ68,OFFSET(LightShader!BQ68,Param!$M$21-20,0))+POWER(0.3,Param!$M$21)),-2),0))</f>
        <v>3.2195342490324843</v>
      </c>
      <c r="BR3" s="46">
        <f ca="1">IF(ScreenHeight!$B4&lt;OFFSET(Radar!$AC$3,COLUMN(),0),    Param!$B$38/ScreenHeight!$B4,    (Param!$B$37+1/(1-OFFSET(Radar!$AD$3,COLUMN(),0)*ScreenHeight!$C4)/Param!$B$39)/OFFSET(Radar!$AC$3,COLUMN(),0))*DistanceShader!BR3*LightShader!BR3*(IF(OFFSET(Ghosts!$S$41,COLUMN(),0)&lt;ScreenHeight!$E4,   1,   (SQRT(OFFSET(Ghosts!$T$41,COLUMN(),0)-OFFSET(Ghosts!$R$41,COLUMN(),0)*ScreenHeight!$D4)-1))+IF(Ghosts!$B$35,IF(Param!$M$21,-1-POWER(0.3,Param!$M$21)/(IF(Param!$M$21&lt;20,LightShader!BR68,OFFSET(LightShader!BR68,Param!$M$21-20,0))+POWER(0.3,Param!$M$21)),-2),0))</f>
        <v>3.1474465763912178</v>
      </c>
      <c r="BS3" s="46">
        <f ca="1">IF(ScreenHeight!$B4&lt;OFFSET(Radar!$AC$3,COLUMN(),0),    Param!$B$38/ScreenHeight!$B4,    (Param!$B$37+1/(1-OFFSET(Radar!$AD$3,COLUMN(),0)*ScreenHeight!$C4)/Param!$B$39)/OFFSET(Radar!$AC$3,COLUMN(),0))*DistanceShader!BS3*LightShader!BS3*(IF(OFFSET(Ghosts!$S$41,COLUMN(),0)&lt;ScreenHeight!$E4,   1,   (SQRT(OFFSET(Ghosts!$T$41,COLUMN(),0)-OFFSET(Ghosts!$R$41,COLUMN(),0)*ScreenHeight!$D4)-1))+IF(Ghosts!$B$35,IF(Param!$M$21,-1-POWER(0.3,Param!$M$21)/(IF(Param!$M$21&lt;20,LightShader!BS68,OFFSET(LightShader!BS68,Param!$M$21-20,0))+POWER(0.3,Param!$M$21)),-2),0))</f>
        <v>3.0752517384599631</v>
      </c>
      <c r="BT3" s="46">
        <f ca="1">IF(ScreenHeight!$B4&lt;OFFSET(Radar!$AC$3,COLUMN(),0),    Param!$B$38/ScreenHeight!$B4,    (Param!$B$37+1/(1-OFFSET(Radar!$AD$3,COLUMN(),0)*ScreenHeight!$C4)/Param!$B$39)/OFFSET(Radar!$AC$3,COLUMN(),0))*DistanceShader!BT3*LightShader!BT3*(IF(OFFSET(Ghosts!$S$41,COLUMN(),0)&lt;ScreenHeight!$E4,   1,   (SQRT(OFFSET(Ghosts!$T$41,COLUMN(),0)-OFFSET(Ghosts!$R$41,COLUMN(),0)*ScreenHeight!$D4)-1))+IF(Ghosts!$B$35,IF(Param!$M$21,-1-POWER(0.3,Param!$M$21)/(IF(Param!$M$21&lt;20,LightShader!BT68,OFFSET(LightShader!BT68,Param!$M$21-20,0))+POWER(0.3,Param!$M$21)),-2),0))</f>
        <v>3.0032085283281456</v>
      </c>
      <c r="BU3" s="46">
        <f ca="1">IF(ScreenHeight!$B4&lt;OFFSET(Radar!$AC$3,COLUMN(),0),    Param!$B$38/ScreenHeight!$B4,    (Param!$B$37+1/(1-OFFSET(Radar!$AD$3,COLUMN(),0)*ScreenHeight!$C4)/Param!$B$39)/OFFSET(Radar!$AC$3,COLUMN(),0))*DistanceShader!BU3*LightShader!BU3*(IF(OFFSET(Ghosts!$S$41,COLUMN(),0)&lt;ScreenHeight!$E4,   1,   (SQRT(OFFSET(Ghosts!$T$41,COLUMN(),0)-OFFSET(Ghosts!$R$41,COLUMN(),0)*ScreenHeight!$D4)-1))+IF(Ghosts!$B$35,IF(Param!$M$21,-1-POWER(0.3,Param!$M$21)/(IF(Param!$M$21&lt;20,LightShader!BU68,OFFSET(LightShader!BU68,Param!$M$21-20,0))+POWER(0.3,Param!$M$21)),-2),0))</f>
        <v>2.9315471726990006</v>
      </c>
      <c r="BV3" s="46">
        <f ca="1">IF(ScreenHeight!$B4&lt;OFFSET(Radar!$AC$3,COLUMN(),0),    Param!$B$38/ScreenHeight!$B4,    (Param!$B$37+1/(1-OFFSET(Radar!$AD$3,COLUMN(),0)*ScreenHeight!$C4)/Param!$B$39)/OFFSET(Radar!$AC$3,COLUMN(),0))*DistanceShader!BV3*LightShader!BV3*(IF(OFFSET(Ghosts!$S$41,COLUMN(),0)&lt;ScreenHeight!$E4,   1,   (SQRT(OFFSET(Ghosts!$T$41,COLUMN(),0)-OFFSET(Ghosts!$R$41,COLUMN(),0)*ScreenHeight!$D4)-1))+IF(Ghosts!$B$35,IF(Param!$M$21,-1-POWER(0.3,Param!$M$21)/(IF(Param!$M$21&lt;20,LightShader!BV68,OFFSET(LightShader!BV68,Param!$M$21-20,0))+POWER(0.3,Param!$M$21)),-2),0))</f>
        <v>2.8604705136493545</v>
      </c>
      <c r="BW3" s="46">
        <f ca="1">IF(ScreenHeight!$B4&lt;OFFSET(Radar!$AC$3,COLUMN(),0),    Param!$B$38/ScreenHeight!$B4,    (Param!$B$37+1/(1-OFFSET(Radar!$AD$3,COLUMN(),0)*ScreenHeight!$C4)/Param!$B$39)/OFFSET(Radar!$AC$3,COLUMN(),0))*DistanceShader!BW3*LightShader!BW3*(IF(OFFSET(Ghosts!$S$41,COLUMN(),0)&lt;ScreenHeight!$E4,   1,   (SQRT(OFFSET(Ghosts!$T$41,COLUMN(),0)-OFFSET(Ghosts!$R$41,COLUMN(),0)*ScreenHeight!$D4)-1))+IF(Ghosts!$B$35,IF(Param!$M$21,-1-POWER(0.3,Param!$M$21)/(IF(Param!$M$21&lt;20,LightShader!BW68,OFFSET(LightShader!BW68,Param!$M$21-20,0))+POWER(0.3,Param!$M$21)),-2),0))</f>
        <v>2.7901554816739669</v>
      </c>
      <c r="BX3" s="46">
        <f ca="1">IF(ScreenHeight!$B4&lt;OFFSET(Radar!$AC$3,COLUMN(),0),    Param!$B$38/ScreenHeight!$B4,    (Param!$B$37+1/(1-OFFSET(Radar!$AD$3,COLUMN(),0)*ScreenHeight!$C4)/Param!$B$39)/OFFSET(Radar!$AC$3,COLUMN(),0))*DistanceShader!BX3*LightShader!BX3*(IF(OFFSET(Ghosts!$S$41,COLUMN(),0)&lt;ScreenHeight!$E4,   1,   (SQRT(OFFSET(Ghosts!$T$41,COLUMN(),0)-OFFSET(Ghosts!$R$41,COLUMN(),0)*ScreenHeight!$D4)-1))+IF(Ghosts!$B$35,IF(Param!$M$21,-1-POWER(0.3,Param!$M$21)/(IF(Param!$M$21&lt;20,LightShader!BX68,OFFSET(LightShader!BX68,Param!$M$21-20,0))+POWER(0.3,Param!$M$21)),-2),0))</f>
        <v>2.7207547656097386</v>
      </c>
      <c r="BY3" s="46">
        <f ca="1">IF(ScreenHeight!$B4&lt;OFFSET(Radar!$AC$3,COLUMN(),0),    Param!$B$38/ScreenHeight!$B4,    (Param!$B$37+1/(1-OFFSET(Radar!$AD$3,COLUMN(),0)*ScreenHeight!$C4)/Param!$B$39)/OFFSET(Radar!$AC$3,COLUMN(),0))*DistanceShader!BY3*LightShader!BY3*(IF(OFFSET(Ghosts!$S$41,COLUMN(),0)&lt;ScreenHeight!$E4,   1,   (SQRT(OFFSET(Ghosts!$T$41,COLUMN(),0)-OFFSET(Ghosts!$R$41,COLUMN(),0)*ScreenHeight!$D4)-1))+IF(Ghosts!$B$35,IF(Param!$M$21,-1-POWER(0.3,Param!$M$21)/(IF(Param!$M$21&lt;20,LightShader!BY68,OFFSET(LightShader!BY68,Param!$M$21-20,0))+POWER(0.3,Param!$M$21)),-2),0))</f>
        <v>2.6523985999429582</v>
      </c>
      <c r="BZ3" s="46">
        <f ca="1">IF(ScreenHeight!$B4&lt;OFFSET(Radar!$AC$3,COLUMN(),0),    Param!$B$38/ScreenHeight!$B4,    (Param!$B$37+1/(1-OFFSET(Radar!$AD$3,COLUMN(),0)*ScreenHeight!$C4)/Param!$B$39)/OFFSET(Radar!$AC$3,COLUMN(),0))*DistanceShader!BZ3*LightShader!BZ3*(IF(OFFSET(Ghosts!$S$41,COLUMN(),0)&lt;ScreenHeight!$E4,   1,   (SQRT(OFFSET(Ghosts!$T$41,COLUMN(),0)-OFFSET(Ghosts!$R$41,COLUMN(),0)*ScreenHeight!$D4)-1))+IF(Ghosts!$B$35,IF(Param!$M$21,-1-POWER(0.3,Param!$M$21)/(IF(Param!$M$21&lt;20,LightShader!BZ68,OFFSET(LightShader!BZ68,Param!$M$21-20,0))+POWER(0.3,Param!$M$21)),-2),0))</f>
        <v>2.5851966044470354</v>
      </c>
      <c r="CA3" s="46">
        <f ca="1">IF(ScreenHeight!$B4&lt;OFFSET(Radar!$AC$3,COLUMN(),0),    Param!$B$38/ScreenHeight!$B4,    (Param!$B$37+1/(1-OFFSET(Radar!$AD$3,COLUMN(),0)*ScreenHeight!$C4)/Param!$B$39)/OFFSET(Radar!$AC$3,COLUMN(),0))*DistanceShader!CA3*LightShader!CA3*(IF(OFFSET(Ghosts!$S$41,COLUMN(),0)&lt;ScreenHeight!$E4,   1,   (SQRT(OFFSET(Ghosts!$T$41,COLUMN(),0)-OFFSET(Ghosts!$R$41,COLUMN(),0)*ScreenHeight!$D4)-1))+IF(Ghosts!$B$35,IF(Param!$M$21,-1-POWER(0.3,Param!$M$21)/(IF(Param!$M$21&lt;20,LightShader!CA68,OFFSET(LightShader!CA68,Param!$M$21-20,0))+POWER(0.3,Param!$M$21)),-2),0))</f>
        <v>2.5192396244653996</v>
      </c>
      <c r="CB3" s="46">
        <f ca="1">IF(ScreenHeight!$B4&lt;OFFSET(Radar!$AC$3,COLUMN(),0),    Param!$B$38/ScreenHeight!$B4,    (Param!$B$37+1/(1-OFFSET(Radar!$AD$3,COLUMN(),0)*ScreenHeight!$C4)/Param!$B$39)/OFFSET(Radar!$AC$3,COLUMN(),0))*DistanceShader!CB3*LightShader!CB3*(IF(OFFSET(Ghosts!$S$41,COLUMN(),0)&lt;ScreenHeight!$E4,   1,   (SQRT(OFFSET(Ghosts!$T$41,COLUMN(),0)-OFFSET(Ghosts!$R$41,COLUMN(),0)*ScreenHeight!$D4)-1))+IF(Ghosts!$B$35,IF(Param!$M$21,-1-POWER(0.3,Param!$M$21)/(IF(Param!$M$21&lt;20,LightShader!CB68,OFFSET(LightShader!CB68,Param!$M$21-20,0))+POWER(0.3,Param!$M$21)),-2),0))</f>
        <v>2.4546015320859476</v>
      </c>
      <c r="CC3" s="46">
        <f ca="1">IF(ScreenHeight!$B4&lt;OFFSET(Radar!$AC$3,COLUMN(),0),    Param!$B$38/ScreenHeight!$B4,    (Param!$B$37+1/(1-OFFSET(Radar!$AD$3,COLUMN(),0)*ScreenHeight!$C4)/Param!$B$39)/OFFSET(Radar!$AC$3,COLUMN(),0))*DistanceShader!CC3*LightShader!CC3*(IF(OFFSET(Ghosts!$S$41,COLUMN(),0)&lt;ScreenHeight!$E4,   1,   (SQRT(OFFSET(Ghosts!$T$41,COLUMN(),0)-OFFSET(Ghosts!$R$41,COLUMN(),0)*ScreenHeight!$D4)-1))+IF(Ghosts!$B$35,IF(Param!$M$21,-1-POWER(0.3,Param!$M$21)/(IF(Param!$M$21&lt;20,LightShader!CC68,OFFSET(LightShader!CC68,Param!$M$21-20,0))+POWER(0.3,Param!$M$21)),-2),0))</f>
        <v>2.3913409587867003</v>
      </c>
      <c r="CD3" s="46">
        <f ca="1">IF(ScreenHeight!$B4&lt;OFFSET(Radar!$AC$3,COLUMN(),0),    Param!$B$38/ScreenHeight!$B4,    (Param!$B$37+1/(1-OFFSET(Radar!$AD$3,COLUMN(),0)*ScreenHeight!$C4)/Param!$B$39)/OFFSET(Radar!$AC$3,COLUMN(),0))*DistanceShader!CD3*LightShader!CD3*(IF(OFFSET(Ghosts!$S$41,COLUMN(),0)&lt;ScreenHeight!$E4,   1,   (SQRT(OFFSET(Ghosts!$T$41,COLUMN(),0)-OFFSET(Ghosts!$R$41,COLUMN(),0)*ScreenHeight!$D4)-1))+IF(Ghosts!$B$35,IF(Param!$M$21,-1-POWER(0.3,Param!$M$21)/(IF(Param!$M$21&lt;20,LightShader!CD68,OFFSET(LightShader!CD68,Param!$M$21-20,0))+POWER(0.3,Param!$M$21)),-2),0))</f>
        <v>2.3295029388467769</v>
      </c>
      <c r="CE3" s="46">
        <f ca="1">IF(ScreenHeight!$B4&lt;OFFSET(Radar!$AC$3,COLUMN(),0),    Param!$B$38/ScreenHeight!$B4,    (Param!$B$37+1/(1-OFFSET(Radar!$AD$3,COLUMN(),0)*ScreenHeight!$C4)/Param!$B$39)/OFFSET(Radar!$AC$3,COLUMN(),0))*DistanceShader!CE3*LightShader!CE3*(IF(OFFSET(Ghosts!$S$41,COLUMN(),0)&lt;ScreenHeight!$E4,   1,   (SQRT(OFFSET(Ghosts!$T$41,COLUMN(),0)-OFFSET(Ghosts!$R$41,COLUMN(),0)*ScreenHeight!$D4)-1))+IF(Ghosts!$B$35,IF(Param!$M$21,-1-POWER(0.3,Param!$M$21)/(IF(Param!$M$21&lt;20,LightShader!CE68,OFFSET(LightShader!CE68,Param!$M$21-20,0))+POWER(0.3,Param!$M$21)),-2),0))</f>
        <v>2.2691204499876125</v>
      </c>
      <c r="CF3" s="46">
        <f ca="1">IF(ScreenHeight!$B4&lt;OFFSET(Radar!$AC$3,COLUMN(),0),    Param!$B$38/ScreenHeight!$B4,    (Param!$B$37+1/(1-OFFSET(Radar!$AD$3,COLUMN(),0)*ScreenHeight!$C4)/Param!$B$39)/OFFSET(Radar!$AC$3,COLUMN(),0))*DistanceShader!CF3*LightShader!CF3*(IF(OFFSET(Ghosts!$S$41,COLUMN(),0)&lt;ScreenHeight!$E4,   1,   (SQRT(OFFSET(Ghosts!$T$41,COLUMN(),0)-OFFSET(Ghosts!$R$41,COLUMN(),0)*ScreenHeight!$D4)-1))+IF(Ghosts!$B$35,IF(Param!$M$21,-1-POWER(0.3,Param!$M$21)/(IF(Param!$M$21&lt;20,LightShader!CF68,OFFSET(LightShader!CF68,Param!$M$21-20,0))+POWER(0.3,Param!$M$21)),-2),0))</f>
        <v>2.2102158434709516</v>
      </c>
      <c r="CG3" s="46">
        <f ca="1">IF(ScreenHeight!$B4&lt;OFFSET(Radar!$AC$3,COLUMN(),0),    Param!$B$38/ScreenHeight!$B4,    (Param!$B$37+1/(1-OFFSET(Radar!$AD$3,COLUMN(),0)*ScreenHeight!$C4)/Param!$B$39)/OFFSET(Radar!$AC$3,COLUMN(),0))*DistanceShader!CG3*LightShader!CG3*(IF(OFFSET(Ghosts!$S$41,COLUMN(),0)&lt;ScreenHeight!$E4,   1,   (SQRT(OFFSET(Ghosts!$T$41,COLUMN(),0)-OFFSET(Ghosts!$R$41,COLUMN(),0)*ScreenHeight!$D4)-1))+IF(Ghosts!$B$35,IF(Param!$M$21,-1-POWER(0.3,Param!$M$21)/(IF(Param!$M$21&lt;20,LightShader!CG68,OFFSET(LightShader!CG68,Param!$M$21-20,0))+POWER(0.3,Param!$M$21)),-2),0))</f>
        <v>2.1528021603973553</v>
      </c>
      <c r="CH3" s="46">
        <f ca="1">IF(ScreenHeight!$B4&lt;OFFSET(Radar!$AC$3,COLUMN(),0),    Param!$B$38/ScreenHeight!$B4,    (Param!$B$37+1/(1-OFFSET(Radar!$AD$3,COLUMN(),0)*ScreenHeight!$C4)/Param!$B$39)/OFFSET(Radar!$AC$3,COLUMN(),0))*DistanceShader!CH3*LightShader!CH3*(IF(OFFSET(Ghosts!$S$41,COLUMN(),0)&lt;ScreenHeight!$E4,   1,   (SQRT(OFFSET(Ghosts!$T$41,COLUMN(),0)-OFFSET(Ghosts!$R$41,COLUMN(),0)*ScreenHeight!$D4)-1))+IF(Ghosts!$B$35,IF(Param!$M$21,-1-POWER(0.3,Param!$M$21)/(IF(Param!$M$21&lt;20,LightShader!CH68,OFFSET(LightShader!CH68,Param!$M$21-20,0))+POWER(0.3,Param!$M$21)),-2),0))</f>
        <v>2.0968843343973833</v>
      </c>
      <c r="CI3" s="46">
        <f ca="1">IF(ScreenHeight!$B4&lt;OFFSET(Radar!$AC$3,COLUMN(),0),    Param!$B$38/ScreenHeight!$B4,    (Param!$B$37+1/(1-OFFSET(Radar!$AD$3,COLUMN(),0)*ScreenHeight!$C4)/Param!$B$39)/OFFSET(Radar!$AC$3,COLUMN(),0))*DistanceShader!CI3*LightShader!CI3*(IF(OFFSET(Ghosts!$S$41,COLUMN(),0)&lt;ScreenHeight!$E4,   1,   (SQRT(OFFSET(Ghosts!$T$41,COLUMN(),0)-OFFSET(Ghosts!$R$41,COLUMN(),0)*ScreenHeight!$D4)-1))+IF(Ghosts!$B$35,IF(Param!$M$21,-1-POWER(0.3,Param!$M$21)/(IF(Param!$M$21&lt;20,LightShader!CI68,OFFSET(LightShader!CI68,Param!$M$21-20,0))+POWER(0.3,Param!$M$21)),-2),0))</f>
        <v>2.0424602834591687</v>
      </c>
      <c r="CJ3" s="46">
        <f ca="1">IF(ScreenHeight!$B4&lt;OFFSET(Radar!$AC$3,COLUMN(),0),    Param!$B$38/ScreenHeight!$B4,    (Param!$B$37+1/(1-OFFSET(Radar!$AD$3,COLUMN(),0)*ScreenHeight!$C4)/Param!$B$39)/OFFSET(Radar!$AC$3,COLUMN(),0))*DistanceShader!CJ3*LightShader!CJ3*(IF(OFFSET(Ghosts!$S$41,COLUMN(),0)&lt;ScreenHeight!$E4,   1,   (SQRT(OFFSET(Ghosts!$T$41,COLUMN(),0)-OFFSET(Ghosts!$R$41,COLUMN(),0)*ScreenHeight!$D4)-1))+IF(Ghosts!$B$35,IF(Param!$M$21,-1-POWER(0.3,Param!$M$21)/(IF(Param!$M$21&lt;20,LightShader!CJ68,OFFSET(LightShader!CJ68,Param!$M$21-20,0))+POWER(0.3,Param!$M$21)),-2),0))</f>
        <v>1.9895218954512177</v>
      </c>
      <c r="CK3" s="46">
        <f ca="1">IF(ScreenHeight!$B4&lt;OFFSET(Radar!$AC$3,COLUMN(),0),    Param!$B$38/ScreenHeight!$B4,    (Param!$B$37+1/(1-OFFSET(Radar!$AD$3,COLUMN(),0)*ScreenHeight!$C4)/Param!$B$39)/OFFSET(Radar!$AC$3,COLUMN(),0))*DistanceShader!CK3*LightShader!CK3*(IF(OFFSET(Ghosts!$S$41,COLUMN(),0)&lt;ScreenHeight!$E4,   1,   (SQRT(OFFSET(Ghosts!$T$41,COLUMN(),0)-OFFSET(Ghosts!$R$41,COLUMN(),0)*ScreenHeight!$D4)-1))+IF(Ghosts!$B$35,IF(Param!$M$21,-1-POWER(0.3,Param!$M$21)/(IF(Param!$M$21&lt;20,LightShader!CK68,OFFSET(LightShader!CK68,Param!$M$21-20,0))+POWER(0.3,Param!$M$21)),-2),0))</f>
        <v>1.9380559131214345</v>
      </c>
      <c r="CL3" s="46">
        <f ca="1">IF(ScreenHeight!$B4&lt;OFFSET(Radar!$AC$3,COLUMN(),0),    Param!$B$38/ScreenHeight!$B4,    (Param!$B$37+1/(1-OFFSET(Radar!$AD$3,COLUMN(),0)*ScreenHeight!$C4)/Param!$B$39)/OFFSET(Radar!$AC$3,COLUMN(),0))*DistanceShader!CL3*LightShader!CL3*(IF(OFFSET(Ghosts!$S$41,COLUMN(),0)&lt;ScreenHeight!$E4,   1,   (SQRT(OFFSET(Ghosts!$T$41,COLUMN(),0)-OFFSET(Ghosts!$R$41,COLUMN(),0)*ScreenHeight!$D4)-1))+IF(Ghosts!$B$35,IF(Param!$M$21,-1-POWER(0.3,Param!$M$21)/(IF(Param!$M$21&lt;20,LightShader!CL68,OFFSET(LightShader!CL68,Param!$M$21-20,0))+POWER(0.3,Param!$M$21)),-2),0))</f>
        <v>1.8880447251074928</v>
      </c>
      <c r="CM3" s="46">
        <f ca="1">IF(ScreenHeight!$B4&lt;OFFSET(Radar!$AC$3,COLUMN(),0),    Param!$B$38/ScreenHeight!$B4,    (Param!$B$37+1/(1-OFFSET(Radar!$AD$3,COLUMN(),0)*ScreenHeight!$C4)/Param!$B$39)/OFFSET(Radar!$AC$3,COLUMN(),0))*DistanceShader!CM3*LightShader!CM3*(IF(OFFSET(Ghosts!$S$41,COLUMN(),0)&lt;ScreenHeight!$E4,   1,   (SQRT(OFFSET(Ghosts!$T$41,COLUMN(),0)-OFFSET(Ghosts!$R$41,COLUMN(),0)*ScreenHeight!$D4)-1))+IF(Ghosts!$B$35,IF(Param!$M$21,-1-POWER(0.3,Param!$M$21)/(IF(Param!$M$21&lt;20,LightShader!CM68,OFFSET(LightShader!CM68,Param!$M$21-20,0))+POWER(0.3,Param!$M$21)),-2),0))</f>
        <v>1.8394670698860351</v>
      </c>
      <c r="CN3" s="46">
        <f ca="1">IF(ScreenHeight!$B4&lt;OFFSET(Radar!$AC$3,COLUMN(),0),    Param!$B$38/ScreenHeight!$B4,    (Param!$B$37+1/(1-OFFSET(Radar!$AD$3,COLUMN(),0)*ScreenHeight!$C4)/Param!$B$39)/OFFSET(Radar!$AC$3,COLUMN(),0))*DistanceShader!CN3*LightShader!CN3*(IF(OFFSET(Ghosts!$S$41,COLUMN(),0)&lt;ScreenHeight!$E4,   1,   (SQRT(OFFSET(Ghosts!$T$41,COLUMN(),0)-OFFSET(Ghosts!$R$41,COLUMN(),0)*ScreenHeight!$D4)-1))+IF(Ghosts!$B$35,IF(Param!$M$21,-1-POWER(0.3,Param!$M$21)/(IF(Param!$M$21&lt;20,LightShader!CN68,OFFSET(LightShader!CN68,Param!$M$21-20,0))+POWER(0.3,Param!$M$21)),-2),0))</f>
        <v>1.7922986597068757</v>
      </c>
      <c r="CO3" s="46">
        <f ca="1">IF(ScreenHeight!$B4&lt;OFFSET(Radar!$AC$3,COLUMN(),0),    Param!$B$38/ScreenHeight!$B4,    (Param!$B$37+1/(1-OFFSET(Radar!$AD$3,COLUMN(),0)*ScreenHeight!$C4)/Param!$B$39)/OFFSET(Radar!$AC$3,COLUMN(),0))*DistanceShader!CO3*LightShader!CO3*(IF(OFFSET(Ghosts!$S$41,COLUMN(),0)&lt;ScreenHeight!$E4,   1,   (SQRT(OFFSET(Ghosts!$T$41,COLUMN(),0)-OFFSET(Ghosts!$R$41,COLUMN(),0)*ScreenHeight!$D4)-1))+IF(Ghosts!$B$35,IF(Param!$M$21,-1-POWER(0.3,Param!$M$21)/(IF(Param!$M$21&lt;20,LightShader!CO68,OFFSET(LightShader!CO68,Param!$M$21-20,0))+POWER(0.3,Param!$M$21)),-2),0))</f>
        <v>1.7465127314757849</v>
      </c>
      <c r="CP3" s="46">
        <f ca="1">IF(ScreenHeight!$B4&lt;OFFSET(Radar!$AC$3,COLUMN(),0),    Param!$B$38/ScreenHeight!$B4,    (Param!$B$37+1/(1-OFFSET(Radar!$AD$3,COLUMN(),0)*ScreenHeight!$C4)/Param!$B$39)/OFFSET(Radar!$AC$3,COLUMN(),0))*DistanceShader!CP3*LightShader!CP3*(IF(OFFSET(Ghosts!$S$41,COLUMN(),0)&lt;ScreenHeight!$E4,   1,   (SQRT(OFFSET(Ghosts!$T$41,COLUMN(),0)-OFFSET(Ghosts!$R$41,COLUMN(),0)*ScreenHeight!$D4)-1))+IF(Ghosts!$B$35,IF(Param!$M$21,-1-POWER(0.3,Param!$M$21)/(IF(Param!$M$21&lt;20,LightShader!CP68,OFFSET(LightShader!CP68,Param!$M$21-20,0))+POWER(0.3,Param!$M$21)),-2),0))</f>
        <v>1.7020805313233016</v>
      </c>
      <c r="CQ3" s="46">
        <f ca="1">IF(ScreenHeight!$B4&lt;OFFSET(Radar!$AC$3,COLUMN(),0),    Param!$B$38/ScreenHeight!$B4,    (Param!$B$37+1/(1-OFFSET(Radar!$AD$3,COLUMN(),0)*ScreenHeight!$C4)/Param!$B$39)/OFFSET(Radar!$AC$3,COLUMN(),0))*DistanceShader!CQ3*LightShader!CQ3*(IF(OFFSET(Ghosts!$S$41,COLUMN(),0)&lt;ScreenHeight!$E4,   1,   (SQRT(OFFSET(Ghosts!$T$41,COLUMN(),0)-OFFSET(Ghosts!$R$41,COLUMN(),0)*ScreenHeight!$D4)-1))+IF(Ghosts!$B$35,IF(Param!$M$21,-1-POWER(0.3,Param!$M$21)/(IF(Param!$M$21&lt;20,LightShader!CQ68,OFFSET(LightShader!CQ68,Param!$M$21-20,0))+POWER(0.3,Param!$M$21)),-2),0))</f>
        <v>1.6589717392733534</v>
      </c>
      <c r="CR3" s="46">
        <f ca="1">IF(ScreenHeight!$B4&lt;OFFSET(Radar!$AC$3,COLUMN(),0),    Param!$B$38/ScreenHeight!$B4,    (Param!$B$37+1/(1-OFFSET(Radar!$AD$3,COLUMN(),0)*ScreenHeight!$C4)/Param!$B$39)/OFFSET(Radar!$AC$3,COLUMN(),0))*DistanceShader!CR3*LightShader!CR3*(IF(OFFSET(Ghosts!$S$41,COLUMN(),0)&lt;ScreenHeight!$E4,   1,   (SQRT(OFFSET(Ghosts!$T$41,COLUMN(),0)-OFFSET(Ghosts!$R$41,COLUMN(),0)*ScreenHeight!$D4)-1))+IF(Ghosts!$B$35,IF(Param!$M$21,-1-POWER(0.3,Param!$M$21)/(IF(Param!$M$21&lt;20,LightShader!CR68,OFFSET(LightShader!CR68,Param!$M$21-20,0))+POWER(0.3,Param!$M$21)),-2),0))</f>
        <v>1.6171548400397198</v>
      </c>
      <c r="CS3" s="46">
        <f ca="1">IF(ScreenHeight!$B4&lt;OFFSET(Radar!$AC$3,COLUMN(),0),    Param!$B$38/ScreenHeight!$B4,    (Param!$B$37+1/(1-OFFSET(Radar!$AD$3,COLUMN(),0)*ScreenHeight!$C4)/Param!$B$39)/OFFSET(Radar!$AC$3,COLUMN(),0))*DistanceShader!CS3*LightShader!CS3*(IF(OFFSET(Ghosts!$S$41,COLUMN(),0)&lt;ScreenHeight!$E4,   1,   (SQRT(OFFSET(Ghosts!$T$41,COLUMN(),0)-OFFSET(Ghosts!$R$41,COLUMN(),0)*ScreenHeight!$D4)-1))+IF(Ghosts!$B$35,IF(Param!$M$21,-1-POWER(0.3,Param!$M$21)/(IF(Param!$M$21&lt;20,LightShader!CS68,OFFSET(LightShader!CS68,Param!$M$21-20,0))+POWER(0.3,Param!$M$21)),-2),0))</f>
        <v>1.576597445557842</v>
      </c>
      <c r="CT3" s="46">
        <f ca="1">IF(ScreenHeight!$B4&lt;OFFSET(Radar!$AC$3,COLUMN(),0),    Param!$B$38/ScreenHeight!$B4,    (Param!$B$37+1/(1-OFFSET(Radar!$AD$3,COLUMN(),0)*ScreenHeight!$C4)/Param!$B$39)/OFFSET(Radar!$AC$3,COLUMN(),0))*DistanceShader!CT3*LightShader!CT3*(IF(OFFSET(Ghosts!$S$41,COLUMN(),0)&lt;ScreenHeight!$E4,   1,   (SQRT(OFFSET(Ghosts!$T$41,COLUMN(),0)-OFFSET(Ghosts!$R$41,COLUMN(),0)*ScreenHeight!$D4)-1))+IF(Ghosts!$B$35,IF(Param!$M$21,-1-POWER(0.3,Param!$M$21)/(IF(Param!$M$21&lt;20,LightShader!CT68,OFFSET(LightShader!CT68,Param!$M$21-20,0))+POWER(0.3,Param!$M$21)),-2),0))</f>
        <v>1.5372665744244944</v>
      </c>
      <c r="CU3" s="46">
        <f ca="1">IF(ScreenHeight!$B4&lt;OFFSET(Radar!$AC$3,COLUMN(),0),    Param!$B$38/ScreenHeight!$B4,    (Param!$B$37+1/(1-OFFSET(Radar!$AD$3,COLUMN(),0)*ScreenHeight!$C4)/Param!$B$39)/OFFSET(Radar!$AC$3,COLUMN(),0))*DistanceShader!CU3*LightShader!CU3*(IF(OFFSET(Ghosts!$S$41,COLUMN(),0)&lt;ScreenHeight!$E4,   1,   (SQRT(OFFSET(Ghosts!$T$41,COLUMN(),0)-OFFSET(Ghosts!$R$41,COLUMN(),0)*ScreenHeight!$D4)-1))+IF(Ghosts!$B$35,IF(Param!$M$21,-1-POWER(0.3,Param!$M$21)/(IF(Param!$M$21&lt;20,LightShader!CU68,OFFSET(LightShader!CU68,Param!$M$21-20,0))+POWER(0.3,Param!$M$21)),-2),0))</f>
        <v>1.4991288929833044</v>
      </c>
      <c r="CV3" s="46">
        <f ca="1">IF(ScreenHeight!$B4&lt;OFFSET(Radar!$AC$3,COLUMN(),0),    Param!$B$38/ScreenHeight!$B4,    (Param!$B$37+1/(1-OFFSET(Radar!$AD$3,COLUMN(),0)*ScreenHeight!$C4)/Param!$B$39)/OFFSET(Radar!$AC$3,COLUMN(),0))*DistanceShader!CV3*LightShader!CV3*(IF(OFFSET(Ghosts!$S$41,COLUMN(),0)&lt;ScreenHeight!$E4,   1,   (SQRT(OFFSET(Ghosts!$T$41,COLUMN(),0)-OFFSET(Ghosts!$R$41,COLUMN(),0)*ScreenHeight!$D4)-1))+IF(Ghosts!$B$35,IF(Param!$M$21,-1-POWER(0.3,Param!$M$21)/(IF(Param!$M$21&lt;20,LightShader!CV68,OFFSET(LightShader!CV68,Param!$M$21-20,0))+POWER(0.3,Param!$M$21)),-2),0))</f>
        <v>1.4621509223706159</v>
      </c>
      <c r="CW3" s="46">
        <f ca="1">IF(ScreenHeight!$B4&lt;OFFSET(Radar!$AC$3,COLUMN(),0),    Param!$B$38/ScreenHeight!$B4,    (Param!$B$37+1/(1-OFFSET(Radar!$AD$3,COLUMN(),0)*ScreenHeight!$C4)/Param!$B$39)/OFFSET(Radar!$AC$3,COLUMN(),0))*DistanceShader!CW3*LightShader!CW3*(IF(OFFSET(Ghosts!$S$41,COLUMN(),0)&lt;ScreenHeight!$E4,   1,   (SQRT(OFFSET(Ghosts!$T$41,COLUMN(),0)-OFFSET(Ghosts!$R$41,COLUMN(),0)*ScreenHeight!$D4)-1))+IF(Ghosts!$B$35,IF(Param!$M$21,-1-POWER(0.3,Param!$M$21)/(IF(Param!$M$21&lt;20,LightShader!CW68,OFFSET(LightShader!CW68,Param!$M$21-20,0))+POWER(0.3,Param!$M$21)),-2),0))</f>
        <v>1.4262992154310117</v>
      </c>
    </row>
    <row r="4" spans="1:101" ht="7.5" customHeight="1">
      <c r="A4" s="46">
        <f ca="1">IF(ScreenHeight!$B5&lt;OFFSET(Radar!$AC$3,COLUMN(),0),    Param!$B$38/ScreenHeight!$B5,    (Param!$B$37+1/(1-OFFSET(Radar!$AD$3,COLUMN(),0)*ScreenHeight!$C5)/Param!$B$39)/OFFSET(Radar!$AC$3,COLUMN(),0))*DistanceShader!A4*LightShader!A4*(IF(OFFSET(Ghosts!$S$41,COLUMN(),0)&lt;ScreenHeight!$E5,   1,   (SQRT(OFFSET(Ghosts!$T$41,COLUMN(),0)-OFFSET(Ghosts!$R$41,COLUMN(),0)*ScreenHeight!$D5)-1))+IF(Ghosts!$B$35,IF(Param!$M$21,-1-POWER(0.3,Param!$M$21)/(IF(Param!$M$21&lt;20,LightShader!A69,OFFSET(LightShader!A69,Param!$M$21-20,0))+POWER(0.3,Param!$M$21)),-2),0))</f>
        <v>1.4228127192739399</v>
      </c>
      <c r="B4" s="46">
        <f ca="1">IF(ScreenHeight!$B5&lt;OFFSET(Radar!$AC$3,COLUMN(),0),    Param!$B$38/ScreenHeight!$B5,    (Param!$B$37+1/(1-OFFSET(Radar!$AD$3,COLUMN(),0)*ScreenHeight!$C5)/Param!$B$39)/OFFSET(Radar!$AC$3,COLUMN(),0))*DistanceShader!B4*LightShader!B4*(IF(OFFSET(Ghosts!$S$41,COLUMN(),0)&lt;ScreenHeight!$E5,   1,   (SQRT(OFFSET(Ghosts!$T$41,COLUMN(),0)-OFFSET(Ghosts!$R$41,COLUMN(),0)*ScreenHeight!$D5)-1))+IF(Ghosts!$B$35,IF(Param!$M$21,-1-POWER(0.3,Param!$M$21)/(IF(Param!$M$21&lt;20,LightShader!B69,OFFSET(LightShader!B69,Param!$M$21-20,0))+POWER(0.3,Param!$M$21)),-2),0))</f>
        <v>1.4590755463606786</v>
      </c>
      <c r="C4" s="46">
        <f ca="1">IF(ScreenHeight!$B5&lt;OFFSET(Radar!$AC$3,COLUMN(),0),    Param!$B$38/ScreenHeight!$B5,    (Param!$B$37+1/(1-OFFSET(Radar!$AD$3,COLUMN(),0)*ScreenHeight!$C5)/Param!$B$39)/OFFSET(Radar!$AC$3,COLUMN(),0))*DistanceShader!C4*LightShader!C4*(IF(OFFSET(Ghosts!$S$41,COLUMN(),0)&lt;ScreenHeight!$E5,   1,   (SQRT(OFFSET(Ghosts!$T$41,COLUMN(),0)-OFFSET(Ghosts!$R$41,COLUMN(),0)*ScreenHeight!$D5)-1))+IF(Ghosts!$B$35,IF(Param!$M$21,-1-POWER(0.3,Param!$M$21)/(IF(Param!$M$21&lt;20,LightShader!C69,OFFSET(LightShader!C69,Param!$M$21-20,0))+POWER(0.3,Param!$M$21)),-2),0))</f>
        <v>1.4964941978425113</v>
      </c>
      <c r="D4" s="46">
        <f ca="1">IF(ScreenHeight!$B5&lt;OFFSET(Radar!$AC$3,COLUMN(),0),    Param!$B$38/ScreenHeight!$B5,    (Param!$B$37+1/(1-OFFSET(Radar!$AD$3,COLUMN(),0)*ScreenHeight!$C5)/Param!$B$39)/OFFSET(Radar!$AC$3,COLUMN(),0))*DistanceShader!D4*LightShader!D4*(IF(OFFSET(Ghosts!$S$41,COLUMN(),0)&lt;ScreenHeight!$E5,   1,   (SQRT(OFFSET(Ghosts!$T$41,COLUMN(),0)-OFFSET(Ghosts!$R$41,COLUMN(),0)*ScreenHeight!$D5)-1))+IF(Ghosts!$B$35,IF(Param!$M$21,-1-POWER(0.3,Param!$M$21)/(IF(Param!$M$21&lt;20,LightShader!D69,OFFSET(LightShader!D69,Param!$M$21-20,0))+POWER(0.3,Param!$M$21)),-2),0))</f>
        <v>1.5351038810615414</v>
      </c>
      <c r="E4" s="46">
        <f ca="1">IF(ScreenHeight!$B5&lt;OFFSET(Radar!$AC$3,COLUMN(),0),    Param!$B$38/ScreenHeight!$B5,    (Param!$B$37+1/(1-OFFSET(Radar!$AD$3,COLUMN(),0)*ScreenHeight!$C5)/Param!$B$39)/OFFSET(Radar!$AC$3,COLUMN(),0))*DistanceShader!E4*LightShader!E4*(IF(OFFSET(Ghosts!$S$41,COLUMN(),0)&lt;ScreenHeight!$E5,   1,   (SQRT(OFFSET(Ghosts!$T$41,COLUMN(),0)-OFFSET(Ghosts!$R$41,COLUMN(),0)*ScreenHeight!$D5)-1))+IF(Ghosts!$B$35,IF(Param!$M$21,-1-POWER(0.3,Param!$M$21)/(IF(Param!$M$21&lt;20,LightShader!E69,OFFSET(LightShader!E69,Param!$M$21-20,0))+POWER(0.3,Param!$M$21)),-2),0))</f>
        <v>1.5749399321555126</v>
      </c>
      <c r="F4" s="46">
        <f ca="1">IF(ScreenHeight!$B5&lt;OFFSET(Radar!$AC$3,COLUMN(),0),    Param!$B$38/ScreenHeight!$B5,    (Param!$B$37+1/(1-OFFSET(Radar!$AD$3,COLUMN(),0)*ScreenHeight!$C5)/Param!$B$39)/OFFSET(Radar!$AC$3,COLUMN(),0))*DistanceShader!F4*LightShader!F4*(IF(OFFSET(Ghosts!$S$41,COLUMN(),0)&lt;ScreenHeight!$E5,   1,   (SQRT(OFFSET(Ghosts!$T$41,COLUMN(),0)-OFFSET(Ghosts!$R$41,COLUMN(),0)*ScreenHeight!$D5)-1))+IF(Ghosts!$B$35,IF(Param!$M$21,-1-POWER(0.3,Param!$M$21)/(IF(Param!$M$21&lt;20,LightShader!F69,OFFSET(LightShader!F69,Param!$M$21-20,0))+POWER(0.3,Param!$M$21)),-2),0))</f>
        <v>1.6160376426553256</v>
      </c>
      <c r="G4" s="46">
        <f ca="1">IF(ScreenHeight!$B5&lt;OFFSET(Radar!$AC$3,COLUMN(),0),    Param!$B$38/ScreenHeight!$B5,    (Param!$B$37+1/(1-OFFSET(Radar!$AD$3,COLUMN(),0)*ScreenHeight!$C5)/Param!$B$39)/OFFSET(Radar!$AC$3,COLUMN(),0))*DistanceShader!G4*LightShader!G4*(IF(OFFSET(Ghosts!$S$41,COLUMN(),0)&lt;ScreenHeight!$E5,   1,   (SQRT(OFFSET(Ghosts!$T$41,COLUMN(),0)-OFFSET(Ghosts!$R$41,COLUMN(),0)*ScreenHeight!$D5)-1))+IF(Ghosts!$B$35,IF(Param!$M$21,-1-POWER(0.3,Param!$M$21)/(IF(Param!$M$21&lt;20,LightShader!G69,OFFSET(LightShader!G69,Param!$M$21-20,0))+POWER(0.3,Param!$M$21)),-2),0))</f>
        <v>1.6584320554870651</v>
      </c>
      <c r="H4" s="46">
        <f ca="1">IF(ScreenHeight!$B5&lt;OFFSET(Radar!$AC$3,COLUMN(),0),    Param!$B$38/ScreenHeight!$B5,    (Param!$B$37+1/(1-OFFSET(Radar!$AD$3,COLUMN(),0)*ScreenHeight!$C5)/Param!$B$39)/OFFSET(Radar!$AC$3,COLUMN(),0))*DistanceShader!H4*LightShader!H4*(IF(OFFSET(Ghosts!$S$41,COLUMN(),0)&lt;ScreenHeight!$E5,   1,   (SQRT(OFFSET(Ghosts!$T$41,COLUMN(),0)-OFFSET(Ghosts!$R$41,COLUMN(),0)*ScreenHeight!$D5)-1))+IF(Ghosts!$B$35,IF(Param!$M$21,-1-POWER(0.3,Param!$M$21)/(IF(Param!$M$21&lt;20,LightShader!H69,OFFSET(LightShader!H69,Param!$M$21-20,0))+POWER(0.3,Param!$M$21)),-2),0))</f>
        <v>1.7021577262592598</v>
      </c>
      <c r="I4" s="46">
        <f ca="1">IF(ScreenHeight!$B5&lt;OFFSET(Radar!$AC$3,COLUMN(),0),    Param!$B$38/ScreenHeight!$B5,    (Param!$B$37+1/(1-OFFSET(Radar!$AD$3,COLUMN(),0)*ScreenHeight!$C5)/Param!$B$39)/OFFSET(Radar!$AC$3,COLUMN(),0))*DistanceShader!I4*LightShader!I4*(IF(OFFSET(Ghosts!$S$41,COLUMN(),0)&lt;ScreenHeight!$E5,   1,   (SQRT(OFFSET(Ghosts!$T$41,COLUMN(),0)-OFFSET(Ghosts!$R$41,COLUMN(),0)*ScreenHeight!$D5)-1))+IF(Ghosts!$B$35,IF(Param!$M$21,-1-POWER(0.3,Param!$M$21)/(IF(Param!$M$21&lt;20,LightShader!I69,OFFSET(LightShader!I69,Param!$M$21-20,0))+POWER(0.3,Param!$M$21)),-2),0))</f>
        <v>1.7472484452546735</v>
      </c>
      <c r="J4" s="46">
        <f ca="1">IF(ScreenHeight!$B5&lt;OFFSET(Radar!$AC$3,COLUMN(),0),    Param!$B$38/ScreenHeight!$B5,    (Param!$B$37+1/(1-OFFSET(Radar!$AD$3,COLUMN(),0)*ScreenHeight!$C5)/Param!$B$39)/OFFSET(Radar!$AC$3,COLUMN(),0))*DistanceShader!J4*LightShader!J4*(IF(OFFSET(Ghosts!$S$41,COLUMN(),0)&lt;ScreenHeight!$E5,   1,   (SQRT(OFFSET(Ghosts!$T$41,COLUMN(),0)-OFFSET(Ghosts!$R$41,COLUMN(),0)*ScreenHeight!$D5)-1))+IF(Ghosts!$B$35,IF(Param!$M$21,-1-POWER(0.3,Param!$M$21)/(IF(Param!$M$21&lt;20,LightShader!J69,OFFSET(LightShader!J69,Param!$M$21-20,0))+POWER(0.3,Param!$M$21)),-2),0))</f>
        <v>1.7937369150540057</v>
      </c>
      <c r="K4" s="46">
        <f ca="1">IF(ScreenHeight!$B5&lt;OFFSET(Radar!$AC$3,COLUMN(),0),    Param!$B$38/ScreenHeight!$B5,    (Param!$B$37+1/(1-OFFSET(Radar!$AD$3,COLUMN(),0)*ScreenHeight!$C5)/Param!$B$39)/OFFSET(Radar!$AC$3,COLUMN(),0))*DistanceShader!K4*LightShader!K4*(IF(OFFSET(Ghosts!$S$41,COLUMN(),0)&lt;ScreenHeight!$E5,   1,   (SQRT(OFFSET(Ghosts!$T$41,COLUMN(),0)-OFFSET(Ghosts!$R$41,COLUMN(),0)*ScreenHeight!$D5)-1))+IF(Ghosts!$B$35,IF(Param!$M$21,-1-POWER(0.3,Param!$M$21)/(IF(Param!$M$21&lt;20,LightShader!K69,OFFSET(LightShader!K69,Param!$M$21-20,0))+POWER(0.3,Param!$M$21)),-2),0))</f>
        <v>1.8416543782015347</v>
      </c>
      <c r="L4" s="46">
        <f ca="1">IF(ScreenHeight!$B5&lt;OFFSET(Radar!$AC$3,COLUMN(),0),    Param!$B$38/ScreenHeight!$B5,    (Param!$B$37+1/(1-OFFSET(Radar!$AD$3,COLUMN(),0)*ScreenHeight!$C5)/Param!$B$39)/OFFSET(Radar!$AC$3,COLUMN(),0))*DistanceShader!L4*LightShader!L4*(IF(OFFSET(Ghosts!$S$41,COLUMN(),0)&lt;ScreenHeight!$E5,   1,   (SQRT(OFFSET(Ghosts!$T$41,COLUMN(),0)-OFFSET(Ghosts!$R$41,COLUMN(),0)*ScreenHeight!$D5)-1))+IF(Ghosts!$B$35,IF(Param!$M$21,-1-POWER(0.3,Param!$M$21)/(IF(Param!$M$21&lt;20,LightShader!L69,OFFSET(LightShader!L69,Param!$M$21-20,0))+POWER(0.3,Param!$M$21)),-2),0))</f>
        <v>1.8910301887885159</v>
      </c>
      <c r="M4" s="46">
        <f ca="1">IF(ScreenHeight!$B5&lt;OFFSET(Radar!$AC$3,COLUMN(),0),    Param!$B$38/ScreenHeight!$B5,    (Param!$B$37+1/(1-OFFSET(Radar!$AD$3,COLUMN(),0)*ScreenHeight!$C5)/Param!$B$39)/OFFSET(Radar!$AC$3,COLUMN(),0))*DistanceShader!M4*LightShader!M4*(IF(OFFSET(Ghosts!$S$41,COLUMN(),0)&lt;ScreenHeight!$E5,   1,   (SQRT(OFFSET(Ghosts!$T$41,COLUMN(),0)-OFFSET(Ghosts!$R$41,COLUMN(),0)*ScreenHeight!$D5)-1))+IF(Ghosts!$B$35,IF(Param!$M$21,-1-POWER(0.3,Param!$M$21)/(IF(Param!$M$21&lt;20,LightShader!M69,OFFSET(LightShader!M69,Param!$M$21-20,0))+POWER(0.3,Param!$M$21)),-2),0))</f>
        <v>1.9418913212916076</v>
      </c>
      <c r="N4" s="46">
        <f ca="1">IF(ScreenHeight!$B5&lt;OFFSET(Radar!$AC$3,COLUMN(),0),    Param!$B$38/ScreenHeight!$B5,    (Param!$B$37+1/(1-OFFSET(Radar!$AD$3,COLUMN(),0)*ScreenHeight!$C5)/Param!$B$39)/OFFSET(Radar!$AC$3,COLUMN(),0))*DistanceShader!N4*LightShader!N4*(IF(OFFSET(Ghosts!$S$41,COLUMN(),0)&lt;ScreenHeight!$E5,   1,   (SQRT(OFFSET(Ghosts!$T$41,COLUMN(),0)-OFFSET(Ghosts!$R$41,COLUMN(),0)*ScreenHeight!$D5)-1))+IF(Ghosts!$B$35,IF(Param!$M$21,-1-POWER(0.3,Param!$M$21)/(IF(Param!$M$21&lt;20,LightShader!N69,OFFSET(LightShader!N69,Param!$M$21-20,0))+POWER(0.3,Param!$M$21)),-2),0))</f>
        <v>1.9942618094791396</v>
      </c>
      <c r="O4" s="46">
        <f ca="1">IF(ScreenHeight!$B5&lt;OFFSET(Radar!$AC$3,COLUMN(),0),    Param!$B$38/ScreenHeight!$B5,    (Param!$B$37+1/(1-OFFSET(Radar!$AD$3,COLUMN(),0)*ScreenHeight!$C5)/Param!$B$39)/OFFSET(Radar!$AC$3,COLUMN(),0))*DistanceShader!O4*LightShader!O4*(IF(OFFSET(Ghosts!$S$41,COLUMN(),0)&lt;ScreenHeight!$E5,   1,   (SQRT(OFFSET(Ghosts!$T$41,COLUMN(),0)-OFFSET(Ghosts!$R$41,COLUMN(),0)*ScreenHeight!$D5)-1))+IF(Ghosts!$B$35,IF(Param!$M$21,-1-POWER(0.3,Param!$M$21)/(IF(Param!$M$21&lt;20,LightShader!O69,OFFSET(LightShader!O69,Param!$M$21-20,0))+POWER(0.3,Param!$M$21)),-2),0))</f>
        <v>2.0481621077129937</v>
      </c>
      <c r="P4" s="46">
        <f ca="1">IF(ScreenHeight!$B5&lt;OFFSET(Radar!$AC$3,COLUMN(),0),    Param!$B$38/ScreenHeight!$B5,    (Param!$B$37+1/(1-OFFSET(Radar!$AD$3,COLUMN(),0)*ScreenHeight!$C5)/Param!$B$39)/OFFSET(Radar!$AC$3,COLUMN(),0))*DistanceShader!P4*LightShader!P4*(IF(OFFSET(Ghosts!$S$41,COLUMN(),0)&lt;ScreenHeight!$E5,   1,   (SQRT(OFFSET(Ghosts!$T$41,COLUMN(),0)-OFFSET(Ghosts!$R$41,COLUMN(),0)*ScreenHeight!$D5)-1))+IF(Ghosts!$B$35,IF(Param!$M$21,-1-POWER(0.3,Param!$M$21)/(IF(Param!$M$21&lt;20,LightShader!P69,OFFSET(LightShader!P69,Param!$M$21-20,0))+POWER(0.3,Param!$M$21)),-2),0))</f>
        <v>2.1036083665628182</v>
      </c>
      <c r="Q4" s="46">
        <f ca="1">IF(ScreenHeight!$B5&lt;OFFSET(Radar!$AC$3,COLUMN(),0),    Param!$B$38/ScreenHeight!$B5,    (Param!$B$37+1/(1-OFFSET(Radar!$AD$3,COLUMN(),0)*ScreenHeight!$C5)/Param!$B$39)/OFFSET(Radar!$AC$3,COLUMN(),0))*DistanceShader!Q4*LightShader!Q4*(IF(OFFSET(Ghosts!$S$41,COLUMN(),0)&lt;ScreenHeight!$E5,   1,   (SQRT(OFFSET(Ghosts!$T$41,COLUMN(),0)-OFFSET(Ghosts!$R$41,COLUMN(),0)*ScreenHeight!$D5)-1))+IF(Ghosts!$B$35,IF(Param!$M$21,-1-POWER(0.3,Param!$M$21)/(IF(Param!$M$21&lt;20,LightShader!Q69,OFFSET(LightShader!Q69,Param!$M$21-20,0))+POWER(0.3,Param!$M$21)),-2),0))</f>
        <v>2.1606116143580256</v>
      </c>
      <c r="R4" s="46">
        <f ca="1">IF(ScreenHeight!$B5&lt;OFFSET(Radar!$AC$3,COLUMN(),0),    Param!$B$38/ScreenHeight!$B5,    (Param!$B$37+1/(1-OFFSET(Radar!$AD$3,COLUMN(),0)*ScreenHeight!$C5)/Param!$B$39)/OFFSET(Radar!$AC$3,COLUMN(),0))*DistanceShader!R4*LightShader!R4*(IF(OFFSET(Ghosts!$S$41,COLUMN(),0)&lt;ScreenHeight!$E5,   1,   (SQRT(OFFSET(Ghosts!$T$41,COLUMN(),0)-OFFSET(Ghosts!$R$41,COLUMN(),0)*ScreenHeight!$D5)-1))+IF(Ghosts!$B$35,IF(Param!$M$21,-1-POWER(0.3,Param!$M$21)/(IF(Param!$M$21&lt;20,LightShader!R69,OFFSET(LightShader!R69,Param!$M$21-20,0))+POWER(0.3,Param!$M$21)),-2),0))</f>
        <v>2.2191768361912327</v>
      </c>
      <c r="S4" s="46">
        <f ca="1">IF(ScreenHeight!$B5&lt;OFFSET(Radar!$AC$3,COLUMN(),0),    Param!$B$38/ScreenHeight!$B5,    (Param!$B$37+1/(1-OFFSET(Radar!$AD$3,COLUMN(),0)*ScreenHeight!$C5)/Param!$B$39)/OFFSET(Radar!$AC$3,COLUMN(),0))*DistanceShader!S4*LightShader!S4*(IF(OFFSET(Ghosts!$S$41,COLUMN(),0)&lt;ScreenHeight!$E5,   1,   (SQRT(OFFSET(Ghosts!$T$41,COLUMN(),0)-OFFSET(Ghosts!$R$41,COLUMN(),0)*ScreenHeight!$D5)-1))+IF(Ghosts!$B$35,IF(Param!$M$21,-1-POWER(0.3,Param!$M$21)/(IF(Param!$M$21&lt;20,LightShader!S69,OFFSET(LightShader!S69,Param!$M$21-20,0))+POWER(0.3,Param!$M$21)),-2),0))</f>
        <v>2.2793019420309704</v>
      </c>
      <c r="T4" s="46">
        <f ca="1">IF(ScreenHeight!$B5&lt;OFFSET(Radar!$AC$3,COLUMN(),0),    Param!$B$38/ScreenHeight!$B5,    (Param!$B$37+1/(1-OFFSET(Radar!$AD$3,COLUMN(),0)*ScreenHeight!$C5)/Param!$B$39)/OFFSET(Radar!$AC$3,COLUMN(),0))*DistanceShader!T4*LightShader!T4*(IF(OFFSET(Ghosts!$S$41,COLUMN(),0)&lt;ScreenHeight!$E5,   1,   (SQRT(OFFSET(Ghosts!$T$41,COLUMN(),0)-OFFSET(Ghosts!$R$41,COLUMN(),0)*ScreenHeight!$D5)-1))+IF(Ghosts!$B$35,IF(Param!$M$21,-1-POWER(0.3,Param!$M$21)/(IF(Param!$M$21&lt;20,LightShader!T69,OFFSET(LightShader!T69,Param!$M$21-20,0))+POWER(0.3,Param!$M$21)),-2),0))</f>
        <v>2.340976616097731</v>
      </c>
      <c r="U4" s="46">
        <f ca="1">IF(ScreenHeight!$B5&lt;OFFSET(Radar!$AC$3,COLUMN(),0),    Param!$B$38/ScreenHeight!$B5,    (Param!$B$37+1/(1-OFFSET(Radar!$AD$3,COLUMN(),0)*ScreenHeight!$C5)/Param!$B$39)/OFFSET(Radar!$AC$3,COLUMN(),0))*DistanceShader!U4*LightShader!U4*(IF(OFFSET(Ghosts!$S$41,COLUMN(),0)&lt;ScreenHeight!$E5,   1,   (SQRT(OFFSET(Ghosts!$T$41,COLUMN(),0)-OFFSET(Ghosts!$R$41,COLUMN(),0)*ScreenHeight!$D5)-1))+IF(Ghosts!$B$35,IF(Param!$M$21,-1-POWER(0.3,Param!$M$21)/(IF(Param!$M$21&lt;20,LightShader!U69,OFFSET(LightShader!U69,Param!$M$21-20,0))+POWER(0.3,Param!$M$21)),-2),0))</f>
        <v>2.4041810406246382</v>
      </c>
      <c r="V4" s="46">
        <f ca="1">IF(ScreenHeight!$B5&lt;OFFSET(Radar!$AC$3,COLUMN(),0),    Param!$B$38/ScreenHeight!$B5,    (Param!$B$37+1/(1-OFFSET(Radar!$AD$3,COLUMN(),0)*ScreenHeight!$C5)/Param!$B$39)/OFFSET(Radar!$AC$3,COLUMN(),0))*DistanceShader!V4*LightShader!V4*(IF(OFFSET(Ghosts!$S$41,COLUMN(),0)&lt;ScreenHeight!$E5,   1,   (SQRT(OFFSET(Ghosts!$T$41,COLUMN(),0)-OFFSET(Ghosts!$R$41,COLUMN(),0)*ScreenHeight!$D5)-1))+IF(Ghosts!$B$35,IF(Param!$M$21,-1-POWER(0.3,Param!$M$21)/(IF(Param!$M$21&lt;20,LightShader!V69,OFFSET(LightShader!V69,Param!$M$21-20,0))+POWER(0.3,Param!$M$21)),-2),0))</f>
        <v>2.4688844887063066</v>
      </c>
      <c r="W4" s="46">
        <f ca="1">IF(ScreenHeight!$B5&lt;OFFSET(Radar!$AC$3,COLUMN(),0),    Param!$B$38/ScreenHeight!$B5,    (Param!$B$37+1/(1-OFFSET(Radar!$AD$3,COLUMN(),0)*ScreenHeight!$C5)/Param!$B$39)/OFFSET(Radar!$AC$3,COLUMN(),0))*DistanceShader!W4*LightShader!W4*(IF(OFFSET(Ghosts!$S$41,COLUMN(),0)&lt;ScreenHeight!$E5,   1,   (SQRT(OFFSET(Ghosts!$T$41,COLUMN(),0)-OFFSET(Ghosts!$R$41,COLUMN(),0)*ScreenHeight!$D5)-1))+IF(Ghosts!$B$35,IF(Param!$M$21,-1-POWER(0.3,Param!$M$21)/(IF(Param!$M$21&lt;20,LightShader!W69,OFFSET(LightShader!W69,Param!$M$21-20,0))+POWER(0.3,Param!$M$21)),-2),0))</f>
        <v>2.535043783307835</v>
      </c>
      <c r="X4" s="46">
        <f ca="1">IF(ScreenHeight!$B5&lt;OFFSET(Radar!$AC$3,COLUMN(),0),    Param!$B$38/ScreenHeight!$B5,    (Param!$B$37+1/(1-OFFSET(Radar!$AD$3,COLUMN(),0)*ScreenHeight!$C5)/Param!$B$39)/OFFSET(Radar!$AC$3,COLUMN(),0))*DistanceShader!X4*LightShader!X4*(IF(OFFSET(Ghosts!$S$41,COLUMN(),0)&lt;ScreenHeight!$E5,   1,   (SQRT(OFFSET(Ghosts!$T$41,COLUMN(),0)-OFFSET(Ghosts!$R$41,COLUMN(),0)*ScreenHeight!$D5)-1))+IF(Ghosts!$B$35,IF(Param!$M$21,-1-POWER(0.3,Param!$M$21)/(IF(Param!$M$21&lt;20,LightShader!X69,OFFSET(LightShader!X69,Param!$M$21-20,0))+POWER(0.3,Param!$M$21)),-2),0))</f>
        <v>2.6026016228579532</v>
      </c>
      <c r="Y4" s="46">
        <f ca="1">IF(ScreenHeight!$B5&lt;OFFSET(Radar!$AC$3,COLUMN(),0),    Param!$B$38/ScreenHeight!$B5,    (Param!$B$37+1/(1-OFFSET(Radar!$AD$3,COLUMN(),0)*ScreenHeight!$C5)/Param!$B$39)/OFFSET(Radar!$AC$3,COLUMN(),0))*DistanceShader!Y4*LightShader!Y4*(IF(OFFSET(Ghosts!$S$41,COLUMN(),0)&lt;ScreenHeight!$E5,   1,   (SQRT(OFFSET(Ghosts!$T$41,COLUMN(),0)-OFFSET(Ghosts!$R$41,COLUMN(),0)*ScreenHeight!$D5)-1))+IF(Ghosts!$B$35,IF(Param!$M$21,-1-POWER(0.3,Param!$M$21)/(IF(Param!$M$21&lt;20,LightShader!Y69,OFFSET(LightShader!Y69,Param!$M$21-20,0))+POWER(0.3,Param!$M$21)),-2),0))</f>
        <v>2.6714847784079212</v>
      </c>
      <c r="Z4" s="46">
        <f ca="1">IF(ScreenHeight!$B5&lt;OFFSET(Radar!$AC$3,COLUMN(),0),    Param!$B$38/ScreenHeight!$B5,    (Param!$B$37+1/(1-OFFSET(Radar!$AD$3,COLUMN(),0)*ScreenHeight!$C5)/Param!$B$39)/OFFSET(Radar!$AC$3,COLUMN(),0))*DistanceShader!Z4*LightShader!Z4*(IF(OFFSET(Ghosts!$S$41,COLUMN(),0)&lt;ScreenHeight!$E5,   1,   (SQRT(OFFSET(Ghosts!$T$41,COLUMN(),0)-OFFSET(Ghosts!$R$41,COLUMN(),0)*ScreenHeight!$D5)-1))+IF(Ghosts!$B$35,IF(Param!$M$21,-1-POWER(0.3,Param!$M$21)/(IF(Param!$M$21&lt;20,LightShader!Z69,OFFSET(LightShader!Z69,Param!$M$21-20,0))+POWER(0.3,Param!$M$21)),-2),0))</f>
        <v>2.7416021733390519</v>
      </c>
      <c r="AA4" s="46">
        <f ca="1">IF(ScreenHeight!$B5&lt;OFFSET(Radar!$AC$3,COLUMN(),0),    Param!$B$38/ScreenHeight!$B5,    (Param!$B$37+1/(1-OFFSET(Radar!$AD$3,COLUMN(),0)*ScreenHeight!$C5)/Param!$B$39)/OFFSET(Radar!$AC$3,COLUMN(),0))*DistanceShader!AA4*LightShader!AA4*(IF(OFFSET(Ghosts!$S$41,COLUMN(),0)&lt;ScreenHeight!$E5,   1,   (SQRT(OFFSET(Ghosts!$T$41,COLUMN(),0)-OFFSET(Ghosts!$R$41,COLUMN(),0)*ScreenHeight!$D5)-1))+IF(Ghosts!$B$35,IF(Param!$M$21,-1-POWER(0.3,Param!$M$21)/(IF(Param!$M$21&lt;20,LightShader!AA69,OFFSET(LightShader!AA69,Param!$M$21-20,0))+POWER(0.3,Param!$M$21)),-2),0))</f>
        <v>2.8128428642891228</v>
      </c>
      <c r="AB4" s="46">
        <f ca="1">IF(ScreenHeight!$B5&lt;OFFSET(Radar!$AC$3,COLUMN(),0),    Param!$B$38/ScreenHeight!$B5,    (Param!$B$37+1/(1-OFFSET(Radar!$AD$3,COLUMN(),0)*ScreenHeight!$C5)/Param!$B$39)/OFFSET(Radar!$AC$3,COLUMN(),0))*DistanceShader!AB4*LightShader!AB4*(IF(OFFSET(Ghosts!$S$41,COLUMN(),0)&lt;ScreenHeight!$E5,   1,   (SQRT(OFFSET(Ghosts!$T$41,COLUMN(),0)-OFFSET(Ghosts!$R$41,COLUMN(),0)*ScreenHeight!$D5)-1))+IF(Ghosts!$B$35,IF(Param!$M$21,-1-POWER(0.3,Param!$M$21)/(IF(Param!$M$21&lt;20,LightShader!AB69,OFFSET(LightShader!AB69,Param!$M$21-20,0))+POWER(0.3,Param!$M$21)),-2),0))</f>
        <v>2.8850739515659991</v>
      </c>
      <c r="AC4" s="46">
        <f ca="1">IF(ScreenHeight!$B5&lt;OFFSET(Radar!$AC$3,COLUMN(),0),    Param!$B$38/ScreenHeight!$B5,    (Param!$B$37+1/(1-OFFSET(Radar!$AD$3,COLUMN(),0)*ScreenHeight!$C5)/Param!$B$39)/OFFSET(Radar!$AC$3,COLUMN(),0))*DistanceShader!AC4*LightShader!AC4*(IF(OFFSET(Ghosts!$S$41,COLUMN(),0)&lt;ScreenHeight!$E5,   1,   (SQRT(OFFSET(Ghosts!$T$41,COLUMN(),0)-OFFSET(Ghosts!$R$41,COLUMN(),0)*ScreenHeight!$D5)-1))+IF(Ghosts!$B$35,IF(Param!$M$21,-1-POWER(0.3,Param!$M$21)/(IF(Param!$M$21&lt;20,LightShader!AC69,OFFSET(LightShader!AC69,Param!$M$21-20,0))+POWER(0.3,Param!$M$21)),-2),0))</f>
        <v>2.9581384590018436</v>
      </c>
      <c r="AD4" s="46">
        <f ca="1">IF(ScreenHeight!$B5&lt;OFFSET(Radar!$AC$3,COLUMN(),0),    Param!$B$38/ScreenHeight!$B5,    (Param!$B$37+1/(1-OFFSET(Radar!$AD$3,COLUMN(),0)*ScreenHeight!$C5)/Param!$B$39)/OFFSET(Radar!$AC$3,COLUMN(),0))*DistanceShader!AD4*LightShader!AD4*(IF(OFFSET(Ghosts!$S$41,COLUMN(),0)&lt;ScreenHeight!$E5,   1,   (SQRT(OFFSET(Ghosts!$T$41,COLUMN(),0)-OFFSET(Ghosts!$R$41,COLUMN(),0)*ScreenHeight!$D5)-1))+IF(Ghosts!$B$35,IF(Param!$M$21,-1-POWER(0.3,Param!$M$21)/(IF(Param!$M$21&lt;20,LightShader!AD69,OFFSET(LightShader!AD69,Param!$M$21-20,0))+POWER(0.3,Param!$M$21)),-2),0))</f>
        <v>3.0318532370565912</v>
      </c>
      <c r="AE4" s="46">
        <f ca="1">IF(ScreenHeight!$B5&lt;OFFSET(Radar!$AC$3,COLUMN(),0),    Param!$B$38/ScreenHeight!$B5,    (Param!$B$37+1/(1-OFFSET(Radar!$AD$3,COLUMN(),0)*ScreenHeight!$C5)/Param!$B$39)/OFFSET(Radar!$AC$3,COLUMN(),0))*DistanceShader!AE4*LightShader!AE4*(IF(OFFSET(Ghosts!$S$41,COLUMN(),0)&lt;ScreenHeight!$E5,   1,   (SQRT(OFFSET(Ghosts!$T$41,COLUMN(),0)-OFFSET(Ghosts!$R$41,COLUMN(),0)*ScreenHeight!$D5)-1))+IF(Ghosts!$B$35,IF(Param!$M$21,-1-POWER(0.3,Param!$M$21)/(IF(Param!$M$21&lt;20,LightShader!AE69,OFFSET(LightShader!AE69,Param!$M$21-20,0))+POWER(0.3,Param!$M$21)),-2),0))</f>
        <v>3.1060069589382207</v>
      </c>
      <c r="AF4" s="46">
        <f ca="1">IF(ScreenHeight!$B5&lt;OFFSET(Radar!$AC$3,COLUMN(),0),    Param!$B$38/ScreenHeight!$B5,    (Param!$B$37+1/(1-OFFSET(Radar!$AD$3,COLUMN(),0)*ScreenHeight!$C5)/Param!$B$39)/OFFSET(Radar!$AC$3,COLUMN(),0))*DistanceShader!AF4*LightShader!AF4*(IF(OFFSET(Ghosts!$S$41,COLUMN(),0)&lt;ScreenHeight!$E5,   1,   (SQRT(OFFSET(Ghosts!$T$41,COLUMN(),0)-OFFSET(Ghosts!$R$41,COLUMN(),0)*ScreenHeight!$D5)-1))+IF(Ghosts!$B$35,IF(Param!$M$21,-1-POWER(0.3,Param!$M$21)/(IF(Param!$M$21&lt;20,LightShader!AF69,OFFSET(LightShader!AF69,Param!$M$21-20,0))+POWER(0.3,Param!$M$21)),-2),0))</f>
        <v>3.1803582972807591</v>
      </c>
      <c r="AG4" s="46">
        <f ca="1">IF(ScreenHeight!$B5&lt;OFFSET(Radar!$AC$3,COLUMN(),0),    Param!$B$38/ScreenHeight!$B5,    (Param!$B$37+1/(1-OFFSET(Radar!$AD$3,COLUMN(),0)*ScreenHeight!$C5)/Param!$B$39)/OFFSET(Radar!$AC$3,COLUMN(),0))*DistanceShader!AG4*LightShader!AG4*(IF(OFFSET(Ghosts!$S$41,COLUMN(),0)&lt;ScreenHeight!$E5,   1,   (SQRT(OFFSET(Ghosts!$T$41,COLUMN(),0)-OFFSET(Ghosts!$R$41,COLUMN(),0)*ScreenHeight!$D5)-1))+IF(Ghosts!$B$35,IF(Param!$M$21,-1-POWER(0.3,Param!$M$21)/(IF(Param!$M$21&lt;20,LightShader!AG69,OFFSET(LightShader!AG69,Param!$M$21-20,0))+POWER(0.3,Param!$M$21)),-2),0))</f>
        <v>3.254634387915103</v>
      </c>
      <c r="AH4" s="46">
        <f ca="1">IF(ScreenHeight!$B5&lt;OFFSET(Radar!$AC$3,COLUMN(),0),    Param!$B$38/ScreenHeight!$B5,    (Param!$B$37+1/(1-OFFSET(Radar!$AD$3,COLUMN(),0)*ScreenHeight!$C5)/Param!$B$39)/OFFSET(Radar!$AC$3,COLUMN(),0))*DistanceShader!AH4*LightShader!AH4*(IF(OFFSET(Ghosts!$S$41,COLUMN(),0)&lt;ScreenHeight!$E5,   1,   (SQRT(OFFSET(Ghosts!$T$41,COLUMN(),0)-OFFSET(Ghosts!$R$41,COLUMN(),0)*ScreenHeight!$D5)-1))+IF(Ghosts!$B$35,IF(Param!$M$21,-1-POWER(0.3,Param!$M$21)/(IF(Param!$M$21&lt;20,LightShader!AH69,OFFSET(LightShader!AH69,Param!$M$21-20,0))+POWER(0.3,Param!$M$21)),-2),0))</f>
        <v>3.3285297064954569</v>
      </c>
      <c r="AI4" s="46">
        <f ca="1">IF(ScreenHeight!$B5&lt;OFFSET(Radar!$AC$3,COLUMN(),0),    Param!$B$38/ScreenHeight!$B5,    (Param!$B$37+1/(1-OFFSET(Radar!$AD$3,COLUMN(),0)*ScreenHeight!$C5)/Param!$B$39)/OFFSET(Radar!$AC$3,COLUMN(),0))*DistanceShader!AI4*LightShader!AI4*(IF(OFFSET(Ghosts!$S$41,COLUMN(),0)&lt;ScreenHeight!$E5,   1,   (SQRT(OFFSET(Ghosts!$T$41,COLUMN(),0)-OFFSET(Ghosts!$R$41,COLUMN(),0)*ScreenHeight!$D5)-1))+IF(Ghosts!$B$35,IF(Param!$M$21,-1-POWER(0.3,Param!$M$21)/(IF(Param!$M$21&lt;20,LightShader!AI69,OFFSET(LightShader!AI69,Param!$M$21-20,0))+POWER(0.3,Param!$M$21)),-2),0))</f>
        <v>3.4017055017444493</v>
      </c>
      <c r="AJ4" s="46">
        <f ca="1">IF(ScreenHeight!$B5&lt;OFFSET(Radar!$AC$3,COLUMN(),0),    Param!$B$38/ScreenHeight!$B5,    (Param!$B$37+1/(1-OFFSET(Radar!$AD$3,COLUMN(),0)*ScreenHeight!$C5)/Param!$B$39)/OFFSET(Radar!$AC$3,COLUMN(),0))*DistanceShader!AJ4*LightShader!AJ4*(IF(OFFSET(Ghosts!$S$41,COLUMN(),0)&lt;ScreenHeight!$E5,   1,   (SQRT(OFFSET(Ghosts!$T$41,COLUMN(),0)-OFFSET(Ghosts!$R$41,COLUMN(),0)*ScreenHeight!$D5)-1))+IF(Ghosts!$B$35,IF(Param!$M$21,-1-POWER(0.3,Param!$M$21)/(IF(Param!$M$21&lt;20,LightShader!AJ69,OFFSET(LightShader!AJ69,Param!$M$21-20,0))+POWER(0.3,Param!$M$21)),-2),0))</f>
        <v>3.4737899438617013</v>
      </c>
      <c r="AK4" s="46">
        <f ca="1">IF(ScreenHeight!$B5&lt;OFFSET(Radar!$AC$3,COLUMN(),0),    Param!$B$38/ScreenHeight!$B5,    (Param!$B$37+1/(1-OFFSET(Radar!$AD$3,COLUMN(),0)*ScreenHeight!$C5)/Param!$B$39)/OFFSET(Radar!$AC$3,COLUMN(),0))*DistanceShader!AK4*LightShader!AK4*(IF(OFFSET(Ghosts!$S$41,COLUMN(),0)&lt;ScreenHeight!$E5,   1,   (SQRT(OFFSET(Ghosts!$T$41,COLUMN(),0)-OFFSET(Ghosts!$R$41,COLUMN(),0)*ScreenHeight!$D5)-1))+IF(Ghosts!$B$35,IF(Param!$M$21,-1-POWER(0.3,Param!$M$21)/(IF(Param!$M$21&lt;20,LightShader!AK69,OFFSET(LightShader!AK69,Param!$M$21-20,0))+POWER(0.3,Param!$M$21)),-2),0))</f>
        <v>3.5443791556786031</v>
      </c>
      <c r="AL4" s="46">
        <f ca="1">IF(ScreenHeight!$B5&lt;OFFSET(Radar!$AC$3,COLUMN(),0),    Param!$B$38/ScreenHeight!$B5,    (Param!$B$37+1/(1-OFFSET(Radar!$AD$3,COLUMN(),0)*ScreenHeight!$C5)/Param!$B$39)/OFFSET(Radar!$AC$3,COLUMN(),0))*DistanceShader!AL4*LightShader!AL4*(IF(OFFSET(Ghosts!$S$41,COLUMN(),0)&lt;ScreenHeight!$E5,   1,   (SQRT(OFFSET(Ghosts!$T$41,COLUMN(),0)-OFFSET(Ghosts!$R$41,COLUMN(),0)*ScreenHeight!$D5)-1))+IF(Ghosts!$B$35,IF(Param!$M$21,-1-POWER(0.3,Param!$M$21)/(IF(Param!$M$21&lt;20,LightShader!AL69,OFFSET(LightShader!AL69,Param!$M$21-20,0))+POWER(0.3,Param!$M$21)),-2),0))</f>
        <v>3.6130392944544227</v>
      </c>
      <c r="AM4" s="46">
        <f ca="1">IF(ScreenHeight!$B5&lt;OFFSET(Radar!$AC$3,COLUMN(),0),    Param!$B$38/ScreenHeight!$B5,    (Param!$B$37+1/(1-OFFSET(Radar!$AD$3,COLUMN(),0)*ScreenHeight!$C5)/Param!$B$39)/OFFSET(Radar!$AC$3,COLUMN(),0))*DistanceShader!AM4*LightShader!AM4*(IF(OFFSET(Ghosts!$S$41,COLUMN(),0)&lt;ScreenHeight!$E5,   1,   (SQRT(OFFSET(Ghosts!$T$41,COLUMN(),0)-OFFSET(Ghosts!$R$41,COLUMN(),0)*ScreenHeight!$D5)-1))+IF(Ghosts!$B$35,IF(Param!$M$21,-1-POWER(0.3,Param!$M$21)/(IF(Param!$M$21&lt;20,LightShader!AM69,OFFSET(LightShader!AM69,Param!$M$21-20,0))+POWER(0.3,Param!$M$21)),-2),0))</f>
        <v>3.6793098405508378</v>
      </c>
      <c r="AN4" s="46">
        <f ca="1">IF(ScreenHeight!$B5&lt;OFFSET(Radar!$AC$3,COLUMN(),0),    Param!$B$38/ScreenHeight!$B5,    (Param!$B$37+1/(1-OFFSET(Radar!$AD$3,COLUMN(),0)*ScreenHeight!$C5)/Param!$B$39)/OFFSET(Radar!$AC$3,COLUMN(),0))*DistanceShader!AN4*LightShader!AN4*(IF(OFFSET(Ghosts!$S$41,COLUMN(),0)&lt;ScreenHeight!$E5,   1,   (SQRT(OFFSET(Ghosts!$T$41,COLUMN(),0)-OFFSET(Ghosts!$R$41,COLUMN(),0)*ScreenHeight!$D5)-1))+IF(Ghosts!$B$35,IF(Param!$M$21,-1-POWER(0.3,Param!$M$21)/(IF(Param!$M$21&lt;20,LightShader!AN69,OFFSET(LightShader!AN69,Param!$M$21-20,0))+POWER(0.3,Param!$M$21)),-2),0))</f>
        <v>3.7427082224223738</v>
      </c>
      <c r="AO4" s="46">
        <f ca="1">IF(ScreenHeight!$B5&lt;OFFSET(Radar!$AC$3,COLUMN(),0),    Param!$B$38/ScreenHeight!$B5,    (Param!$B$37+1/(1-OFFSET(Radar!$AD$3,COLUMN(),0)*ScreenHeight!$C5)/Param!$B$39)/OFFSET(Radar!$AC$3,COLUMN(),0))*DistanceShader!AO4*LightShader!AO4*(IF(OFFSET(Ghosts!$S$41,COLUMN(),0)&lt;ScreenHeight!$E5,   1,   (SQRT(OFFSET(Ghosts!$T$41,COLUMN(),0)-OFFSET(Ghosts!$R$41,COLUMN(),0)*ScreenHeight!$D5)-1))+IF(Ghosts!$B$35,IF(Param!$M$21,-1-POWER(0.3,Param!$M$21)/(IF(Param!$M$21&lt;20,LightShader!AO69,OFFSET(LightShader!AO69,Param!$M$21-20,0))+POWER(0.3,Param!$M$21)),-2),0))</f>
        <v>3.8027358628123613</v>
      </c>
      <c r="AP4" s="46">
        <f ca="1">IF(ScreenHeight!$B5&lt;OFFSET(Radar!$AC$3,COLUMN(),0),    Param!$B$38/ScreenHeight!$B5,    (Param!$B$37+1/(1-OFFSET(Radar!$AD$3,COLUMN(),0)*ScreenHeight!$C5)/Param!$B$39)/OFFSET(Radar!$AC$3,COLUMN(),0))*DistanceShader!AP4*LightShader!AP4*(IF(OFFSET(Ghosts!$S$41,COLUMN(),0)&lt;ScreenHeight!$E5,   1,   (SQRT(OFFSET(Ghosts!$T$41,COLUMN(),0)-OFFSET(Ghosts!$R$41,COLUMN(),0)*ScreenHeight!$D5)-1))+IF(Ghosts!$B$35,IF(Param!$M$21,-1-POWER(0.3,Param!$M$21)/(IF(Param!$M$21&lt;20,LightShader!AP69,OFFSET(LightShader!AP69,Param!$M$21-20,0))+POWER(0.3,Param!$M$21)),-2),0))</f>
        <v>3.8588856673306924</v>
      </c>
      <c r="AQ4" s="46">
        <f ca="1">IF(ScreenHeight!$B5&lt;OFFSET(Radar!$AC$3,COLUMN(),0),    Param!$B$38/ScreenHeight!$B5,    (Param!$B$37+1/(1-OFFSET(Radar!$AD$3,COLUMN(),0)*ScreenHeight!$C5)/Param!$B$39)/OFFSET(Radar!$AC$3,COLUMN(),0))*DistanceShader!AQ4*LightShader!AQ4*(IF(OFFSET(Ghosts!$S$41,COLUMN(),0)&lt;ScreenHeight!$E5,   1,   (SQRT(OFFSET(Ghosts!$T$41,COLUMN(),0)-OFFSET(Ghosts!$R$41,COLUMN(),0)*ScreenHeight!$D5)-1))+IF(Ghosts!$B$35,IF(Param!$M$21,-1-POWER(0.3,Param!$M$21)/(IF(Param!$M$21&lt;20,LightShader!AQ69,OFFSET(LightShader!AQ69,Param!$M$21-20,0))+POWER(0.3,Param!$M$21)),-2),0))</f>
        <v>3.9106508941787737</v>
      </c>
      <c r="AR4" s="46">
        <f ca="1">IF(ScreenHeight!$B5&lt;OFFSET(Radar!$AC$3,COLUMN(),0),    Param!$B$38/ScreenHeight!$B5,    (Param!$B$37+1/(1-OFFSET(Radar!$AD$3,COLUMN(),0)*ScreenHeight!$C5)/Param!$B$39)/OFFSET(Radar!$AC$3,COLUMN(),0))*DistanceShader!AR4*LightShader!AR4*(IF(OFFSET(Ghosts!$S$41,COLUMN(),0)&lt;ScreenHeight!$E5,   1,   (SQRT(OFFSET(Ghosts!$T$41,COLUMN(),0)-OFFSET(Ghosts!$R$41,COLUMN(),0)*ScreenHeight!$D5)-1))+IF(Ghosts!$B$35,IF(Param!$M$21,-1-POWER(0.3,Param!$M$21)/(IF(Param!$M$21&lt;20,LightShader!AR69,OFFSET(LightShader!AR69,Param!$M$21-20,0))+POWER(0.3,Param!$M$21)),-2),0))</f>
        <v>3.9575352456813486</v>
      </c>
      <c r="AS4" s="46">
        <f ca="1">IF(ScreenHeight!$B5&lt;OFFSET(Radar!$AC$3,COLUMN(),0),    Param!$B$38/ScreenHeight!$B5,    (Param!$B$37+1/(1-OFFSET(Radar!$AD$3,COLUMN(),0)*ScreenHeight!$C5)/Param!$B$39)/OFFSET(Radar!$AC$3,COLUMN(),0))*DistanceShader!AS4*LightShader!AS4*(IF(OFFSET(Ghosts!$S$41,COLUMN(),0)&lt;ScreenHeight!$E5,   1,   (SQRT(OFFSET(Ghosts!$T$41,COLUMN(),0)-OFFSET(Ghosts!$R$41,COLUMN(),0)*ScreenHeight!$D5)-1))+IF(Ghosts!$B$35,IF(Param!$M$21,-1-POWER(0.3,Param!$M$21)/(IF(Param!$M$21&lt;20,LightShader!AS69,OFFSET(LightShader!AS69,Param!$M$21-20,0))+POWER(0.3,Param!$M$21)),-2),0))</f>
        <v>3.9990639144634956</v>
      </c>
      <c r="AT4" s="46">
        <f ca="1">IF(ScreenHeight!$B5&lt;OFFSET(Radar!$AC$3,COLUMN(),0),    Param!$B$38/ScreenHeight!$B5,    (Param!$B$37+1/(1-OFFSET(Radar!$AD$3,COLUMN(),0)*ScreenHeight!$C5)/Param!$B$39)/OFFSET(Radar!$AC$3,COLUMN(),0))*DistanceShader!AT4*LightShader!AT4*(IF(OFFSET(Ghosts!$S$41,COLUMN(),0)&lt;ScreenHeight!$E5,   1,   (SQRT(OFFSET(Ghosts!$T$41,COLUMN(),0)-OFFSET(Ghosts!$R$41,COLUMN(),0)*ScreenHeight!$D5)-1))+IF(Ghosts!$B$35,IF(Param!$M$21,-1-POWER(0.3,Param!$M$21)/(IF(Param!$M$21&lt;20,LightShader!AT69,OFFSET(LightShader!AT69,Param!$M$21-20,0))+POWER(0.3,Param!$M$21)),-2),0))</f>
        <v>4.0347952085741463</v>
      </c>
      <c r="AU4" s="46">
        <f ca="1">IF(ScreenHeight!$B5&lt;OFFSET(Radar!$AC$3,COLUMN(),0),    Param!$B$38/ScreenHeight!$B5,    (Param!$B$37+1/(1-OFFSET(Radar!$AD$3,COLUMN(),0)*ScreenHeight!$C5)/Param!$B$39)/OFFSET(Radar!$AC$3,COLUMN(),0))*DistanceShader!AU4*LightShader!AU4*(IF(OFFSET(Ghosts!$S$41,COLUMN(),0)&lt;ScreenHeight!$E5,   1,   (SQRT(OFFSET(Ghosts!$T$41,COLUMN(),0)-OFFSET(Ghosts!$R$41,COLUMN(),0)*ScreenHeight!$D5)-1))+IF(Ghosts!$B$35,IF(Param!$M$21,-1-POWER(0.3,Param!$M$21)/(IF(Param!$M$21&lt;20,LightShader!AU69,OFFSET(LightShader!AU69,Param!$M$21-20,0))+POWER(0.3,Param!$M$21)),-2),0))</f>
        <v>4.0643322821071584</v>
      </c>
      <c r="AV4" s="46">
        <f ca="1">IF(ScreenHeight!$B5&lt;OFFSET(Radar!$AC$3,COLUMN(),0),    Param!$B$38/ScreenHeight!$B5,    (Param!$B$37+1/(1-OFFSET(Radar!$AD$3,COLUMN(),0)*ScreenHeight!$C5)/Param!$B$39)/OFFSET(Radar!$AC$3,COLUMN(),0))*DistanceShader!AV4*LightShader!AV4*(IF(OFFSET(Ghosts!$S$41,COLUMN(),0)&lt;ScreenHeight!$E5,   1,   (SQRT(OFFSET(Ghosts!$T$41,COLUMN(),0)-OFFSET(Ghosts!$R$41,COLUMN(),0)*ScreenHeight!$D5)-1))+IF(Ghosts!$B$35,IF(Param!$M$21,-1-POWER(0.3,Param!$M$21)/(IF(Param!$M$21&lt;20,LightShader!AV69,OFFSET(LightShader!AV69,Param!$M$21-20,0))+POWER(0.3,Param!$M$21)),-2),0))</f>
        <v>4.0873344237403328</v>
      </c>
      <c r="AW4" s="46">
        <f ca="1">IF(ScreenHeight!$B5&lt;OFFSET(Radar!$AC$3,COLUMN(),0),    Param!$B$38/ScreenHeight!$B5,    (Param!$B$37+1/(1-OFFSET(Radar!$AD$3,COLUMN(),0)*ScreenHeight!$C5)/Param!$B$39)/OFFSET(Radar!$AC$3,COLUMN(),0))*DistanceShader!AW4*LightShader!AW4*(IF(OFFSET(Ghosts!$S$41,COLUMN(),0)&lt;ScreenHeight!$E5,   1,   (SQRT(OFFSET(Ghosts!$T$41,COLUMN(),0)-OFFSET(Ghosts!$R$41,COLUMN(),0)*ScreenHeight!$D5)-1))+IF(Ghosts!$B$35,IF(Param!$M$21,-1-POWER(0.3,Param!$M$21)/(IF(Param!$M$21&lt;20,LightShader!AW69,OFFSET(LightShader!AW69,Param!$M$21-20,0))+POWER(0.3,Param!$M$21)),-2),0))</f>
        <v>4.1035273174965399</v>
      </c>
      <c r="AX4" s="46">
        <f ca="1">IF(ScreenHeight!$B5&lt;OFFSET(Radar!$AC$3,COLUMN(),0),    Param!$B$38/ScreenHeight!$B5,    (Param!$B$37+1/(1-OFFSET(Radar!$AD$3,COLUMN(),0)*ScreenHeight!$C5)/Param!$B$39)/OFFSET(Radar!$AC$3,COLUMN(),0))*DistanceShader!AX4*LightShader!AX4*(IF(OFFSET(Ghosts!$S$41,COLUMN(),0)&lt;ScreenHeight!$E5,   1,   (SQRT(OFFSET(Ghosts!$T$41,COLUMN(),0)-OFFSET(Ghosts!$R$41,COLUMN(),0)*ScreenHeight!$D5)-1))+IF(Ghosts!$B$35,IF(Param!$M$21,-1-POWER(0.3,Param!$M$21)/(IF(Param!$M$21&lt;20,LightShader!AX69,OFFSET(LightShader!AX69,Param!$M$21-20,0))+POWER(0.3,Param!$M$21)),-2),0))</f>
        <v>4.1127116977472058</v>
      </c>
      <c r="AY4" s="46">
        <f ca="1">IF(ScreenHeight!$B5&lt;OFFSET(Radar!$AC$3,COLUMN(),0),    Param!$B$38/ScreenHeight!$B5,    (Param!$B$37+1/(1-OFFSET(Radar!$AD$3,COLUMN(),0)*ScreenHeight!$C5)/Param!$B$39)/OFFSET(Radar!$AC$3,COLUMN(),0))*DistanceShader!AY4*LightShader!AY4*(IF(OFFSET(Ghosts!$S$41,COLUMN(),0)&lt;ScreenHeight!$E5,   1,   (SQRT(OFFSET(Ghosts!$T$41,COLUMN(),0)-OFFSET(Ghosts!$R$41,COLUMN(),0)*ScreenHeight!$D5)-1))+IF(Ghosts!$B$35,IF(Param!$M$21,-1-POWER(0.3,Param!$M$21)/(IF(Param!$M$21&lt;20,LightShader!AY69,OFFSET(LightShader!AY69,Param!$M$21-20,0))+POWER(0.3,Param!$M$21)),-2),0))</f>
        <v>4.1147698791605443</v>
      </c>
      <c r="AZ4" s="46">
        <f ca="1">IF(ScreenHeight!$B5&lt;OFFSET(Radar!$AC$3,COLUMN(),0),    Param!$B$38/ScreenHeight!$B5,    (Param!$B$37+1/(1-OFFSET(Radar!$AD$3,COLUMN(),0)*ScreenHeight!$C5)/Param!$B$39)/OFFSET(Radar!$AC$3,COLUMN(),0))*DistanceShader!AZ4*LightShader!AZ4*(IF(OFFSET(Ghosts!$S$41,COLUMN(),0)&lt;ScreenHeight!$E5,   1,   (SQRT(OFFSET(Ghosts!$T$41,COLUMN(),0)-OFFSET(Ghosts!$R$41,COLUMN(),0)*ScreenHeight!$D5)-1))+IF(Ghosts!$B$35,IF(Param!$M$21,-1-POWER(0.3,Param!$M$21)/(IF(Param!$M$21&lt;20,LightShader!AZ69,OFFSET(LightShader!AZ69,Param!$M$21-20,0))+POWER(0.3,Param!$M$21)),-2),0))</f>
        <v>4.1096697508090054</v>
      </c>
      <c r="BA4" s="46">
        <f ca="1">IF(ScreenHeight!$B5&lt;OFFSET(Radar!$AC$3,COLUMN(),0),    Param!$B$38/ScreenHeight!$B5,    (Param!$B$37+1/(1-OFFSET(Radar!$AD$3,COLUMN(),0)*ScreenHeight!$C5)/Param!$B$39)/OFFSET(Radar!$AC$3,COLUMN(),0))*DistanceShader!BA4*LightShader!BA4*(IF(OFFSET(Ghosts!$S$41,COLUMN(),0)&lt;ScreenHeight!$E5,   1,   (SQRT(OFFSET(Ghosts!$T$41,COLUMN(),0)-OFFSET(Ghosts!$R$41,COLUMN(),0)*ScreenHeight!$D5)-1))+IF(Ghosts!$B$35,IF(Param!$M$21,-1-POWER(0.3,Param!$M$21)/(IF(Param!$M$21&lt;20,LightShader!BA69,OFFSET(LightShader!BA69,Param!$M$21-20,0))+POWER(0.3,Param!$M$21)),-2),0))</f>
        <v>4.0974659739847779</v>
      </c>
      <c r="BB4" s="46">
        <f ca="1">IF(ScreenHeight!$B5&lt;OFFSET(Radar!$AC$3,COLUMN(),0),    Param!$B$38/ScreenHeight!$B5,    (Param!$B$37+1/(1-OFFSET(Radar!$AD$3,COLUMN(),0)*ScreenHeight!$C5)/Param!$B$39)/OFFSET(Radar!$AC$3,COLUMN(),0))*DistanceShader!BB4*LightShader!BB4*(IF(OFFSET(Ghosts!$S$41,COLUMN(),0)&lt;ScreenHeight!$E5,   1,   (SQRT(OFFSET(Ghosts!$T$41,COLUMN(),0)-OFFSET(Ghosts!$R$41,COLUMN(),0)*ScreenHeight!$D5)-1))+IF(Ghosts!$B$35,IF(Param!$M$21,-1-POWER(0.3,Param!$M$21)/(IF(Param!$M$21&lt;20,LightShader!BB69,OFFSET(LightShader!BB69,Param!$M$21-20,0))+POWER(0.3,Param!$M$21)),-2),0))</f>
        <v>4.0782983012124507</v>
      </c>
      <c r="BC4" s="46">
        <f ca="1">IF(ScreenHeight!$B5&lt;OFFSET(Radar!$AC$3,COLUMN(),0),    Param!$B$38/ScreenHeight!$B5,    (Param!$B$37+1/(1-OFFSET(Radar!$AD$3,COLUMN(),0)*ScreenHeight!$C5)/Param!$B$39)/OFFSET(Radar!$AC$3,COLUMN(),0))*DistanceShader!BC4*LightShader!BC4*(IF(OFFSET(Ghosts!$S$41,COLUMN(),0)&lt;ScreenHeight!$E5,   1,   (SQRT(OFFSET(Ghosts!$T$41,COLUMN(),0)-OFFSET(Ghosts!$R$41,COLUMN(),0)*ScreenHeight!$D5)-1))+IF(Ghosts!$B$35,IF(Param!$M$21,-1-POWER(0.3,Param!$M$21)/(IF(Param!$M$21&lt;20,LightShader!BC69,OFFSET(LightShader!BC69,Param!$M$21-20,0))+POWER(0.3,Param!$M$21)),-2),0))</f>
        <v>4.0523871209850553</v>
      </c>
      <c r="BD4" s="46">
        <f ca="1">IF(ScreenHeight!$B5&lt;OFFSET(Radar!$AC$3,COLUMN(),0),    Param!$B$38/ScreenHeight!$B5,    (Param!$B$37+1/(1-OFFSET(Radar!$AD$3,COLUMN(),0)*ScreenHeight!$C5)/Param!$B$39)/OFFSET(Radar!$AC$3,COLUMN(),0))*DistanceShader!BD4*LightShader!BD4*(IF(OFFSET(Ghosts!$S$41,COLUMN(),0)&lt;ScreenHeight!$E5,   1,   (SQRT(OFFSET(Ghosts!$T$41,COLUMN(),0)-OFFSET(Ghosts!$R$41,COLUMN(),0)*ScreenHeight!$D5)-1))+IF(Ghosts!$B$35,IF(Param!$M$21,-1-POWER(0.3,Param!$M$21)/(IF(Param!$M$21&lt;20,LightShader!BD69,OFFSET(LightShader!BD69,Param!$M$21-20,0))+POWER(0.3,Param!$M$21)),-2),0))</f>
        <v>4.0200265089110854</v>
      </c>
      <c r="BE4" s="46">
        <f ca="1">IF(ScreenHeight!$B5&lt;OFFSET(Radar!$AC$3,COLUMN(),0),    Param!$B$38/ScreenHeight!$B5,    (Param!$B$37+1/(1-OFFSET(Radar!$AD$3,COLUMN(),0)*ScreenHeight!$C5)/Param!$B$39)/OFFSET(Radar!$AC$3,COLUMN(),0))*DistanceShader!BE4*LightShader!BE4*(IF(OFFSET(Ghosts!$S$41,COLUMN(),0)&lt;ScreenHeight!$E5,   1,   (SQRT(OFFSET(Ghosts!$T$41,COLUMN(),0)-OFFSET(Ghosts!$R$41,COLUMN(),0)*ScreenHeight!$D5)-1))+IF(Ghosts!$B$35,IF(Param!$M$21,-1-POWER(0.3,Param!$M$21)/(IF(Param!$M$21&lt;20,LightShader!BE69,OFFSET(LightShader!BE69,Param!$M$21-20,0))+POWER(0.3,Param!$M$21)),-2),0))</f>
        <v>3.9815752129616482</v>
      </c>
      <c r="BF4" s="46">
        <f ca="1">IF(ScreenHeight!$B5&lt;OFFSET(Radar!$AC$3,COLUMN(),0),    Param!$B$38/ScreenHeight!$B5,    (Param!$B$37+1/(1-OFFSET(Radar!$AD$3,COLUMN(),0)*ScreenHeight!$C5)/Param!$B$39)/OFFSET(Radar!$AC$3,COLUMN(),0))*DistanceShader!BF4*LightShader!BF4*(IF(OFFSET(Ghosts!$S$41,COLUMN(),0)&lt;ScreenHeight!$E5,   1,   (SQRT(OFFSET(Ghosts!$T$41,COLUMN(),0)-OFFSET(Ghosts!$R$41,COLUMN(),0)*ScreenHeight!$D5)-1))+IF(Ghosts!$B$35,IF(Param!$M$21,-1-POWER(0.3,Param!$M$21)/(IF(Param!$M$21&lt;20,LightShader!BF69,OFFSET(LightShader!BF69,Param!$M$21-20,0))+POWER(0.3,Param!$M$21)),-2),0))</f>
        <v>3.9374461045414981</v>
      </c>
      <c r="BG4" s="46">
        <f ca="1">IF(ScreenHeight!$B5&lt;OFFSET(Radar!$AC$3,COLUMN(),0),    Param!$B$38/ScreenHeight!$B5,    (Param!$B$37+1/(1-OFFSET(Radar!$AD$3,COLUMN(),0)*ScreenHeight!$C5)/Param!$B$39)/OFFSET(Radar!$AC$3,COLUMN(),0))*DistanceShader!BG4*LightShader!BG4*(IF(OFFSET(Ghosts!$S$41,COLUMN(),0)&lt;ScreenHeight!$E5,   1,   (SQRT(OFFSET(Ghosts!$T$41,COLUMN(),0)-OFFSET(Ghosts!$R$41,COLUMN(),0)*ScreenHeight!$D5)-1))+IF(Ghosts!$B$35,IF(Param!$M$21,-1-POWER(0.3,Param!$M$21)/(IF(Param!$M$21&lt;20,LightShader!BG69,OFFSET(LightShader!BG69,Param!$M$21-20,0))+POWER(0.3,Param!$M$21)),-2),0))</f>
        <v>3.8880946806894885</v>
      </c>
      <c r="BH4" s="46">
        <f ca="1">IF(ScreenHeight!$B5&lt;OFFSET(Radar!$AC$3,COLUMN(),0),    Param!$B$38/ScreenHeight!$B5,    (Param!$B$37+1/(1-OFFSET(Radar!$AD$3,COLUMN(),0)*ScreenHeight!$C5)/Param!$B$39)/OFFSET(Radar!$AC$3,COLUMN(),0))*DistanceShader!BH4*LightShader!BH4*(IF(OFFSET(Ghosts!$S$41,COLUMN(),0)&lt;ScreenHeight!$E5,   1,   (SQRT(OFFSET(Ghosts!$T$41,COLUMN(),0)-OFFSET(Ghosts!$R$41,COLUMN(),0)*ScreenHeight!$D5)-1))+IF(Ghosts!$B$35,IF(Param!$M$21,-1-POWER(0.3,Param!$M$21)/(IF(Param!$M$21&lt;20,LightShader!BH69,OFFSET(LightShader!BH69,Param!$M$21-20,0))+POWER(0.3,Param!$M$21)),-2),0))</f>
        <v>3.8340072052554119</v>
      </c>
      <c r="BI4" s="46">
        <f ca="1">IF(ScreenHeight!$B5&lt;OFFSET(Radar!$AC$3,COLUMN(),0),    Param!$B$38/ScreenHeight!$B5,    (Param!$B$37+1/(1-OFFSET(Radar!$AD$3,COLUMN(),0)*ScreenHeight!$C5)/Param!$B$39)/OFFSET(Radar!$AC$3,COLUMN(),0))*DistanceShader!BI4*LightShader!BI4*(IF(OFFSET(Ghosts!$S$41,COLUMN(),0)&lt;ScreenHeight!$E5,   1,   (SQRT(OFFSET(Ghosts!$T$41,COLUMN(),0)-OFFSET(Ghosts!$R$41,COLUMN(),0)*ScreenHeight!$D5)-1))+IF(Ghosts!$B$35,IF(Param!$M$21,-1-POWER(0.3,Param!$M$21)/(IF(Param!$M$21&lt;20,LightShader!BI69,OFFSET(LightShader!BI69,Param!$M$21-20,0))+POWER(0.3,Param!$M$21)),-2),0))</f>
        <v>3.7756890340295612</v>
      </c>
      <c r="BJ4" s="46">
        <f ca="1">IF(ScreenHeight!$B5&lt;OFFSET(Radar!$AC$3,COLUMN(),0),    Param!$B$38/ScreenHeight!$B5,    (Param!$B$37+1/(1-OFFSET(Radar!$AD$3,COLUMN(),0)*ScreenHeight!$C5)/Param!$B$39)/OFFSET(Radar!$AC$3,COLUMN(),0))*DistanceShader!BJ4*LightShader!BJ4*(IF(OFFSET(Ghosts!$S$41,COLUMN(),0)&lt;ScreenHeight!$E5,   1,   (SQRT(OFFSET(Ghosts!$T$41,COLUMN(),0)-OFFSET(Ghosts!$R$41,COLUMN(),0)*ScreenHeight!$D5)-1))+IF(Ghosts!$B$35,IF(Param!$M$21,-1-POWER(0.3,Param!$M$21)/(IF(Param!$M$21&lt;20,LightShader!BJ69,OFFSET(LightShader!BJ69,Param!$M$21-20,0))+POWER(0.3,Param!$M$21)),-2),0))</f>
        <v>3.7136535907153401</v>
      </c>
      <c r="BK4" s="46">
        <f ca="1">IF(ScreenHeight!$B5&lt;OFFSET(Radar!$AC$3,COLUMN(),0),    Param!$B$38/ScreenHeight!$B5,    (Param!$B$37+1/(1-OFFSET(Radar!$AD$3,COLUMN(),0)*ScreenHeight!$C5)/Param!$B$39)/OFFSET(Radar!$AC$3,COLUMN(),0))*DistanceShader!BK4*LightShader!BK4*(IF(OFFSET(Ghosts!$S$41,COLUMN(),0)&lt;ScreenHeight!$E5,   1,   (SQRT(OFFSET(Ghosts!$T$41,COLUMN(),0)-OFFSET(Ghosts!$R$41,COLUMN(),0)*ScreenHeight!$D5)-1))+IF(Ghosts!$B$35,IF(Param!$M$21,-1-POWER(0.3,Param!$M$21)/(IF(Param!$M$21&lt;20,LightShader!BK69,OFFSET(LightShader!BK69,Param!$M$21-20,0))+POWER(0.3,Param!$M$21)),-2),0))</f>
        <v>3.6484123599591567</v>
      </c>
      <c r="BL4" s="46">
        <f ca="1">IF(ScreenHeight!$B5&lt;OFFSET(Radar!$AC$3,COLUMN(),0),    Param!$B$38/ScreenHeight!$B5,    (Param!$B$37+1/(1-OFFSET(Radar!$AD$3,COLUMN(),0)*ScreenHeight!$C5)/Param!$B$39)/OFFSET(Radar!$AC$3,COLUMN(),0))*DistanceShader!BL4*LightShader!BL4*(IF(OFFSET(Ghosts!$S$41,COLUMN(),0)&lt;ScreenHeight!$E5,   1,   (SQRT(OFFSET(Ghosts!$T$41,COLUMN(),0)-OFFSET(Ghosts!$R$41,COLUMN(),0)*ScreenHeight!$D5)-1))+IF(Ghosts!$B$35,IF(Param!$M$21,-1-POWER(0.3,Param!$M$21)/(IF(Param!$M$21&lt;20,LightShader!BL69,OFFSET(LightShader!BL69,Param!$M$21-20,0))+POWER(0.3,Param!$M$21)),-2),0))</f>
        <v>3.5804661532973392</v>
      </c>
      <c r="BM4" s="46">
        <f ca="1">IF(ScreenHeight!$B5&lt;OFFSET(Radar!$AC$3,COLUMN(),0),    Param!$B$38/ScreenHeight!$B5,    (Param!$B$37+1/(1-OFFSET(Radar!$AD$3,COLUMN(),0)*ScreenHeight!$C5)/Param!$B$39)/OFFSET(Radar!$AC$3,COLUMN(),0))*DistanceShader!BM4*LightShader!BM4*(IF(OFFSET(Ghosts!$S$41,COLUMN(),0)&lt;ScreenHeight!$E5,   1,   (SQRT(OFFSET(Ghosts!$T$41,COLUMN(),0)-OFFSET(Ghosts!$R$41,COLUMN(),0)*ScreenHeight!$D5)-1))+IF(Ghosts!$B$35,IF(Param!$M$21,-1-POWER(0.3,Param!$M$21)/(IF(Param!$M$21&lt;20,LightShader!BM69,OFFSET(LightShader!BM69,Param!$M$21-20,0))+POWER(0.3,Param!$M$21)),-2),0))</f>
        <v>3.5102977952966183</v>
      </c>
      <c r="BN4" s="46">
        <f ca="1">IF(ScreenHeight!$B5&lt;OFFSET(Radar!$AC$3,COLUMN(),0),    Param!$B$38/ScreenHeight!$B5,    (Param!$B$37+1/(1-OFFSET(Radar!$AD$3,COLUMN(),0)*ScreenHeight!$C5)/Param!$B$39)/OFFSET(Radar!$AC$3,COLUMN(),0))*DistanceShader!BN4*LightShader!BN4*(IF(OFFSET(Ghosts!$S$41,COLUMN(),0)&lt;ScreenHeight!$E5,   1,   (SQRT(OFFSET(Ghosts!$T$41,COLUMN(),0)-OFFSET(Ghosts!$R$41,COLUMN(),0)*ScreenHeight!$D5)-1))+IF(Ghosts!$B$35,IF(Param!$M$21,-1-POWER(0.3,Param!$M$21)/(IF(Param!$M$21&lt;20,LightShader!BN69,OFFSET(LightShader!BN69,Param!$M$21-20,0))+POWER(0.3,Param!$M$21)),-2),0))</f>
        <v>3.4383662792040717</v>
      </c>
      <c r="BO4" s="46">
        <f ca="1">IF(ScreenHeight!$B5&lt;OFFSET(Radar!$AC$3,COLUMN(),0),    Param!$B$38/ScreenHeight!$B5,    (Param!$B$37+1/(1-OFFSET(Radar!$AD$3,COLUMN(),0)*ScreenHeight!$C5)/Param!$B$39)/OFFSET(Radar!$AC$3,COLUMN(),0))*DistanceShader!BO4*LightShader!BO4*(IF(OFFSET(Ghosts!$S$41,COLUMN(),0)&lt;ScreenHeight!$E5,   1,   (SQRT(OFFSET(Ghosts!$T$41,COLUMN(),0)-OFFSET(Ghosts!$R$41,COLUMN(),0)*ScreenHeight!$D5)-1))+IF(Ghosts!$B$35,IF(Param!$M$21,-1-POWER(0.3,Param!$M$21)/(IF(Param!$M$21&lt;20,LightShader!BO69,OFFSET(LightShader!BO69,Param!$M$21-20,0))+POWER(0.3,Param!$M$21)),-2),0))</f>
        <v>3.3651023598594243</v>
      </c>
      <c r="BP4" s="46">
        <f ca="1">IF(ScreenHeight!$B5&lt;OFFSET(Radar!$AC$3,COLUMN(),0),    Param!$B$38/ScreenHeight!$B5,    (Param!$B$37+1/(1-OFFSET(Radar!$AD$3,COLUMN(),0)*ScreenHeight!$C5)/Param!$B$39)/OFFSET(Radar!$AC$3,COLUMN(),0))*DistanceShader!BP4*LightShader!BP4*(IF(OFFSET(Ghosts!$S$41,COLUMN(),0)&lt;ScreenHeight!$E5,   1,   (SQRT(OFFSET(Ghosts!$T$41,COLUMN(),0)-OFFSET(Ghosts!$R$41,COLUMN(),0)*ScreenHeight!$D5)-1))+IF(Ghosts!$B$35,IF(Param!$M$21,-1-POWER(0.3,Param!$M$21)/(IF(Param!$M$21&lt;20,LightShader!BP69,OFFSET(LightShader!BP69,Param!$M$21-20,0))+POWER(0.3,Param!$M$21)),-2),0))</f>
        <v>3.2909054892379195</v>
      </c>
      <c r="BQ4" s="46">
        <f ca="1">IF(ScreenHeight!$B5&lt;OFFSET(Radar!$AC$3,COLUMN(),0),    Param!$B$38/ScreenHeight!$B5,    (Param!$B$37+1/(1-OFFSET(Radar!$AD$3,COLUMN(),0)*ScreenHeight!$C5)/Param!$B$39)/OFFSET(Radar!$AC$3,COLUMN(),0))*DistanceShader!BQ4*LightShader!BQ4*(IF(OFFSET(Ghosts!$S$41,COLUMN(),0)&lt;ScreenHeight!$E5,   1,   (SQRT(OFFSET(Ghosts!$T$41,COLUMN(),0)-OFFSET(Ghosts!$R$41,COLUMN(),0)*ScreenHeight!$D5)-1))+IF(Ghosts!$B$35,IF(Param!$M$21,-1-POWER(0.3,Param!$M$21)/(IF(Param!$M$21&lt;20,LightShader!BQ69,OFFSET(LightShader!BQ69,Param!$M$21-20,0))+POWER(0.3,Param!$M$21)),-2),0))</f>
        <v>3.2161419570432317</v>
      </c>
      <c r="BR4" s="46">
        <f ca="1">IF(ScreenHeight!$B5&lt;OFFSET(Radar!$AC$3,COLUMN(),0),    Param!$B$38/ScreenHeight!$B5,    (Param!$B$37+1/(1-OFFSET(Radar!$AD$3,COLUMN(),0)*ScreenHeight!$C5)/Param!$B$39)/OFFSET(Radar!$AC$3,COLUMN(),0))*DistanceShader!BR4*LightShader!BR4*(IF(OFFSET(Ghosts!$S$41,COLUMN(),0)&lt;ScreenHeight!$E5,   1,   (SQRT(OFFSET(Ghosts!$T$41,COLUMN(),0)-OFFSET(Ghosts!$R$41,COLUMN(),0)*ScreenHeight!$D5)-1))+IF(Ghosts!$B$35,IF(Param!$M$21,-1-POWER(0.3,Param!$M$21)/(IF(Param!$M$21&lt;20,LightShader!BR69,OFFSET(LightShader!BR69,Param!$M$21-20,0))+POWER(0.3,Param!$M$21)),-2),0))</f>
        <v>3.1411440736608385</v>
      </c>
      <c r="BS4" s="46">
        <f ca="1">IF(ScreenHeight!$B5&lt;OFFSET(Radar!$AC$3,COLUMN(),0),    Param!$B$38/ScreenHeight!$B5,    (Param!$B$37+1/(1-OFFSET(Radar!$AD$3,COLUMN(),0)*ScreenHeight!$C5)/Param!$B$39)/OFFSET(Radar!$AC$3,COLUMN(),0))*DistanceShader!BS4*LightShader!BS4*(IF(OFFSET(Ghosts!$S$41,COLUMN(),0)&lt;ScreenHeight!$E5,   1,   (SQRT(OFFSET(Ghosts!$T$41,COLUMN(),0)-OFFSET(Ghosts!$R$41,COLUMN(),0)*ScreenHeight!$D5)-1))+IF(Ghosts!$B$35,IF(Param!$M$21,-1-POWER(0.3,Param!$M$21)/(IF(Param!$M$21&lt;20,LightShader!BS69,OFFSET(LightShader!BS69,Param!$M$21-20,0))+POWER(0.3,Param!$M$21)),-2),0))</f>
        <v>3.0662102227682029</v>
      </c>
      <c r="BT4" s="46">
        <f ca="1">IF(ScreenHeight!$B5&lt;OFFSET(Radar!$AC$3,COLUMN(),0),    Param!$B$38/ScreenHeight!$B5,    (Param!$B$37+1/(1-OFFSET(Radar!$AD$3,COLUMN(),0)*ScreenHeight!$C5)/Param!$B$39)/OFFSET(Radar!$AC$3,COLUMN(),0))*DistanceShader!BT4*LightShader!BT4*(IF(OFFSET(Ghosts!$S$41,COLUMN(),0)&lt;ScreenHeight!$E5,   1,   (SQRT(OFFSET(Ghosts!$T$41,COLUMN(),0)-OFFSET(Ghosts!$R$41,COLUMN(),0)*ScreenHeight!$D5)-1))+IF(Ghosts!$B$35,IF(Param!$M$21,-1-POWER(0.3,Param!$M$21)/(IF(Param!$M$21&lt;20,LightShader!BT69,OFFSET(LightShader!BT69,Param!$M$21-20,0))+POWER(0.3,Param!$M$21)),-2),0))</f>
        <v>2.9916056127123163</v>
      </c>
      <c r="BU4" s="46">
        <f ca="1">IF(ScreenHeight!$B5&lt;OFFSET(Radar!$AC$3,COLUMN(),0),    Param!$B$38/ScreenHeight!$B5,    (Param!$B$37+1/(1-OFFSET(Radar!$AD$3,COLUMN(),0)*ScreenHeight!$C5)/Param!$B$39)/OFFSET(Radar!$AC$3,COLUMN(),0))*DistanceShader!BU4*LightShader!BU4*(IF(OFFSET(Ghosts!$S$41,COLUMN(),0)&lt;ScreenHeight!$E5,   1,   (SQRT(OFFSET(Ghosts!$T$41,COLUMN(),0)-OFFSET(Ghosts!$R$41,COLUMN(),0)*ScreenHeight!$D5)-1))+IF(Ghosts!$B$35,IF(Param!$M$21,-1-POWER(0.3,Param!$M$21)/(IF(Param!$M$21&lt;20,LightShader!BU69,OFFSET(LightShader!BU69,Param!$M$21-20,0))+POWER(0.3,Param!$M$21)),-2),0))</f>
        <v>2.9175635661060468</v>
      </c>
      <c r="BV4" s="46">
        <f ca="1">IF(ScreenHeight!$B5&lt;OFFSET(Radar!$AC$3,COLUMN(),0),    Param!$B$38/ScreenHeight!$B5,    (Param!$B$37+1/(1-OFFSET(Radar!$AD$3,COLUMN(),0)*ScreenHeight!$C5)/Param!$B$39)/OFFSET(Radar!$AC$3,COLUMN(),0))*DistanceShader!BV4*LightShader!BV4*(IF(OFFSET(Ghosts!$S$41,COLUMN(),0)&lt;ScreenHeight!$E5,   1,   (SQRT(OFFSET(Ghosts!$T$41,COLUMN(),0)-OFFSET(Ghosts!$R$41,COLUMN(),0)*ScreenHeight!$D5)-1))+IF(Ghosts!$B$35,IF(Param!$M$21,-1-POWER(0.3,Param!$M$21)/(IF(Param!$M$21&lt;20,LightShader!BV69,OFFSET(LightShader!BV69,Param!$M$21-20,0))+POWER(0.3,Param!$M$21)),-2),0))</f>
        <v>2.8442872029556732</v>
      </c>
      <c r="BW4" s="46">
        <f ca="1">IF(ScreenHeight!$B5&lt;OFFSET(Radar!$AC$3,COLUMN(),0),    Param!$B$38/ScreenHeight!$B5,    (Param!$B$37+1/(1-OFFSET(Radar!$AD$3,COLUMN(),0)*ScreenHeight!$C5)/Param!$B$39)/OFFSET(Radar!$AC$3,COLUMN(),0))*DistanceShader!BW4*LightShader!BW4*(IF(OFFSET(Ghosts!$S$41,COLUMN(),0)&lt;ScreenHeight!$E5,   1,   (SQRT(OFFSET(Ghosts!$T$41,COLUMN(),0)-OFFSET(Ghosts!$R$41,COLUMN(),0)*ScreenHeight!$D5)-1))+IF(Ghosts!$B$35,IF(Param!$M$21,-1-POWER(0.3,Param!$M$21)/(IF(Param!$M$21&lt;20,LightShader!BW69,OFFSET(LightShader!BW69,Param!$M$21-20,0))+POWER(0.3,Param!$M$21)),-2),0))</f>
        <v>2.7719513914865952</v>
      </c>
      <c r="BX4" s="46">
        <f ca="1">IF(ScreenHeight!$B5&lt;OFFSET(Radar!$AC$3,COLUMN(),0),    Param!$B$38/ScreenHeight!$B5,    (Param!$B$37+1/(1-OFFSET(Radar!$AD$3,COLUMN(),0)*ScreenHeight!$C5)/Param!$B$39)/OFFSET(Radar!$AC$3,COLUMN(),0))*DistanceShader!BX4*LightShader!BX4*(IF(OFFSET(Ghosts!$S$41,COLUMN(),0)&lt;ScreenHeight!$E5,   1,   (SQRT(OFFSET(Ghosts!$T$41,COLUMN(),0)-OFFSET(Ghosts!$R$41,COLUMN(),0)*ScreenHeight!$D5)-1))+IF(Ghosts!$B$35,IF(Param!$M$21,-1-POWER(0.3,Param!$M$21)/(IF(Param!$M$21&lt;20,LightShader!BX69,OFFSET(LightShader!BX69,Param!$M$21-20,0))+POWER(0.3,Param!$M$21)),-2),0))</f>
        <v>2.7007048607064954</v>
      </c>
      <c r="BY4" s="46">
        <f ca="1">IF(ScreenHeight!$B5&lt;OFFSET(Radar!$AC$3,COLUMN(),0),    Param!$B$38/ScreenHeight!$B5,    (Param!$B$37+1/(1-OFFSET(Radar!$AD$3,COLUMN(),0)*ScreenHeight!$C5)/Param!$B$39)/OFFSET(Radar!$AC$3,COLUMN(),0))*DistanceShader!BY4*LightShader!BY4*(IF(OFFSET(Ghosts!$S$41,COLUMN(),0)&lt;ScreenHeight!$E5,   1,   (SQRT(OFFSET(Ghosts!$T$41,COLUMN(),0)-OFFSET(Ghosts!$R$41,COLUMN(),0)*ScreenHeight!$D5)-1))+IF(Ghosts!$B$35,IF(Param!$M$21,-1-POWER(0.3,Param!$M$21)/(IF(Param!$M$21&lt;20,LightShader!BY69,OFFSET(LightShader!BY69,Param!$M$21-20,0))+POWER(0.3,Param!$M$21)),-2),0))</f>
        <v>2.6306723881987892</v>
      </c>
      <c r="BZ4" s="46">
        <f ca="1">IF(ScreenHeight!$B5&lt;OFFSET(Radar!$AC$3,COLUMN(),0),    Param!$B$38/ScreenHeight!$B5,    (Param!$B$37+1/(1-OFFSET(Radar!$AD$3,COLUMN(),0)*ScreenHeight!$C5)/Param!$B$39)/OFFSET(Radar!$AC$3,COLUMN(),0))*DistanceShader!BZ4*LightShader!BZ4*(IF(OFFSET(Ghosts!$S$41,COLUMN(),0)&lt;ScreenHeight!$E5,   1,   (SQRT(OFFSET(Ghosts!$T$41,COLUMN(),0)-OFFSET(Ghosts!$R$41,COLUMN(),0)*ScreenHeight!$D5)-1))+IF(Ghosts!$B$35,IF(Param!$M$21,-1-POWER(0.3,Param!$M$21)/(IF(Param!$M$21&lt;20,LightShader!BZ69,OFFSET(LightShader!BZ69,Param!$M$21-20,0))+POWER(0.3,Param!$M$21)),-2),0))</f>
        <v>2.5619569947156364</v>
      </c>
      <c r="CA4" s="46">
        <f ca="1">IF(ScreenHeight!$B5&lt;OFFSET(Radar!$AC$3,COLUMN(),0),    Param!$B$38/ScreenHeight!$B5,    (Param!$B$37+1/(1-OFFSET(Radar!$AD$3,COLUMN(),0)*ScreenHeight!$C5)/Param!$B$39)/OFFSET(Radar!$AC$3,COLUMN(),0))*DistanceShader!CA4*LightShader!CA4*(IF(OFFSET(Ghosts!$S$41,COLUMN(),0)&lt;ScreenHeight!$E5,   1,   (SQRT(OFFSET(Ghosts!$T$41,COLUMN(),0)-OFFSET(Ghosts!$R$41,COLUMN(),0)*ScreenHeight!$D5)-1))+IF(Ghosts!$B$35,IF(Param!$M$21,-1-POWER(0.3,Param!$M$21)/(IF(Param!$M$21&lt;20,LightShader!CA69,OFFSET(LightShader!CA69,Param!$M$21-20,0))+POWER(0.3,Param!$M$21)),-2),0))</f>
        <v>2.4946420932749995</v>
      </c>
      <c r="CB4" s="46">
        <f ca="1">IF(ScreenHeight!$B5&lt;OFFSET(Radar!$AC$3,COLUMN(),0),    Param!$B$38/ScreenHeight!$B5,    (Param!$B$37+1/(1-OFFSET(Radar!$AD$3,COLUMN(),0)*ScreenHeight!$C5)/Param!$B$39)/OFFSET(Radar!$AC$3,COLUMN(),0))*DistanceShader!CB4*LightShader!CB4*(IF(OFFSET(Ghosts!$S$41,COLUMN(),0)&lt;ScreenHeight!$E5,   1,   (SQRT(OFFSET(Ghosts!$T$41,COLUMN(),0)-OFFSET(Ghosts!$R$41,COLUMN(),0)*ScreenHeight!$D5)-1))+IF(Ghosts!$B$35,IF(Param!$M$21,-1-POWER(0.3,Param!$M$21)/(IF(Param!$M$21&lt;20,LightShader!CB69,OFFSET(LightShader!CB69,Param!$M$21-20,0))+POWER(0.3,Param!$M$21)),-2),0))</f>
        <v>2.4287935543988932</v>
      </c>
      <c r="CC4" s="46">
        <f ca="1">IF(ScreenHeight!$B5&lt;OFFSET(Radar!$AC$3,COLUMN(),0),    Param!$B$38/ScreenHeight!$B5,    (Param!$B$37+1/(1-OFFSET(Radar!$AD$3,COLUMN(),0)*ScreenHeight!$C5)/Param!$B$39)/OFFSET(Radar!$AC$3,COLUMN(),0))*DistanceShader!CC4*LightShader!CC4*(IF(OFFSET(Ghosts!$S$41,COLUMN(),0)&lt;ScreenHeight!$E5,   1,   (SQRT(OFFSET(Ghosts!$T$41,COLUMN(),0)-OFFSET(Ghosts!$R$41,COLUMN(),0)*ScreenHeight!$D5)-1))+IF(Ghosts!$B$35,IF(Param!$M$21,-1-POWER(0.3,Param!$M$21)/(IF(Param!$M$21&lt;20,LightShader!CC69,OFFSET(LightShader!CC69,Param!$M$21-20,0))+POWER(0.3,Param!$M$21)),-2),0))</f>
        <v>2.3644616608180766</v>
      </c>
      <c r="CD4" s="46">
        <f ca="1">IF(ScreenHeight!$B5&lt;OFFSET(Radar!$AC$3,COLUMN(),0),    Param!$B$38/ScreenHeight!$B5,    (Param!$B$37+1/(1-OFFSET(Radar!$AD$3,COLUMN(),0)*ScreenHeight!$C5)/Param!$B$39)/OFFSET(Radar!$AC$3,COLUMN(),0))*DistanceShader!CD4*LightShader!CD4*(IF(OFFSET(Ghosts!$S$41,COLUMN(),0)&lt;ScreenHeight!$E5,   1,   (SQRT(OFFSET(Ghosts!$T$41,COLUMN(),0)-OFFSET(Ghosts!$R$41,COLUMN(),0)*ScreenHeight!$D5)-1))+IF(Ghosts!$B$35,IF(Param!$M$21,-1-POWER(0.3,Param!$M$21)/(IF(Param!$M$21&lt;20,LightShader!CD69,OFFSET(LightShader!CD69,Param!$M$21-20,0))+POWER(0.3,Param!$M$21)),-2),0))</f>
        <v>2.3016829345162311</v>
      </c>
      <c r="CE4" s="46">
        <f ca="1">IF(ScreenHeight!$B5&lt;OFFSET(Radar!$AC$3,COLUMN(),0),    Param!$B$38/ScreenHeight!$B5,    (Param!$B$37+1/(1-OFFSET(Radar!$AD$3,COLUMN(),0)*ScreenHeight!$C5)/Param!$B$39)/OFFSET(Radar!$AC$3,COLUMN(),0))*DistanceShader!CE4*LightShader!CE4*(IF(OFFSET(Ghosts!$S$41,COLUMN(),0)&lt;ScreenHeight!$E5,   1,   (SQRT(OFFSET(Ghosts!$T$41,COLUMN(),0)-OFFSET(Ghosts!$R$41,COLUMN(),0)*ScreenHeight!$D5)-1))+IF(Ghosts!$B$35,IF(Param!$M$21,-1-POWER(0.3,Param!$M$21)/(IF(Param!$M$21&lt;20,LightShader!CE69,OFFSET(LightShader!CE69,Param!$M$21-20,0))+POWER(0.3,Param!$M$21)),-2),0))</f>
        <v>2.24048182658749</v>
      </c>
      <c r="CF4" s="46">
        <f ca="1">IF(ScreenHeight!$B5&lt;OFFSET(Radar!$AC$3,COLUMN(),0),    Param!$B$38/ScreenHeight!$B5,    (Param!$B$37+1/(1-OFFSET(Radar!$AD$3,COLUMN(),0)*ScreenHeight!$C5)/Param!$B$39)/OFFSET(Radar!$AC$3,COLUMN(),0))*DistanceShader!CF4*LightShader!CF4*(IF(OFFSET(Ghosts!$S$41,COLUMN(),0)&lt;ScreenHeight!$E5,   1,   (SQRT(OFFSET(Ghosts!$T$41,COLUMN(),0)-OFFSET(Ghosts!$R$41,COLUMN(),0)*ScreenHeight!$D5)-1))+IF(Ghosts!$B$35,IF(Param!$M$21,-1-POWER(0.3,Param!$M$21)/(IF(Param!$M$21&lt;20,LightShader!CF69,OFFSET(LightShader!CF69,Param!$M$21-20,0))+POWER(0.3,Param!$M$21)),-2),0))</f>
        <v>2.1808722662732429</v>
      </c>
      <c r="CG4" s="46">
        <f ca="1">IF(ScreenHeight!$B5&lt;OFFSET(Radar!$AC$3,COLUMN(),0),    Param!$B$38/ScreenHeight!$B5,    (Param!$B$37+1/(1-OFFSET(Radar!$AD$3,COLUMN(),0)*ScreenHeight!$C5)/Param!$B$39)/OFFSET(Radar!$AC$3,COLUMN(),0))*DistanceShader!CG4*LightShader!CG4*(IF(OFFSET(Ghosts!$S$41,COLUMN(),0)&lt;ScreenHeight!$E5,   1,   (SQRT(OFFSET(Ghosts!$T$41,COLUMN(),0)-OFFSET(Ghosts!$R$41,COLUMN(),0)*ScreenHeight!$D5)-1))+IF(Ghosts!$B$35,IF(Param!$M$21,-1-POWER(0.3,Param!$M$21)/(IF(Param!$M$21&lt;20,LightShader!CG69,OFFSET(LightShader!CG69,Param!$M$21-20,0))+POWER(0.3,Param!$M$21)),-2),0))</f>
        <v>2.1228590699801653</v>
      </c>
      <c r="CH4" s="46">
        <f ca="1">IF(ScreenHeight!$B5&lt;OFFSET(Radar!$AC$3,COLUMN(),0),    Param!$B$38/ScreenHeight!$B5,    (Param!$B$37+1/(1-OFFSET(Radar!$AD$3,COLUMN(),0)*ScreenHeight!$C5)/Param!$B$39)/OFFSET(Radar!$AC$3,COLUMN(),0))*DistanceShader!CH4*LightShader!CH4*(IF(OFFSET(Ghosts!$S$41,COLUMN(),0)&lt;ScreenHeight!$E5,   1,   (SQRT(OFFSET(Ghosts!$T$41,COLUMN(),0)-OFFSET(Ghosts!$R$41,COLUMN(),0)*ScreenHeight!$D5)-1))+IF(Ghosts!$B$35,IF(Param!$M$21,-1-POWER(0.3,Param!$M$21)/(IF(Param!$M$21&lt;20,LightShader!CH69,OFFSET(LightShader!CH69,Param!$M$21-20,0))+POWER(0.3,Param!$M$21)),-2),0))</f>
        <v>2.0664392143074153</v>
      </c>
      <c r="CI4" s="46">
        <f ca="1">IF(ScreenHeight!$B5&lt;OFFSET(Radar!$AC$3,COLUMN(),0),    Param!$B$38/ScreenHeight!$B5,    (Param!$B$37+1/(1-OFFSET(Radar!$AD$3,COLUMN(),0)*ScreenHeight!$C5)/Param!$B$39)/OFFSET(Radar!$AC$3,COLUMN(),0))*DistanceShader!CI4*LightShader!CI4*(IF(OFFSET(Ghosts!$S$41,COLUMN(),0)&lt;ScreenHeight!$E5,   1,   (SQRT(OFFSET(Ghosts!$T$41,COLUMN(),0)-OFFSET(Ghosts!$R$41,COLUMN(),0)*ScreenHeight!$D5)-1))+IF(Ghosts!$B$35,IF(Param!$M$21,-1-POWER(0.3,Param!$M$21)/(IF(Param!$M$21&lt;20,LightShader!CI69,OFFSET(LightShader!CI69,Param!$M$21-20,0))+POWER(0.3,Param!$M$21)),-2),0))</f>
        <v>2.0116029793541634</v>
      </c>
      <c r="CJ4" s="46">
        <f ca="1">IF(ScreenHeight!$B5&lt;OFFSET(Radar!$AC$3,COLUMN(),0),    Param!$B$38/ScreenHeight!$B5,    (Param!$B$37+1/(1-OFFSET(Radar!$AD$3,COLUMN(),0)*ScreenHeight!$C5)/Param!$B$39)/OFFSET(Radar!$AC$3,COLUMN(),0))*DistanceShader!CJ4*LightShader!CJ4*(IF(OFFSET(Ghosts!$S$41,COLUMN(),0)&lt;ScreenHeight!$E5,   1,   (SQRT(OFFSET(Ghosts!$T$41,COLUMN(),0)-OFFSET(Ghosts!$R$41,COLUMN(),0)*ScreenHeight!$D5)-1))+IF(Ghosts!$B$35,IF(Param!$M$21,-1-POWER(0.3,Param!$M$21)/(IF(Param!$M$21&lt;20,LightShader!CJ69,OFFSET(LightShader!CJ69,Param!$M$21-20,0))+POWER(0.3,Param!$M$21)),-2),0))</f>
        <v>1.9583349700405979</v>
      </c>
      <c r="CK4" s="46">
        <f ca="1">IF(ScreenHeight!$B5&lt;OFFSET(Radar!$AC$3,COLUMN(),0),    Param!$B$38/ScreenHeight!$B5,    (Param!$B$37+1/(1-OFFSET(Radar!$AD$3,COLUMN(),0)*ScreenHeight!$C5)/Param!$B$39)/OFFSET(Radar!$AC$3,COLUMN(),0))*DistanceShader!CK4*LightShader!CK4*(IF(OFFSET(Ghosts!$S$41,COLUMN(),0)&lt;ScreenHeight!$E5,   1,   (SQRT(OFFSET(Ghosts!$T$41,COLUMN(),0)-OFFSET(Ghosts!$R$41,COLUMN(),0)*ScreenHeight!$D5)-1))+IF(Ghosts!$B$35,IF(Param!$M$21,-1-POWER(0.3,Param!$M$21)/(IF(Param!$M$21&lt;20,LightShader!CK69,OFFSET(LightShader!CK69,Param!$M$21-20,0))+POWER(0.3,Param!$M$21)),-2),0))</f>
        <v>1.9066150240296456</v>
      </c>
      <c r="CL4" s="46">
        <f ca="1">IF(ScreenHeight!$B5&lt;OFFSET(Radar!$AC$3,COLUMN(),0),    Param!$B$38/ScreenHeight!$B5,    (Param!$B$37+1/(1-OFFSET(Radar!$AD$3,COLUMN(),0)*ScreenHeight!$C5)/Param!$B$39)/OFFSET(Radar!$AC$3,COLUMN(),0))*DistanceShader!CL4*LightShader!CL4*(IF(OFFSET(Ghosts!$S$41,COLUMN(),0)&lt;ScreenHeight!$E5,   1,   (SQRT(OFFSET(Ghosts!$T$41,COLUMN(),0)-OFFSET(Ghosts!$R$41,COLUMN(),0)*ScreenHeight!$D5)-1))+IF(Ghosts!$B$35,IF(Param!$M$21,-1-POWER(0.3,Param!$M$21)/(IF(Param!$M$21&lt;20,LightShader!CL69,OFFSET(LightShader!CL69,Param!$M$21-20,0))+POWER(0.3,Param!$M$21)),-2),0))</f>
        <v>1.8564190152285942</v>
      </c>
      <c r="CM4" s="46">
        <f ca="1">IF(ScreenHeight!$B5&lt;OFFSET(Radar!$AC$3,COLUMN(),0),    Param!$B$38/ScreenHeight!$B5,    (Param!$B$37+1/(1-OFFSET(Radar!$AD$3,COLUMN(),0)*ScreenHeight!$C5)/Param!$B$39)/OFFSET(Radar!$AC$3,COLUMN(),0))*DistanceShader!CM4*LightShader!CM4*(IF(OFFSET(Ghosts!$S$41,COLUMN(),0)&lt;ScreenHeight!$E5,   1,   (SQRT(OFFSET(Ghosts!$T$41,COLUMN(),0)-OFFSET(Ghosts!$R$41,COLUMN(),0)*ScreenHeight!$D5)-1))+IF(Ghosts!$B$35,IF(Param!$M$21,-1-POWER(0.3,Param!$M$21)/(IF(Param!$M$21&lt;20,LightShader!CM69,OFFSET(LightShader!CM69,Param!$M$21-20,0))+POWER(0.3,Param!$M$21)),-2),0))</f>
        <v>1.8077195618990063</v>
      </c>
      <c r="CN4" s="46">
        <f ca="1">IF(ScreenHeight!$B5&lt;OFFSET(Radar!$AC$3,COLUMN(),0),    Param!$B$38/ScreenHeight!$B5,    (Param!$B$37+1/(1-OFFSET(Radar!$AD$3,COLUMN(),0)*ScreenHeight!$C5)/Param!$B$39)/OFFSET(Radar!$AC$3,COLUMN(),0))*DistanceShader!CN4*LightShader!CN4*(IF(OFFSET(Ghosts!$S$41,COLUMN(),0)&lt;ScreenHeight!$E5,   1,   (SQRT(OFFSET(Ghosts!$T$41,COLUMN(),0)-OFFSET(Ghosts!$R$41,COLUMN(),0)*ScreenHeight!$D5)-1))+IF(Ghosts!$B$35,IF(Param!$M$21,-1-POWER(0.3,Param!$M$21)/(IF(Param!$M$21&lt;20,LightShader!CN69,OFFSET(LightShader!CN69,Param!$M$21-20,0))+POWER(0.3,Param!$M$21)),-2),0))</f>
        <v>1.7604866482062691</v>
      </c>
      <c r="CO4" s="46">
        <f ca="1">IF(ScreenHeight!$B5&lt;OFFSET(Radar!$AC$3,COLUMN(),0),    Param!$B$38/ScreenHeight!$B5,    (Param!$B$37+1/(1-OFFSET(Radar!$AD$3,COLUMN(),0)*ScreenHeight!$C5)/Param!$B$39)/OFFSET(Radar!$AC$3,COLUMN(),0))*DistanceShader!CO4*LightShader!CO4*(IF(OFFSET(Ghosts!$S$41,COLUMN(),0)&lt;ScreenHeight!$E5,   1,   (SQRT(OFFSET(Ghosts!$T$41,COLUMN(),0)-OFFSET(Ghosts!$R$41,COLUMN(),0)*ScreenHeight!$D5)-1))+IF(Ghosts!$B$35,IF(Param!$M$21,-1-POWER(0.3,Param!$M$21)/(IF(Param!$M$21&lt;20,LightShader!CO69,OFFSET(LightShader!CO69,Param!$M$21-20,0))+POWER(0.3,Param!$M$21)),-2),0))</f>
        <v>1.7146881676729675</v>
      </c>
      <c r="CP4" s="46">
        <f ca="1">IF(ScreenHeight!$B5&lt;OFFSET(Radar!$AC$3,COLUMN(),0),    Param!$B$38/ScreenHeight!$B5,    (Param!$B$37+1/(1-OFFSET(Radar!$AD$3,COLUMN(),0)*ScreenHeight!$C5)/Param!$B$39)/OFFSET(Radar!$AC$3,COLUMN(),0))*DistanceShader!CP4*LightShader!CP4*(IF(OFFSET(Ghosts!$S$41,COLUMN(),0)&lt;ScreenHeight!$E5,   1,   (SQRT(OFFSET(Ghosts!$T$41,COLUMN(),0)-OFFSET(Ghosts!$R$41,COLUMN(),0)*ScreenHeight!$D5)-1))+IF(Ghosts!$B$35,IF(Param!$M$21,-1-POWER(0.3,Param!$M$21)/(IF(Param!$M$21&lt;20,LightShader!CP69,OFFSET(LightShader!CP69,Param!$M$21-20,0))+POWER(0.3,Param!$M$21)),-2),0))</f>
        <v>1.670290396522395</v>
      </c>
      <c r="CQ4" s="46">
        <f ca="1">IF(ScreenHeight!$B5&lt;OFFSET(Radar!$AC$3,COLUMN(),0),    Param!$B$38/ScreenHeight!$B5,    (Param!$B$37+1/(1-OFFSET(Radar!$AD$3,COLUMN(),0)*ScreenHeight!$C5)/Param!$B$39)/OFFSET(Radar!$AC$3,COLUMN(),0))*DistanceShader!CQ4*LightShader!CQ4*(IF(OFFSET(Ghosts!$S$41,COLUMN(),0)&lt;ScreenHeight!$E5,   1,   (SQRT(OFFSET(Ghosts!$T$41,COLUMN(),0)-OFFSET(Ghosts!$R$41,COLUMN(),0)*ScreenHeight!$D5)-1))+IF(Ghosts!$B$35,IF(Param!$M$21,-1-POWER(0.3,Param!$M$21)/(IF(Param!$M$21&lt;20,LightShader!CQ69,OFFSET(LightShader!CQ69,Param!$M$21-20,0))+POWER(0.3,Param!$M$21)),-2),0))</f>
        <v>1.6272584043550151</v>
      </c>
      <c r="CR4" s="46">
        <f ca="1">IF(ScreenHeight!$B5&lt;OFFSET(Radar!$AC$3,COLUMN(),0),    Param!$B$38/ScreenHeight!$B5,    (Param!$B$37+1/(1-OFFSET(Radar!$AD$3,COLUMN(),0)*ScreenHeight!$C5)/Param!$B$39)/OFFSET(Radar!$AC$3,COLUMN(),0))*DistanceShader!CR4*LightShader!CR4*(IF(OFFSET(Ghosts!$S$41,COLUMN(),0)&lt;ScreenHeight!$E5,   1,   (SQRT(OFFSET(Ghosts!$T$41,COLUMN(),0)-OFFSET(Ghosts!$R$41,COLUMN(),0)*ScreenHeight!$D5)-1))+IF(Ghosts!$B$35,IF(Param!$M$21,-1-POWER(0.3,Param!$M$21)/(IF(Param!$M$21&lt;20,LightShader!CR69,OFFSET(LightShader!CR69,Param!$M$21-20,0))+POWER(0.3,Param!$M$21)),-2),0))</f>
        <v>1.585556409025551</v>
      </c>
      <c r="CS4" s="46">
        <f ca="1">IF(ScreenHeight!$B5&lt;OFFSET(Radar!$AC$3,COLUMN(),0),    Param!$B$38/ScreenHeight!$B5,    (Param!$B$37+1/(1-OFFSET(Radar!$AD$3,COLUMN(),0)*ScreenHeight!$C5)/Param!$B$39)/OFFSET(Radar!$AC$3,COLUMN(),0))*DistanceShader!CS4*LightShader!CS4*(IF(OFFSET(Ghosts!$S$41,COLUMN(),0)&lt;ScreenHeight!$E5,   1,   (SQRT(OFFSET(Ghosts!$T$41,COLUMN(),0)-OFFSET(Ghosts!$R$41,COLUMN(),0)*ScreenHeight!$D5)-1))+IF(Ghosts!$B$35,IF(Param!$M$21,-1-POWER(0.3,Param!$M$21)/(IF(Param!$M$21&lt;20,LightShader!CS69,OFFSET(LightShader!CS69,Param!$M$21-20,0))+POWER(0.3,Param!$M$21)),-2),0))</f>
        <v>1.545148082006218</v>
      </c>
      <c r="CT4" s="46">
        <f ca="1">IF(ScreenHeight!$B5&lt;OFFSET(Radar!$AC$3,COLUMN(),0),    Param!$B$38/ScreenHeight!$B5,    (Param!$B$37+1/(1-OFFSET(Radar!$AD$3,COLUMN(),0)*ScreenHeight!$C5)/Param!$B$39)/OFFSET(Radar!$AC$3,COLUMN(),0))*DistanceShader!CT4*LightShader!CT4*(IF(OFFSET(Ghosts!$S$41,COLUMN(),0)&lt;ScreenHeight!$E5,   1,   (SQRT(OFFSET(Ghosts!$T$41,COLUMN(),0)-OFFSET(Ghosts!$R$41,COLUMN(),0)*ScreenHeight!$D5)-1))+IF(Ghosts!$B$35,IF(Param!$M$21,-1-POWER(0.3,Param!$M$21)/(IF(Param!$M$21&lt;20,LightShader!CT69,OFFSET(LightShader!CT69,Param!$M$21-20,0))+POWER(0.3,Param!$M$21)),-2),0))</f>
        <v>1.5059968099500844</v>
      </c>
      <c r="CU4" s="46">
        <f ca="1">IF(ScreenHeight!$B5&lt;OFFSET(Radar!$AC$3,COLUMN(),0),    Param!$B$38/ScreenHeight!$B5,    (Param!$B$37+1/(1-OFFSET(Radar!$AD$3,COLUMN(),0)*ScreenHeight!$C5)/Param!$B$39)/OFFSET(Radar!$AC$3,COLUMN(),0))*DistanceShader!CU4*LightShader!CU4*(IF(OFFSET(Ghosts!$S$41,COLUMN(),0)&lt;ScreenHeight!$E5,   1,   (SQRT(OFFSET(Ghosts!$T$41,COLUMN(),0)-OFFSET(Ghosts!$R$41,COLUMN(),0)*ScreenHeight!$D5)-1))+IF(Ghosts!$B$35,IF(Param!$M$21,-1-POWER(0.3,Param!$M$21)/(IF(Param!$M$21&lt;20,LightShader!CU69,OFFSET(LightShader!CU69,Param!$M$21-20,0))+POWER(0.3,Param!$M$21)),-2),0))</f>
        <v>1.4680659176195778</v>
      </c>
      <c r="CV4" s="46">
        <f ca="1">IF(ScreenHeight!$B5&lt;OFFSET(Radar!$AC$3,COLUMN(),0),    Param!$B$38/ScreenHeight!$B5,    (Param!$B$37+1/(1-OFFSET(Radar!$AD$3,COLUMN(),0)*ScreenHeight!$C5)/Param!$B$39)/OFFSET(Radar!$AC$3,COLUMN(),0))*DistanceShader!CV4*LightShader!CV4*(IF(OFFSET(Ghosts!$S$41,COLUMN(),0)&lt;ScreenHeight!$E5,   1,   (SQRT(OFFSET(Ghosts!$T$41,COLUMN(),0)-OFFSET(Ghosts!$R$41,COLUMN(),0)*ScreenHeight!$D5)-1))+IF(Ghosts!$B$35,IF(Param!$M$21,-1-POWER(0.3,Param!$M$21)/(IF(Param!$M$21&lt;20,LightShader!CV69,OFFSET(LightShader!CV69,Param!$M$21-20,0))+POWER(0.3,Param!$M$21)),-2),0))</f>
        <v>1.4313188568266058</v>
      </c>
      <c r="CW4" s="46">
        <f ca="1">IF(ScreenHeight!$B5&lt;OFFSET(Radar!$AC$3,COLUMN(),0),    Param!$B$38/ScreenHeight!$B5,    (Param!$B$37+1/(1-OFFSET(Radar!$AD$3,COLUMN(),0)*ScreenHeight!$C5)/Param!$B$39)/OFFSET(Radar!$AC$3,COLUMN(),0))*DistanceShader!CW4*LightShader!CW4*(IF(OFFSET(Ghosts!$S$41,COLUMN(),0)&lt;ScreenHeight!$E5,   1,   (SQRT(OFFSET(Ghosts!$T$41,COLUMN(),0)-OFFSET(Ghosts!$R$41,COLUMN(),0)*ScreenHeight!$D5)-1))+IF(Ghosts!$B$35,IF(Param!$M$21,-1-POWER(0.3,Param!$M$21)/(IF(Param!$M$21&lt;20,LightShader!CW69,OFFSET(LightShader!CW69,Param!$M$21-20,0))+POWER(0.3,Param!$M$21)),-2),0))</f>
        <v>1.395719365547091</v>
      </c>
    </row>
    <row r="5" spans="1:101" ht="7.5" customHeight="1">
      <c r="A5" s="46">
        <f ca="1">IF(ScreenHeight!$B6&lt;OFFSET(Radar!$AC$3,COLUMN(),0),    Param!$B$38/ScreenHeight!$B6,    (Param!$B$37+1/(1-OFFSET(Radar!$AD$3,COLUMN(),0)*ScreenHeight!$C6)/Param!$B$39)/OFFSET(Radar!$AC$3,COLUMN(),0))*DistanceShader!A5*LightShader!A5*(IF(OFFSET(Ghosts!$S$41,COLUMN(),0)&lt;ScreenHeight!$E6,   1,   (SQRT(OFFSET(Ghosts!$T$41,COLUMN(),0)-OFFSET(Ghosts!$R$41,COLUMN(),0)*ScreenHeight!$D6)-1))+IF(Ghosts!$B$35,IF(Param!$M$21,-1-POWER(0.3,Param!$M$21)/(IF(Param!$M$21&lt;20,LightShader!A70,OFFSET(LightShader!A70,Param!$M$21-20,0))+POWER(0.3,Param!$M$21)),-2),0))</f>
        <v>1.3903648834896745</v>
      </c>
      <c r="B5" s="46">
        <f ca="1">IF(ScreenHeight!$B6&lt;OFFSET(Radar!$AC$3,COLUMN(),0),    Param!$B$38/ScreenHeight!$B6,    (Param!$B$37+1/(1-OFFSET(Radar!$AD$3,COLUMN(),0)*ScreenHeight!$C6)/Param!$B$39)/OFFSET(Radar!$AC$3,COLUMN(),0))*DistanceShader!B5*LightShader!B5*(IF(OFFSET(Ghosts!$S$41,COLUMN(),0)&lt;ScreenHeight!$E6,   1,   (SQRT(OFFSET(Ghosts!$T$41,COLUMN(),0)-OFFSET(Ghosts!$R$41,COLUMN(),0)*ScreenHeight!$D6)-1))+IF(Ghosts!$B$35,IF(Param!$M$21,-1-POWER(0.3,Param!$M$21)/(IF(Param!$M$21&lt;20,LightShader!B70,OFFSET(LightShader!B70,Param!$M$21-20,0))+POWER(0.3,Param!$M$21)),-2),0))</f>
        <v>1.4263167163142838</v>
      </c>
      <c r="C5" s="46">
        <f ca="1">IF(ScreenHeight!$B6&lt;OFFSET(Radar!$AC$3,COLUMN(),0),    Param!$B$38/ScreenHeight!$B6,    (Param!$B$37+1/(1-OFFSET(Radar!$AD$3,COLUMN(),0)*ScreenHeight!$C6)/Param!$B$39)/OFFSET(Radar!$AC$3,COLUMN(),0))*DistanceShader!C5*LightShader!C5*(IF(OFFSET(Ghosts!$S$41,COLUMN(),0)&lt;ScreenHeight!$E6,   1,   (SQRT(OFFSET(Ghosts!$T$41,COLUMN(),0)-OFFSET(Ghosts!$R$41,COLUMN(),0)*ScreenHeight!$D6)-1))+IF(Ghosts!$B$35,IF(Param!$M$21,-1-POWER(0.3,Param!$M$21)/(IF(Param!$M$21&lt;20,LightShader!C70,OFFSET(LightShader!C70,Param!$M$21-20,0))+POWER(0.3,Param!$M$21)),-2),0))</f>
        <v>1.4634441057825891</v>
      </c>
      <c r="D5" s="46">
        <f ca="1">IF(ScreenHeight!$B6&lt;OFFSET(Radar!$AC$3,COLUMN(),0),    Param!$B$38/ScreenHeight!$B6,    (Param!$B$37+1/(1-OFFSET(Radar!$AD$3,COLUMN(),0)*ScreenHeight!$C6)/Param!$B$39)/OFFSET(Radar!$AC$3,COLUMN(),0))*DistanceShader!D5*LightShader!D5*(IF(OFFSET(Ghosts!$S$41,COLUMN(),0)&lt;ScreenHeight!$E6,   1,   (SQRT(OFFSET(Ghosts!$T$41,COLUMN(),0)-OFFSET(Ghosts!$R$41,COLUMN(),0)*ScreenHeight!$D6)-1))+IF(Ghosts!$B$35,IF(Param!$M$21,-1-POWER(0.3,Param!$M$21)/(IF(Param!$M$21&lt;20,LightShader!D70,OFFSET(LightShader!D70,Param!$M$21-20,0))+POWER(0.3,Param!$M$21)),-2),0))</f>
        <v>1.5017851085779974</v>
      </c>
      <c r="E5" s="46">
        <f ca="1">IF(ScreenHeight!$B6&lt;OFFSET(Radar!$AC$3,COLUMN(),0),    Param!$B$38/ScreenHeight!$B6,    (Param!$B$37+1/(1-OFFSET(Radar!$AD$3,COLUMN(),0)*ScreenHeight!$C6)/Param!$B$39)/OFFSET(Radar!$AC$3,COLUMN(),0))*DistanceShader!E5*LightShader!E5*(IF(OFFSET(Ghosts!$S$41,COLUMN(),0)&lt;ScreenHeight!$E6,   1,   (SQRT(OFFSET(Ghosts!$T$41,COLUMN(),0)-OFFSET(Ghosts!$R$41,COLUMN(),0)*ScreenHeight!$D6)-1))+IF(Ghosts!$B$35,IF(Param!$M$21,-1-POWER(0.3,Param!$M$21)/(IF(Param!$M$21&lt;20,LightShader!E70,OFFSET(LightShader!E70,Param!$M$21-20,0))+POWER(0.3,Param!$M$21)),-2),0))</f>
        <v>1.5413781801805682</v>
      </c>
      <c r="F5" s="46">
        <f ca="1">IF(ScreenHeight!$B6&lt;OFFSET(Radar!$AC$3,COLUMN(),0),    Param!$B$38/ScreenHeight!$B6,    (Param!$B$37+1/(1-OFFSET(Radar!$AD$3,COLUMN(),0)*ScreenHeight!$C6)/Param!$B$39)/OFFSET(Radar!$AC$3,COLUMN(),0))*DistanceShader!F5*LightShader!F5*(IF(OFFSET(Ghosts!$S$41,COLUMN(),0)&lt;ScreenHeight!$E6,   1,   (SQRT(OFFSET(Ghosts!$T$41,COLUMN(),0)-OFFSET(Ghosts!$R$41,COLUMN(),0)*ScreenHeight!$D6)-1))+IF(Ghosts!$B$35,IF(Param!$M$21,-1-POWER(0.3,Param!$M$21)/(IF(Param!$M$21&lt;20,LightShader!F70,OFFSET(LightShader!F70,Param!$M$21-20,0))+POWER(0.3,Param!$M$21)),-2),0))</f>
        <v>1.5822620218871997</v>
      </c>
      <c r="G5" s="46">
        <f ca="1">IF(ScreenHeight!$B6&lt;OFFSET(Radar!$AC$3,COLUMN(),0),    Param!$B$38/ScreenHeight!$B6,    (Param!$B$37+1/(1-OFFSET(Radar!$AD$3,COLUMN(),0)*ScreenHeight!$C6)/Param!$B$39)/OFFSET(Radar!$AC$3,COLUMN(),0))*DistanceShader!G5*LightShader!G5*(IF(OFFSET(Ghosts!$S$41,COLUMN(),0)&lt;ScreenHeight!$E6,   1,   (SQRT(OFFSET(Ghosts!$T$41,COLUMN(),0)-OFFSET(Ghosts!$R$41,COLUMN(),0)*ScreenHeight!$D6)-1))+IF(Ghosts!$B$35,IF(Param!$M$21,-1-POWER(0.3,Param!$M$21)/(IF(Param!$M$21&lt;20,LightShader!G70,OFFSET(LightShader!G70,Param!$M$21-20,0))+POWER(0.3,Param!$M$21)),-2),0))</f>
        <v>1.6244753979027584</v>
      </c>
      <c r="H5" s="46">
        <f ca="1">IF(ScreenHeight!$B6&lt;OFFSET(Radar!$AC$3,COLUMN(),0),    Param!$B$38/ScreenHeight!$B6,    (Param!$B$37+1/(1-OFFSET(Radar!$AD$3,COLUMN(),0)*ScreenHeight!$C6)/Param!$B$39)/OFFSET(Radar!$AC$3,COLUMN(),0))*DistanceShader!H5*LightShader!H5*(IF(OFFSET(Ghosts!$S$41,COLUMN(),0)&lt;ScreenHeight!$E6,   1,   (SQRT(OFFSET(Ghosts!$T$41,COLUMN(),0)-OFFSET(Ghosts!$R$41,COLUMN(),0)*ScreenHeight!$D6)-1))+IF(Ghosts!$B$35,IF(Param!$M$21,-1-POWER(0.3,Param!$M$21)/(IF(Param!$M$21&lt;20,LightShader!H70,OFFSET(LightShader!H70,Param!$M$21-20,0))+POWER(0.3,Param!$M$21)),-2),0))</f>
        <v>1.6680569181676195</v>
      </c>
      <c r="I5" s="46">
        <f ca="1">IF(ScreenHeight!$B6&lt;OFFSET(Radar!$AC$3,COLUMN(),0),    Param!$B$38/ScreenHeight!$B6,    (Param!$B$37+1/(1-OFFSET(Radar!$AD$3,COLUMN(),0)*ScreenHeight!$C6)/Param!$B$39)/OFFSET(Radar!$AC$3,COLUMN(),0))*DistanceShader!I5*LightShader!I5*(IF(OFFSET(Ghosts!$S$41,COLUMN(),0)&lt;ScreenHeight!$E6,   1,   (SQRT(OFFSET(Ghosts!$T$41,COLUMN(),0)-OFFSET(Ghosts!$R$41,COLUMN(),0)*ScreenHeight!$D6)-1))+IF(Ghosts!$B$35,IF(Param!$M$21,-1-POWER(0.3,Param!$M$21)/(IF(Param!$M$21&lt;20,LightShader!I70,OFFSET(LightShader!I70,Param!$M$21-20,0))+POWER(0.3,Param!$M$21)),-2),0))</f>
        <v>1.7130447820475263</v>
      </c>
      <c r="J5" s="46">
        <f ca="1">IF(ScreenHeight!$B6&lt;OFFSET(Radar!$AC$3,COLUMN(),0),    Param!$B$38/ScreenHeight!$B6,    (Param!$B$37+1/(1-OFFSET(Radar!$AD$3,COLUMN(),0)*ScreenHeight!$C6)/Param!$B$39)/OFFSET(Radar!$AC$3,COLUMN(),0))*DistanceShader!J5*LightShader!J5*(IF(OFFSET(Ghosts!$S$41,COLUMN(),0)&lt;ScreenHeight!$E6,   1,   (SQRT(OFFSET(Ghosts!$T$41,COLUMN(),0)-OFFSET(Ghosts!$R$41,COLUMN(),0)*ScreenHeight!$D6)-1))+IF(Ghosts!$B$35,IF(Param!$M$21,-1-POWER(0.3,Param!$M$21)/(IF(Param!$M$21&lt;20,LightShader!J70,OFFSET(LightShader!J70,Param!$M$21-20,0))+POWER(0.3,Param!$M$21)),-2),0))</f>
        <v>1.759476477423414</v>
      </c>
      <c r="K5" s="46">
        <f ca="1">IF(ScreenHeight!$B6&lt;OFFSET(Radar!$AC$3,COLUMN(),0),    Param!$B$38/ScreenHeight!$B6,    (Param!$B$37+1/(1-OFFSET(Radar!$AD$3,COLUMN(),0)*ScreenHeight!$C6)/Param!$B$39)/OFFSET(Radar!$AC$3,COLUMN(),0))*DistanceShader!K5*LightShader!K5*(IF(OFFSET(Ghosts!$S$41,COLUMN(),0)&lt;ScreenHeight!$E6,   1,   (SQRT(OFFSET(Ghosts!$T$41,COLUMN(),0)-OFFSET(Ghosts!$R$41,COLUMN(),0)*ScreenHeight!$D6)-1))+IF(Ghosts!$B$35,IF(Param!$M$21,-1-POWER(0.3,Param!$M$21)/(IF(Param!$M$21&lt;20,LightShader!K70,OFFSET(LightShader!K70,Param!$M$21-20,0))+POWER(0.3,Param!$M$21)),-2),0))</f>
        <v>1.8073884290835978</v>
      </c>
      <c r="L5" s="46">
        <f ca="1">IF(ScreenHeight!$B6&lt;OFFSET(Radar!$AC$3,COLUMN(),0),    Param!$B$38/ScreenHeight!$B6,    (Param!$B$37+1/(1-OFFSET(Radar!$AD$3,COLUMN(),0)*ScreenHeight!$C6)/Param!$B$39)/OFFSET(Radar!$AC$3,COLUMN(),0))*DistanceShader!L5*LightShader!L5*(IF(OFFSET(Ghosts!$S$41,COLUMN(),0)&lt;ScreenHeight!$E6,   1,   (SQRT(OFFSET(Ghosts!$T$41,COLUMN(),0)-OFFSET(Ghosts!$R$41,COLUMN(),0)*ScreenHeight!$D6)-1))+IF(Ghosts!$B$35,IF(Param!$M$21,-1-POWER(0.3,Param!$M$21)/(IF(Param!$M$21&lt;20,LightShader!L70,OFFSET(LightShader!L70,Param!$M$21-20,0))+POWER(0.3,Param!$M$21)),-2),0))</f>
        <v>1.8568155896433214</v>
      </c>
      <c r="M5" s="46">
        <f ca="1">IF(ScreenHeight!$B6&lt;OFFSET(Radar!$AC$3,COLUMN(),0),    Param!$B$38/ScreenHeight!$B6,    (Param!$B$37+1/(1-OFFSET(Radar!$AD$3,COLUMN(),0)*ScreenHeight!$C6)/Param!$B$39)/OFFSET(Radar!$AC$3,COLUMN(),0))*DistanceShader!M5*LightShader!M5*(IF(OFFSET(Ghosts!$S$41,COLUMN(),0)&lt;ScreenHeight!$E6,   1,   (SQRT(OFFSET(Ghosts!$T$41,COLUMN(),0)-OFFSET(Ghosts!$R$41,COLUMN(),0)*ScreenHeight!$D6)-1))+IF(Ghosts!$B$35,IF(Param!$M$21,-1-POWER(0.3,Param!$M$21)/(IF(Param!$M$21&lt;20,LightShader!M70,OFFSET(LightShader!M70,Param!$M$21-20,0))+POWER(0.3,Param!$M$21)),-2),0))</f>
        <v>1.9077909655057521</v>
      </c>
      <c r="N5" s="46">
        <f ca="1">IF(ScreenHeight!$B6&lt;OFFSET(Radar!$AC$3,COLUMN(),0),    Param!$B$38/ScreenHeight!$B6,    (Param!$B$37+1/(1-OFFSET(Radar!$AD$3,COLUMN(),0)*ScreenHeight!$C6)/Param!$B$39)/OFFSET(Radar!$AC$3,COLUMN(),0))*DistanceShader!N5*LightShader!N5*(IF(OFFSET(Ghosts!$S$41,COLUMN(),0)&lt;ScreenHeight!$E6,   1,   (SQRT(OFFSET(Ghosts!$T$41,COLUMN(),0)-OFFSET(Ghosts!$R$41,COLUMN(),0)*ScreenHeight!$D6)-1))+IF(Ghosts!$B$35,IF(Param!$M$21,-1-POWER(0.3,Param!$M$21)/(IF(Param!$M$21&lt;20,LightShader!N70,OFFSET(LightShader!N70,Param!$M$21-20,0))+POWER(0.3,Param!$M$21)),-2),0))</f>
        <v>1.9603450696482623</v>
      </c>
      <c r="O5" s="46">
        <f ca="1">IF(ScreenHeight!$B6&lt;OFFSET(Radar!$AC$3,COLUMN(),0),    Param!$B$38/ScreenHeight!$B6,    (Param!$B$37+1/(1-OFFSET(Radar!$AD$3,COLUMN(),0)*ScreenHeight!$C6)/Param!$B$39)/OFFSET(Radar!$AC$3,COLUMN(),0))*DistanceShader!O5*LightShader!O5*(IF(OFFSET(Ghosts!$S$41,COLUMN(),0)&lt;ScreenHeight!$E6,   1,   (SQRT(OFFSET(Ghosts!$T$41,COLUMN(),0)-OFFSET(Ghosts!$R$41,COLUMN(),0)*ScreenHeight!$D6)-1))+IF(Ghosts!$B$35,IF(Param!$M$21,-1-POWER(0.3,Param!$M$21)/(IF(Param!$M$21&lt;20,LightShader!O70,OFFSET(LightShader!O70,Param!$M$21-20,0))+POWER(0.3,Param!$M$21)),-2),0))</f>
        <v>2.0145052922895079</v>
      </c>
      <c r="P5" s="46">
        <f ca="1">IF(ScreenHeight!$B6&lt;OFFSET(Radar!$AC$3,COLUMN(),0),    Param!$B$38/ScreenHeight!$B6,    (Param!$B$37+1/(1-OFFSET(Radar!$AD$3,COLUMN(),0)*ScreenHeight!$C6)/Param!$B$39)/OFFSET(Radar!$AC$3,COLUMN(),0))*DistanceShader!P5*LightShader!P5*(IF(OFFSET(Ghosts!$S$41,COLUMN(),0)&lt;ScreenHeight!$E6,   1,   (SQRT(OFFSET(Ghosts!$T$41,COLUMN(),0)-OFFSET(Ghosts!$R$41,COLUMN(),0)*ScreenHeight!$D6)-1))+IF(Ghosts!$B$35,IF(Param!$M$21,-1-POWER(0.3,Param!$M$21)/(IF(Param!$M$21&lt;20,LightShader!P70,OFFSET(LightShader!P70,Param!$M$21-20,0))+POWER(0.3,Param!$M$21)),-2),0))</f>
        <v>2.0702951797971925</v>
      </c>
      <c r="Q5" s="46">
        <f ca="1">IF(ScreenHeight!$B6&lt;OFFSET(Radar!$AC$3,COLUMN(),0),    Param!$B$38/ScreenHeight!$B6,    (Param!$B$37+1/(1-OFFSET(Radar!$AD$3,COLUMN(),0)*ScreenHeight!$C6)/Param!$B$39)/OFFSET(Radar!$AC$3,COLUMN(),0))*DistanceShader!Q5*LightShader!Q5*(IF(OFFSET(Ghosts!$S$41,COLUMN(),0)&lt;ScreenHeight!$E6,   1,   (SQRT(OFFSET(Ghosts!$T$41,COLUMN(),0)-OFFSET(Ghosts!$R$41,COLUMN(),0)*ScreenHeight!$D6)-1))+IF(Ghosts!$B$35,IF(Param!$M$21,-1-POWER(0.3,Param!$M$21)/(IF(Param!$M$21&lt;20,LightShader!Q70,OFFSET(LightShader!Q70,Param!$M$21-20,0))+POWER(0.3,Param!$M$21)),-2),0))</f>
        <v>2.1277336115764025</v>
      </c>
      <c r="R5" s="46">
        <f ca="1">IF(ScreenHeight!$B6&lt;OFFSET(Radar!$AC$3,COLUMN(),0),    Param!$B$38/ScreenHeight!$B6,    (Param!$B$37+1/(1-OFFSET(Radar!$AD$3,COLUMN(),0)*ScreenHeight!$C6)/Param!$B$39)/OFFSET(Radar!$AC$3,COLUMN(),0))*DistanceShader!R5*LightShader!R5*(IF(OFFSET(Ghosts!$S$41,COLUMN(),0)&lt;ScreenHeight!$E6,   1,   (SQRT(OFFSET(Ghosts!$T$41,COLUMN(),0)-OFFSET(Ghosts!$R$41,COLUMN(),0)*ScreenHeight!$D6)-1))+IF(Ghosts!$B$35,IF(Param!$M$21,-1-POWER(0.3,Param!$M$21)/(IF(Param!$M$21&lt;20,LightShader!R70,OFFSET(LightShader!R70,Param!$M$21-20,0))+POWER(0.3,Param!$M$21)),-2),0))</f>
        <v>2.1868338641923541</v>
      </c>
      <c r="S5" s="46">
        <f ca="1">IF(ScreenHeight!$B6&lt;OFFSET(Radar!$AC$3,COLUMN(),0),    Param!$B$38/ScreenHeight!$B6,    (Param!$B$37+1/(1-OFFSET(Radar!$AD$3,COLUMN(),0)*ScreenHeight!$C6)/Param!$B$39)/OFFSET(Radar!$AC$3,COLUMN(),0))*DistanceShader!S5*LightShader!S5*(IF(OFFSET(Ghosts!$S$41,COLUMN(),0)&lt;ScreenHeight!$E6,   1,   (SQRT(OFFSET(Ghosts!$T$41,COLUMN(),0)-OFFSET(Ghosts!$R$41,COLUMN(),0)*ScreenHeight!$D6)-1))+IF(Ghosts!$B$35,IF(Param!$M$21,-1-POWER(0.3,Param!$M$21)/(IF(Param!$M$21&lt;20,LightShader!S70,OFFSET(LightShader!S70,Param!$M$21-20,0))+POWER(0.3,Param!$M$21)),-2),0))</f>
        <v>2.2476025517069664</v>
      </c>
      <c r="T5" s="46">
        <f ca="1">IF(ScreenHeight!$B6&lt;OFFSET(Radar!$AC$3,COLUMN(),0),    Param!$B$38/ScreenHeight!$B6,    (Param!$B$37+1/(1-OFFSET(Radar!$AD$3,COLUMN(),0)*ScreenHeight!$C6)/Param!$B$39)/OFFSET(Radar!$AC$3,COLUMN(),0))*DistanceShader!T5*LightShader!T5*(IF(OFFSET(Ghosts!$S$41,COLUMN(),0)&lt;ScreenHeight!$E6,   1,   (SQRT(OFFSET(Ghosts!$T$41,COLUMN(),0)-OFFSET(Ghosts!$R$41,COLUMN(),0)*ScreenHeight!$D6)-1))+IF(Ghosts!$B$35,IF(Param!$M$21,-1-POWER(0.3,Param!$M$21)/(IF(Param!$M$21&lt;20,LightShader!T70,OFFSET(LightShader!T70,Param!$M$21-20,0))+POWER(0.3,Param!$M$21)),-2),0))</f>
        <v>2.3100384312471101</v>
      </c>
      <c r="U5" s="46">
        <f ca="1">IF(ScreenHeight!$B6&lt;OFFSET(Radar!$AC$3,COLUMN(),0),    Param!$B$38/ScreenHeight!$B6,    (Param!$B$37+1/(1-OFFSET(Radar!$AD$3,COLUMN(),0)*ScreenHeight!$C6)/Param!$B$39)/OFFSET(Radar!$AC$3,COLUMN(),0))*DistanceShader!U5*LightShader!U5*(IF(OFFSET(Ghosts!$S$41,COLUMN(),0)&lt;ScreenHeight!$E6,   1,   (SQRT(OFFSET(Ghosts!$T$41,COLUMN(),0)-OFFSET(Ghosts!$R$41,COLUMN(),0)*ScreenHeight!$D6)-1))+IF(Ghosts!$B$35,IF(Param!$M$21,-1-POWER(0.3,Param!$M$21)/(IF(Param!$M$21&lt;20,LightShader!U70,OFFSET(LightShader!U70,Param!$M$21-20,0))+POWER(0.3,Param!$M$21)),-2),0))</f>
        <v>2.3741310633032104</v>
      </c>
      <c r="V5" s="46">
        <f ca="1">IF(ScreenHeight!$B6&lt;OFFSET(Radar!$AC$3,COLUMN(),0),    Param!$B$38/ScreenHeight!$B6,    (Param!$B$37+1/(1-OFFSET(Radar!$AD$3,COLUMN(),0)*ScreenHeight!$C6)/Param!$B$39)/OFFSET(Radar!$AC$3,COLUMN(),0))*DistanceShader!V5*LightShader!V5*(IF(OFFSET(Ghosts!$S$41,COLUMN(),0)&lt;ScreenHeight!$E6,   1,   (SQRT(OFFSET(Ghosts!$T$41,COLUMN(),0)-OFFSET(Ghosts!$R$41,COLUMN(),0)*ScreenHeight!$D6)-1))+IF(Ghosts!$B$35,IF(Param!$M$21,-1-POWER(0.3,Param!$M$21)/(IF(Param!$M$21&lt;20,LightShader!V70,OFFSET(LightShader!V70,Param!$M$21-20,0))+POWER(0.3,Param!$M$21)),-2),0))</f>
        <v>2.4398593173427332</v>
      </c>
      <c r="W5" s="46">
        <f ca="1">IF(ScreenHeight!$B6&lt;OFFSET(Radar!$AC$3,COLUMN(),0),    Param!$B$38/ScreenHeight!$B6,    (Param!$B$37+1/(1-OFFSET(Radar!$AD$3,COLUMN(),0)*ScreenHeight!$C6)/Param!$B$39)/OFFSET(Radar!$AC$3,COLUMN(),0))*DistanceShader!W5*LightShader!W5*(IF(OFFSET(Ghosts!$S$41,COLUMN(),0)&lt;ScreenHeight!$E6,   1,   (SQRT(OFFSET(Ghosts!$T$41,COLUMN(),0)-OFFSET(Ghosts!$R$41,COLUMN(),0)*ScreenHeight!$D6)-1))+IF(Ghosts!$B$35,IF(Param!$M$21,-1-POWER(0.3,Param!$M$21)/(IF(Param!$M$21&lt;20,LightShader!W70,OFFSET(LightShader!W70,Param!$M$21-20,0))+POWER(0.3,Param!$M$21)),-2),0))</f>
        <v>2.5071897152138214</v>
      </c>
      <c r="X5" s="46">
        <f ca="1">IF(ScreenHeight!$B6&lt;OFFSET(Radar!$AC$3,COLUMN(),0),    Param!$B$38/ScreenHeight!$B6,    (Param!$B$37+1/(1-OFFSET(Radar!$AD$3,COLUMN(),0)*ScreenHeight!$C6)/Param!$B$39)/OFFSET(Radar!$AC$3,COLUMN(),0))*DistanceShader!X5*LightShader!X5*(IF(OFFSET(Ghosts!$S$41,COLUMN(),0)&lt;ScreenHeight!$E6,   1,   (SQRT(OFFSET(Ghosts!$T$41,COLUMN(),0)-OFFSET(Ghosts!$R$41,COLUMN(),0)*ScreenHeight!$D6)-1))+IF(Ghosts!$B$35,IF(Param!$M$21,-1-POWER(0.3,Param!$M$21)/(IF(Param!$M$21&lt;20,LightShader!X70,OFFSET(LightShader!X70,Param!$M$21-20,0))+POWER(0.3,Param!$M$21)),-2),0))</f>
        <v>2.576074607750495</v>
      </c>
      <c r="Y5" s="46">
        <f ca="1">IF(ScreenHeight!$B6&lt;OFFSET(Radar!$AC$3,COLUMN(),0),    Param!$B$38/ScreenHeight!$B6,    (Param!$B$37+1/(1-OFFSET(Radar!$AD$3,COLUMN(),0)*ScreenHeight!$C6)/Param!$B$39)/OFFSET(Radar!$AC$3,COLUMN(),0))*DistanceShader!Y5*LightShader!Y5*(IF(OFFSET(Ghosts!$S$41,COLUMN(),0)&lt;ScreenHeight!$E6,   1,   (SQRT(OFFSET(Ghosts!$T$41,COLUMN(),0)-OFFSET(Ghosts!$R$41,COLUMN(),0)*ScreenHeight!$D6)-1))+IF(Ghosts!$B$35,IF(Param!$M$21,-1-POWER(0.3,Param!$M$21)/(IF(Param!$M$21&lt;20,LightShader!Y70,OFFSET(LightShader!Y70,Param!$M$21-20,0))+POWER(0.3,Param!$M$21)),-2),0))</f>
        <v>2.6464501842536396</v>
      </c>
      <c r="Z5" s="46">
        <f ca="1">IF(ScreenHeight!$B6&lt;OFFSET(Radar!$AC$3,COLUMN(),0),    Param!$B$38/ScreenHeight!$B6,    (Param!$B$37+1/(1-OFFSET(Radar!$AD$3,COLUMN(),0)*ScreenHeight!$C6)/Param!$B$39)/OFFSET(Radar!$AC$3,COLUMN(),0))*DistanceShader!Z5*LightShader!Z5*(IF(OFFSET(Ghosts!$S$41,COLUMN(),0)&lt;ScreenHeight!$E6,   1,   (SQRT(OFFSET(Ghosts!$T$41,COLUMN(),0)-OFFSET(Ghosts!$R$41,COLUMN(),0)*ScreenHeight!$D6)-1))+IF(Ghosts!$B$35,IF(Param!$M$21,-1-POWER(0.3,Param!$M$21)/(IF(Param!$M$21&lt;20,LightShader!Z70,OFFSET(LightShader!Z70,Param!$M$21-20,0))+POWER(0.3,Param!$M$21)),-2),0))</f>
        <v>2.718234320430529</v>
      </c>
      <c r="AA5" s="46">
        <f ca="1">IF(ScreenHeight!$B6&lt;OFFSET(Radar!$AC$3,COLUMN(),0),    Param!$B$38/ScreenHeight!$B6,    (Param!$B$37+1/(1-OFFSET(Radar!$AD$3,COLUMN(),0)*ScreenHeight!$C6)/Param!$B$39)/OFFSET(Radar!$AC$3,COLUMN(),0))*DistanceShader!AA5*LightShader!AA5*(IF(OFFSET(Ghosts!$S$41,COLUMN(),0)&lt;ScreenHeight!$E6,   1,   (SQRT(OFFSET(Ghosts!$T$41,COLUMN(),0)-OFFSET(Ghosts!$R$41,COLUMN(),0)*ScreenHeight!$D6)-1))+IF(Ghosts!$B$35,IF(Param!$M$21,-1-POWER(0.3,Param!$M$21)/(IF(Param!$M$21&lt;20,LightShader!AA70,OFFSET(LightShader!AA70,Param!$M$21-20,0))+POWER(0.3,Param!$M$21)),-2),0))</f>
        <v>2.791324278276238</v>
      </c>
      <c r="AB5" s="46">
        <f ca="1">IF(ScreenHeight!$B6&lt;OFFSET(Radar!$AC$3,COLUMN(),0),    Param!$B$38/ScreenHeight!$B6,    (Param!$B$37+1/(1-OFFSET(Radar!$AD$3,COLUMN(),0)*ScreenHeight!$C6)/Param!$B$39)/OFFSET(Radar!$AC$3,COLUMN(),0))*DistanceShader!AB5*LightShader!AB5*(IF(OFFSET(Ghosts!$S$41,COLUMN(),0)&lt;ScreenHeight!$E6,   1,   (SQRT(OFFSET(Ghosts!$T$41,COLUMN(),0)-OFFSET(Ghosts!$R$41,COLUMN(),0)*ScreenHeight!$D6)-1))+IF(Ghosts!$B$35,IF(Param!$M$21,-1-POWER(0.3,Param!$M$21)/(IF(Param!$M$21&lt;20,LightShader!AB70,OFFSET(LightShader!AB70,Param!$M$21-20,0))+POWER(0.3,Param!$M$21)),-2),0))</f>
        <v>2.8655942816276845</v>
      </c>
      <c r="AC5" s="46">
        <f ca="1">IF(ScreenHeight!$B6&lt;OFFSET(Radar!$AC$3,COLUMN(),0),    Param!$B$38/ScreenHeight!$B6,    (Param!$B$37+1/(1-OFFSET(Radar!$AD$3,COLUMN(),0)*ScreenHeight!$C6)/Param!$B$39)/OFFSET(Radar!$AC$3,COLUMN(),0))*DistanceShader!AC5*LightShader!AC5*(IF(OFFSET(Ghosts!$S$41,COLUMN(),0)&lt;ScreenHeight!$E6,   1,   (SQRT(OFFSET(Ghosts!$T$41,COLUMN(),0)-OFFSET(Ghosts!$R$41,COLUMN(),0)*ScreenHeight!$D6)-1))+IF(Ghosts!$B$35,IF(Param!$M$21,-1-POWER(0.3,Param!$M$21)/(IF(Param!$M$21&lt;20,LightShader!AC70,OFFSET(LightShader!AC70,Param!$M$21-20,0))+POWER(0.3,Param!$M$21)),-2),0))</f>
        <v>2.9408930040460124</v>
      </c>
      <c r="AD5" s="46">
        <f ca="1">IF(ScreenHeight!$B6&lt;OFFSET(Radar!$AC$3,COLUMN(),0),    Param!$B$38/ScreenHeight!$B6,    (Param!$B$37+1/(1-OFFSET(Radar!$AD$3,COLUMN(),0)*ScreenHeight!$C6)/Param!$B$39)/OFFSET(Radar!$AC$3,COLUMN(),0))*DistanceShader!AD5*LightShader!AD5*(IF(OFFSET(Ghosts!$S$41,COLUMN(),0)&lt;ScreenHeight!$E6,   1,   (SQRT(OFFSET(Ghosts!$T$41,COLUMN(),0)-OFFSET(Ghosts!$R$41,COLUMN(),0)*ScreenHeight!$D6)-1))+IF(Ghosts!$B$35,IF(Param!$M$21,-1-POWER(0.3,Param!$M$21)/(IF(Param!$M$21&lt;20,LightShader!AD70,OFFSET(LightShader!AD70,Param!$M$21-20,0))+POWER(0.3,Param!$M$21)),-2),0))</f>
        <v>3.0170410215434944</v>
      </c>
      <c r="AE5" s="46">
        <f ca="1">IF(ScreenHeight!$B6&lt;OFFSET(Radar!$AC$3,COLUMN(),0),    Param!$B$38/ScreenHeight!$B6,    (Param!$B$37+1/(1-OFFSET(Radar!$AD$3,COLUMN(),0)*ScreenHeight!$C6)/Param!$B$39)/OFFSET(Radar!$AC$3,COLUMN(),0))*DistanceShader!AE5*LightShader!AE5*(IF(OFFSET(Ghosts!$S$41,COLUMN(),0)&lt;ScreenHeight!$E6,   1,   (SQRT(OFFSET(Ghosts!$T$41,COLUMN(),0)-OFFSET(Ghosts!$R$41,COLUMN(),0)*ScreenHeight!$D6)-1))+IF(Ghosts!$B$35,IF(Param!$M$21,-1-POWER(0.3,Param!$M$21)/(IF(Param!$M$21&lt;20,LightShader!AE70,OFFSET(LightShader!AE70,Param!$M$21-20,0))+POWER(0.3,Param!$M$21)),-2),0))</f>
        <v>3.0938283015836836</v>
      </c>
      <c r="AF5" s="46">
        <f ca="1">IF(ScreenHeight!$B6&lt;OFFSET(Radar!$AC$3,COLUMN(),0),    Param!$B$38/ScreenHeight!$B6,    (Param!$B$37+1/(1-OFFSET(Radar!$AD$3,COLUMN(),0)*ScreenHeight!$C6)/Param!$B$39)/OFFSET(Radar!$AC$3,COLUMN(),0))*DistanceShader!AF5*LightShader!AF5*(IF(OFFSET(Ghosts!$S$41,COLUMN(),0)&lt;ScreenHeight!$E6,   1,   (SQRT(OFFSET(Ghosts!$T$41,COLUMN(),0)-OFFSET(Ghosts!$R$41,COLUMN(),0)*ScreenHeight!$D6)-1))+IF(Ghosts!$B$35,IF(Param!$M$21,-1-POWER(0.3,Param!$M$21)/(IF(Param!$M$21&lt;20,LightShader!AF70,OFFSET(LightShader!AF70,Param!$M$21-20,0))+POWER(0.3,Param!$M$21)),-2),0))</f>
        <v>3.1710118216308358</v>
      </c>
      <c r="AG5" s="46">
        <f ca="1">IF(ScreenHeight!$B6&lt;OFFSET(Radar!$AC$3,COLUMN(),0),    Param!$B$38/ScreenHeight!$B6,    (Param!$B$37+1/(1-OFFSET(Radar!$AD$3,COLUMN(),0)*ScreenHeight!$C6)/Param!$B$39)/OFFSET(Radar!$AC$3,COLUMN(),0))*DistanceShader!AG5*LightShader!AG5*(IF(OFFSET(Ghosts!$S$41,COLUMN(),0)&lt;ScreenHeight!$E6,   1,   (SQRT(OFFSET(Ghosts!$T$41,COLUMN(),0)-OFFSET(Ghosts!$R$41,COLUMN(),0)*ScreenHeight!$D6)-1))+IF(Ghosts!$B$35,IF(Param!$M$21,-1-POWER(0.3,Param!$M$21)/(IF(Param!$M$21&lt;20,LightShader!AG70,OFFSET(LightShader!AG70,Param!$M$21-20,0))+POWER(0.3,Param!$M$21)),-2),0))</f>
        <v>3.2483134348422298</v>
      </c>
      <c r="AH5" s="46">
        <f ca="1">IF(ScreenHeight!$B6&lt;OFFSET(Radar!$AC$3,COLUMN(),0),    Param!$B$38/ScreenHeight!$B6,    (Param!$B$37+1/(1-OFFSET(Radar!$AD$3,COLUMN(),0)*ScreenHeight!$C6)/Param!$B$39)/OFFSET(Radar!$AC$3,COLUMN(),0))*DistanceShader!AH5*LightShader!AH5*(IF(OFFSET(Ghosts!$S$41,COLUMN(),0)&lt;ScreenHeight!$E6,   1,   (SQRT(OFFSET(Ghosts!$T$41,COLUMN(),0)-OFFSET(Ghosts!$R$41,COLUMN(),0)*ScreenHeight!$D6)-1))+IF(Ghosts!$B$35,IF(Param!$M$21,-1-POWER(0.3,Param!$M$21)/(IF(Param!$M$21&lt;20,LightShader!AH70,OFFSET(LightShader!AH70,Param!$M$21-20,0))+POWER(0.3,Param!$M$21)),-2),0))</f>
        <v>3.3254181263404776</v>
      </c>
      <c r="AI5" s="46">
        <f ca="1">IF(ScreenHeight!$B6&lt;OFFSET(Radar!$AC$3,COLUMN(),0),    Param!$B$38/ScreenHeight!$B6,    (Param!$B$37+1/(1-OFFSET(Radar!$AD$3,COLUMN(),0)*ScreenHeight!$C6)/Param!$B$39)/OFFSET(Radar!$AC$3,COLUMN(),0))*DistanceShader!AI5*LightShader!AI5*(IF(OFFSET(Ghosts!$S$41,COLUMN(),0)&lt;ScreenHeight!$E6,   1,   (SQRT(OFFSET(Ghosts!$T$41,COLUMN(),0)-OFFSET(Ghosts!$R$41,COLUMN(),0)*ScreenHeight!$D6)-1))+IF(Ghosts!$B$35,IF(Param!$M$21,-1-POWER(0.3,Param!$M$21)/(IF(Param!$M$21&lt;20,LightShader!AI70,OFFSET(LightShader!AI70,Param!$M$21-20,0))+POWER(0.3,Param!$M$21)),-2),0))</f>
        <v>3.4019728293106337</v>
      </c>
      <c r="AJ5" s="46">
        <f ca="1">IF(ScreenHeight!$B6&lt;OFFSET(Radar!$AC$3,COLUMN(),0),    Param!$B$38/ScreenHeight!$B6,    (Param!$B$37+1/(1-OFFSET(Radar!$AD$3,COLUMN(),0)*ScreenHeight!$C6)/Param!$B$39)/OFFSET(Radar!$AC$3,COLUMN(),0))*DistanceShader!AJ5*LightShader!AJ5*(IF(OFFSET(Ghosts!$S$41,COLUMN(),0)&lt;ScreenHeight!$E6,   1,   (SQRT(OFFSET(Ghosts!$T$41,COLUMN(),0)-OFFSET(Ghosts!$R$41,COLUMN(),0)*ScreenHeight!$D6)-1))+IF(Ghosts!$B$35,IF(Param!$M$21,-1-POWER(0.3,Param!$M$21)/(IF(Param!$M$21&lt;20,LightShader!AJ70,OFFSET(LightShader!AJ70,Param!$M$21-20,0))+POWER(0.3,Param!$M$21)),-2),0))</f>
        <v>3.4775859936381224</v>
      </c>
      <c r="AK5" s="46">
        <f ca="1">IF(ScreenHeight!$B6&lt;OFFSET(Radar!$AC$3,COLUMN(),0),    Param!$B$38/ScreenHeight!$B6,    (Param!$B$37+1/(1-OFFSET(Radar!$AD$3,COLUMN(),0)*ScreenHeight!$C6)/Param!$B$39)/OFFSET(Radar!$AC$3,COLUMN(),0))*DistanceShader!AK5*LightShader!AK5*(IF(OFFSET(Ghosts!$S$41,COLUMN(),0)&lt;ScreenHeight!$E6,   1,   (SQRT(OFFSET(Ghosts!$T$41,COLUMN(),0)-OFFSET(Ghosts!$R$41,COLUMN(),0)*ScreenHeight!$D6)-1))+IF(Ghosts!$B$35,IF(Param!$M$21,-1-POWER(0.3,Param!$M$21)/(IF(Param!$M$21&lt;20,LightShader!AK70,OFFSET(LightShader!AK70,Param!$M$21-20,0))+POWER(0.3,Param!$M$21)),-2),0))</f>
        <v>3.5518281178266573</v>
      </c>
      <c r="AL5" s="46">
        <f ca="1">IF(ScreenHeight!$B6&lt;OFFSET(Radar!$AC$3,COLUMN(),0),    Param!$B$38/ScreenHeight!$B6,    (Param!$B$37+1/(1-OFFSET(Radar!$AD$3,COLUMN(),0)*ScreenHeight!$C6)/Param!$B$39)/OFFSET(Radar!$AC$3,COLUMN(),0))*DistanceShader!AL5*LightShader!AL5*(IF(OFFSET(Ghosts!$S$41,COLUMN(),0)&lt;ScreenHeight!$E6,   1,   (SQRT(OFFSET(Ghosts!$T$41,COLUMN(),0)-OFFSET(Ghosts!$R$41,COLUMN(),0)*ScreenHeight!$D6)-1))+IF(Ghosts!$B$35,IF(Param!$M$21,-1-POWER(0.3,Param!$M$21)/(IF(Param!$M$21&lt;20,LightShader!AL70,OFFSET(LightShader!AL70,Param!$M$21-20,0))+POWER(0.3,Param!$M$21)),-2),0))</f>
        <v>3.6242334636113962</v>
      </c>
      <c r="AM5" s="46">
        <f ca="1">IF(ScreenHeight!$B6&lt;OFFSET(Radar!$AC$3,COLUMN(),0),    Param!$B$38/ScreenHeight!$B6,    (Param!$B$37+1/(1-OFFSET(Radar!$AD$3,COLUMN(),0)*ScreenHeight!$C6)/Param!$B$39)/OFFSET(Radar!$AC$3,COLUMN(),0))*DistanceShader!AM5*LightShader!AM5*(IF(OFFSET(Ghosts!$S$41,COLUMN(),0)&lt;ScreenHeight!$E6,   1,   (SQRT(OFFSET(Ghosts!$T$41,COLUMN(),0)-OFFSET(Ghosts!$R$41,COLUMN(),0)*ScreenHeight!$D6)-1))+IF(Ghosts!$B$35,IF(Param!$M$21,-1-POWER(0.3,Param!$M$21)/(IF(Param!$M$21&lt;20,LightShader!AM70,OFFSET(LightShader!AM70,Param!$M$21-20,0))+POWER(0.3,Param!$M$21)),-2),0))</f>
        <v>3.6943031674998474</v>
      </c>
      <c r="AN5" s="46">
        <f ca="1">IF(ScreenHeight!$B6&lt;OFFSET(Radar!$AC$3,COLUMN(),0),    Param!$B$38/ScreenHeight!$B6,    (Param!$B$37+1/(1-OFFSET(Radar!$AD$3,COLUMN(),0)*ScreenHeight!$C6)/Param!$B$39)/OFFSET(Radar!$AC$3,COLUMN(),0))*DistanceShader!AN5*LightShader!AN5*(IF(OFFSET(Ghosts!$S$41,COLUMN(),0)&lt;ScreenHeight!$E6,   1,   (SQRT(OFFSET(Ghosts!$T$41,COLUMN(),0)-OFFSET(Ghosts!$R$41,COLUMN(),0)*ScreenHeight!$D6)-1))+IF(Ghosts!$B$35,IF(Param!$M$21,-1-POWER(0.3,Param!$M$21)/(IF(Param!$M$21&lt;20,LightShader!AN70,OFFSET(LightShader!AN70,Param!$M$21-20,0))+POWER(0.3,Param!$M$21)),-2),0))</f>
        <v>3.7615099396849674</v>
      </c>
      <c r="AO5" s="46">
        <f ca="1">IF(ScreenHeight!$B6&lt;OFFSET(Radar!$AC$3,COLUMN(),0),    Param!$B$38/ScreenHeight!$B6,    (Param!$B$37+1/(1-OFFSET(Radar!$AD$3,COLUMN(),0)*ScreenHeight!$C6)/Param!$B$39)/OFFSET(Radar!$AC$3,COLUMN(),0))*DistanceShader!AO5*LightShader!AO5*(IF(OFFSET(Ghosts!$S$41,COLUMN(),0)&lt;ScreenHeight!$E6,   1,   (SQRT(OFFSET(Ghosts!$T$41,COLUMN(),0)-OFFSET(Ghosts!$R$41,COLUMN(),0)*ScreenHeight!$D6)-1))+IF(Ghosts!$B$35,IF(Param!$M$21,-1-POWER(0.3,Param!$M$21)/(IF(Param!$M$21&lt;20,LightShader!AO70,OFFSET(LightShader!AO70,Param!$M$21-20,0))+POWER(0.3,Param!$M$21)),-2),0))</f>
        <v>3.8253044940231815</v>
      </c>
      <c r="AP5" s="46">
        <f ca="1">IF(ScreenHeight!$B6&lt;OFFSET(Radar!$AC$3,COLUMN(),0),    Param!$B$38/ScreenHeight!$B6,    (Param!$B$37+1/(1-OFFSET(Radar!$AD$3,COLUMN(),0)*ScreenHeight!$C6)/Param!$B$39)/OFFSET(Radar!$AC$3,COLUMN(),0))*DistanceShader!AP5*LightShader!AP5*(IF(OFFSET(Ghosts!$S$41,COLUMN(),0)&lt;ScreenHeight!$E6,   1,   (SQRT(OFFSET(Ghosts!$T$41,COLUMN(),0)-OFFSET(Ghosts!$R$41,COLUMN(),0)*ScreenHeight!$D6)-1))+IF(Ghosts!$B$35,IF(Param!$M$21,-1-POWER(0.3,Param!$M$21)/(IF(Param!$M$21&lt;20,LightShader!AP70,OFFSET(LightShader!AP70,Param!$M$21-20,0))+POWER(0.3,Param!$M$21)),-2),0))</f>
        <v>3.8851237799497538</v>
      </c>
      <c r="AQ5" s="46">
        <f ca="1">IF(ScreenHeight!$B6&lt;OFFSET(Radar!$AC$3,COLUMN(),0),    Param!$B$38/ScreenHeight!$B6,    (Param!$B$37+1/(1-OFFSET(Radar!$AD$3,COLUMN(),0)*ScreenHeight!$C6)/Param!$B$39)/OFFSET(Radar!$AC$3,COLUMN(),0))*DistanceShader!AQ5*LightShader!AQ5*(IF(OFFSET(Ghosts!$S$41,COLUMN(),0)&lt;ScreenHeight!$E6,   1,   (SQRT(OFFSET(Ghosts!$T$41,COLUMN(),0)-OFFSET(Ghosts!$R$41,COLUMN(),0)*ScreenHeight!$D6)-1))+IF(Ghosts!$B$35,IF(Param!$M$21,-1-POWER(0.3,Param!$M$21)/(IF(Param!$M$21&lt;20,LightShader!AQ70,OFFSET(LightShader!AQ70,Param!$M$21-20,0))+POWER(0.3,Param!$M$21)),-2),0))</f>
        <v>3.9404009875101602</v>
      </c>
      <c r="AR5" s="46">
        <f ca="1">IF(ScreenHeight!$B6&lt;OFFSET(Radar!$AC$3,COLUMN(),0),    Param!$B$38/ScreenHeight!$B6,    (Param!$B$37+1/(1-OFFSET(Radar!$AD$3,COLUMN(),0)*ScreenHeight!$C6)/Param!$B$39)/OFFSET(Radar!$AC$3,COLUMN(),0))*DistanceShader!AR5*LightShader!AR5*(IF(OFFSET(Ghosts!$S$41,COLUMN(),0)&lt;ScreenHeight!$E6,   1,   (SQRT(OFFSET(Ghosts!$T$41,COLUMN(),0)-OFFSET(Ghosts!$R$41,COLUMN(),0)*ScreenHeight!$D6)-1))+IF(Ghosts!$B$35,IF(Param!$M$21,-1-POWER(0.3,Param!$M$21)/(IF(Param!$M$21&lt;20,LightShader!AR70,OFFSET(LightShader!AR70,Param!$M$21-20,0))+POWER(0.3,Param!$M$21)),-2),0))</f>
        <v>3.9905771726915673</v>
      </c>
      <c r="AS5" s="46">
        <f ca="1">IF(ScreenHeight!$B6&lt;OFFSET(Radar!$AC$3,COLUMN(),0),    Param!$B$38/ScreenHeight!$B6,    (Param!$B$37+1/(1-OFFSET(Radar!$AD$3,COLUMN(),0)*ScreenHeight!$C6)/Param!$B$39)/OFFSET(Radar!$AC$3,COLUMN(),0))*DistanceShader!AS5*LightShader!AS5*(IF(OFFSET(Ghosts!$S$41,COLUMN(),0)&lt;ScreenHeight!$E6,   1,   (SQRT(OFFSET(Ghosts!$T$41,COLUMN(),0)-OFFSET(Ghosts!$R$41,COLUMN(),0)*ScreenHeight!$D6)-1))+IF(Ghosts!$B$35,IF(Param!$M$21,-1-POWER(0.3,Param!$M$21)/(IF(Param!$M$21&lt;20,LightShader!AS70,OFFSET(LightShader!AS70,Param!$M$21-20,0))+POWER(0.3,Param!$M$21)),-2),0))</f>
        <v>4.0351142087653615</v>
      </c>
      <c r="AT5" s="46">
        <f ca="1">IF(ScreenHeight!$B6&lt;OFFSET(Radar!$AC$3,COLUMN(),0),    Param!$B$38/ScreenHeight!$B6,    (Param!$B$37+1/(1-OFFSET(Radar!$AD$3,COLUMN(),0)*ScreenHeight!$C6)/Param!$B$39)/OFFSET(Radar!$AC$3,COLUMN(),0))*DistanceShader!AT5*LightShader!AT5*(IF(OFFSET(Ghosts!$S$41,COLUMN(),0)&lt;ScreenHeight!$E6,   1,   (SQRT(OFFSET(Ghosts!$T$41,COLUMN(),0)-OFFSET(Ghosts!$R$41,COLUMN(),0)*ScreenHeight!$D6)-1))+IF(Ghosts!$B$35,IF(Param!$M$21,-1-POWER(0.3,Param!$M$21)/(IF(Param!$M$21&lt;20,LightShader!AT70,OFFSET(LightShader!AT70,Param!$M$21-20,0))+POWER(0.3,Param!$M$21)),-2),0))</f>
        <v>4.0735086218323255</v>
      </c>
      <c r="AU5" s="46">
        <f ca="1">IF(ScreenHeight!$B6&lt;OFFSET(Radar!$AC$3,COLUMN(),0),    Param!$B$38/ScreenHeight!$B6,    (Param!$B$37+1/(1-OFFSET(Radar!$AD$3,COLUMN(),0)*ScreenHeight!$C6)/Param!$B$39)/OFFSET(Radar!$AC$3,COLUMN(),0))*DistanceShader!AU5*LightShader!AU5*(IF(OFFSET(Ghosts!$S$41,COLUMN(),0)&lt;ScreenHeight!$E6,   1,   (SQRT(OFFSET(Ghosts!$T$41,COLUMN(),0)-OFFSET(Ghosts!$R$41,COLUMN(),0)*ScreenHeight!$D6)-1))+IF(Ghosts!$B$35,IF(Param!$M$21,-1-POWER(0.3,Param!$M$21)/(IF(Param!$M$21&lt;20,LightShader!AU70,OFFSET(LightShader!AU70,Param!$M$21-20,0))+POWER(0.3,Param!$M$21)),-2),0))</f>
        <v>4.1053057307848846</v>
      </c>
      <c r="AV5" s="46">
        <f ca="1">IF(ScreenHeight!$B6&lt;OFFSET(Radar!$AC$3,COLUMN(),0),    Param!$B$38/ScreenHeight!$B6,    (Param!$B$37+1/(1-OFFSET(Radar!$AD$3,COLUMN(),0)*ScreenHeight!$C6)/Param!$B$39)/OFFSET(Radar!$AC$3,COLUMN(),0))*DistanceShader!AV5*LightShader!AV5*(IF(OFFSET(Ghosts!$S$41,COLUMN(),0)&lt;ScreenHeight!$E6,   1,   (SQRT(OFFSET(Ghosts!$T$41,COLUMN(),0)-OFFSET(Ghosts!$R$41,COLUMN(),0)*ScreenHeight!$D6)-1))+IF(Ghosts!$B$35,IF(Param!$M$21,-1-POWER(0.3,Param!$M$21)/(IF(Param!$M$21&lt;20,LightShader!AV70,OFFSET(LightShader!AV70,Param!$M$21-20,0))+POWER(0.3,Param!$M$21)),-2),0))</f>
        <v>4.1301134017297914</v>
      </c>
      <c r="AW5" s="46">
        <f ca="1">IF(ScreenHeight!$B6&lt;OFFSET(Radar!$AC$3,COLUMN(),0),    Param!$B$38/ScreenHeight!$B6,    (Param!$B$37+1/(1-OFFSET(Radar!$AD$3,COLUMN(),0)*ScreenHeight!$C6)/Param!$B$39)/OFFSET(Radar!$AC$3,COLUMN(),0))*DistanceShader!AW5*LightShader!AW5*(IF(OFFSET(Ghosts!$S$41,COLUMN(),0)&lt;ScreenHeight!$E6,   1,   (SQRT(OFFSET(Ghosts!$T$41,COLUMN(),0)-OFFSET(Ghosts!$R$41,COLUMN(),0)*ScreenHeight!$D6)-1))+IF(Ghosts!$B$35,IF(Param!$M$21,-1-POWER(0.3,Param!$M$21)/(IF(Param!$M$21&lt;20,LightShader!AW70,OFFSET(LightShader!AW70,Param!$M$21-20,0))+POWER(0.3,Param!$M$21)),-2),0))</f>
        <v>4.1476146629845383</v>
      </c>
      <c r="AX5" s="46">
        <f ca="1">IF(ScreenHeight!$B6&lt;OFFSET(Radar!$AC$3,COLUMN(),0),    Param!$B$38/ScreenHeight!$B6,    (Param!$B$37+1/(1-OFFSET(Radar!$AD$3,COLUMN(),0)*ScreenHeight!$C6)/Param!$B$39)/OFFSET(Radar!$AC$3,COLUMN(),0))*DistanceShader!AX5*LightShader!AX5*(IF(OFFSET(Ghosts!$S$41,COLUMN(),0)&lt;ScreenHeight!$E6,   1,   (SQRT(OFFSET(Ghosts!$T$41,COLUMN(),0)-OFFSET(Ghosts!$R$41,COLUMN(),0)*ScreenHeight!$D6)-1))+IF(Ghosts!$B$35,IF(Param!$M$21,-1-POWER(0.3,Param!$M$21)/(IF(Param!$M$21&lt;20,LightShader!AX70,OFFSET(LightShader!AX70,Param!$M$21-20,0))+POWER(0.3,Param!$M$21)),-2),0))</f>
        <v>4.1575784244433684</v>
      </c>
      <c r="AY5" s="46">
        <f ca="1">IF(ScreenHeight!$B6&lt;OFFSET(Radar!$AC$3,COLUMN(),0),    Param!$B$38/ScreenHeight!$B6,    (Param!$B$37+1/(1-OFFSET(Radar!$AD$3,COLUMN(),0)*ScreenHeight!$C6)/Param!$B$39)/OFFSET(Radar!$AC$3,COLUMN(),0))*DistanceShader!AY5*LightShader!AY5*(IF(OFFSET(Ghosts!$S$41,COLUMN(),0)&lt;ScreenHeight!$E6,   1,   (SQRT(OFFSET(Ghosts!$T$41,COLUMN(),0)-OFFSET(Ghosts!$R$41,COLUMN(),0)*ScreenHeight!$D6)-1))+IF(Ghosts!$B$35,IF(Param!$M$21,-1-POWER(0.3,Param!$M$21)/(IF(Param!$M$21&lt;20,LightShader!AY70,OFFSET(LightShader!AY70,Param!$M$21-20,0))+POWER(0.3,Param!$M$21)),-2),0))</f>
        <v>4.1598676133511656</v>
      </c>
      <c r="AZ5" s="46">
        <f ca="1">IF(ScreenHeight!$B6&lt;OFFSET(Radar!$AC$3,COLUMN(),0),    Param!$B$38/ScreenHeight!$B6,    (Param!$B$37+1/(1-OFFSET(Radar!$AD$3,COLUMN(),0)*ScreenHeight!$C6)/Param!$B$39)/OFFSET(Radar!$AC$3,COLUMN(),0))*DistanceShader!AZ5*LightShader!AZ5*(IF(OFFSET(Ghosts!$S$41,COLUMN(),0)&lt;ScreenHeight!$E6,   1,   (SQRT(OFFSET(Ghosts!$T$41,COLUMN(),0)-OFFSET(Ghosts!$R$41,COLUMN(),0)*ScreenHeight!$D6)-1))+IF(Ghosts!$B$35,IF(Param!$M$21,-1-POWER(0.3,Param!$M$21)/(IF(Param!$M$21&lt;20,LightShader!AZ70,OFFSET(LightShader!AZ70,Param!$M$21-20,0))+POWER(0.3,Param!$M$21)),-2),0))</f>
        <v>4.1544441771645415</v>
      </c>
      <c r="BA5" s="46">
        <f ca="1">IF(ScreenHeight!$B6&lt;OFFSET(Radar!$AC$3,COLUMN(),0),    Param!$B$38/ScreenHeight!$B6,    (Param!$B$37+1/(1-OFFSET(Radar!$AD$3,COLUMN(),0)*ScreenHeight!$C6)/Param!$B$39)/OFFSET(Radar!$AC$3,COLUMN(),0))*DistanceShader!BA5*LightShader!BA5*(IF(OFFSET(Ghosts!$S$41,COLUMN(),0)&lt;ScreenHeight!$E6,   1,   (SQRT(OFFSET(Ghosts!$T$41,COLUMN(),0)-OFFSET(Ghosts!$R$41,COLUMN(),0)*ScreenHeight!$D6)-1))+IF(Ghosts!$B$35,IF(Param!$M$21,-1-POWER(0.3,Param!$M$21)/(IF(Param!$M$21&lt;20,LightShader!BA70,OFFSET(LightShader!BA70,Param!$M$21-20,0))+POWER(0.3,Param!$M$21)),-2),0))</f>
        <v>4.1413706027439696</v>
      </c>
      <c r="BB5" s="46">
        <f ca="1">IF(ScreenHeight!$B6&lt;OFFSET(Radar!$AC$3,COLUMN(),0),    Param!$B$38/ScreenHeight!$B6,    (Param!$B$37+1/(1-OFFSET(Radar!$AD$3,COLUMN(),0)*ScreenHeight!$C6)/Param!$B$39)/OFFSET(Radar!$AC$3,COLUMN(),0))*DistanceShader!BB5*LightShader!BB5*(IF(OFFSET(Ghosts!$S$41,COLUMN(),0)&lt;ScreenHeight!$E6,   1,   (SQRT(OFFSET(Ghosts!$T$41,COLUMN(),0)-OFFSET(Ghosts!$R$41,COLUMN(),0)*ScreenHeight!$D6)-1))+IF(Ghosts!$B$35,IF(Param!$M$21,-1-POWER(0.3,Param!$M$21)/(IF(Param!$M$21&lt;20,LightShader!BB70,OFFSET(LightShader!BB70,Param!$M$21-20,0))+POWER(0.3,Param!$M$21)),-2),0))</f>
        <v>4.1208078396211159</v>
      </c>
      <c r="BC5" s="46">
        <f ca="1">IF(ScreenHeight!$B6&lt;OFFSET(Radar!$AC$3,COLUMN(),0),    Param!$B$38/ScreenHeight!$B6,    (Param!$B$37+1/(1-OFFSET(Radar!$AD$3,COLUMN(),0)*ScreenHeight!$C6)/Param!$B$39)/OFFSET(Radar!$AC$3,COLUMN(),0))*DistanceShader!BC5*LightShader!BC5*(IF(OFFSET(Ghosts!$S$41,COLUMN(),0)&lt;ScreenHeight!$E6,   1,   (SQRT(OFFSET(Ghosts!$T$41,COLUMN(),0)-OFFSET(Ghosts!$R$41,COLUMN(),0)*ScreenHeight!$D6)-1))+IF(Ghosts!$B$35,IF(Param!$M$21,-1-POWER(0.3,Param!$M$21)/(IF(Param!$M$21&lt;20,LightShader!BC70,OFFSET(LightShader!BC70,Param!$M$21-20,0))+POWER(0.3,Param!$M$21)),-2),0))</f>
        <v>4.0930097668713659</v>
      </c>
      <c r="BD5" s="46">
        <f ca="1">IF(ScreenHeight!$B6&lt;OFFSET(Radar!$AC$3,COLUMN(),0),    Param!$B$38/ScreenHeight!$B6,    (Param!$B$37+1/(1-OFFSET(Radar!$AD$3,COLUMN(),0)*ScreenHeight!$C6)/Param!$B$39)/OFFSET(Radar!$AC$3,COLUMN(),0))*DistanceShader!BD5*LightShader!BD5*(IF(OFFSET(Ghosts!$S$41,COLUMN(),0)&lt;ScreenHeight!$E6,   1,   (SQRT(OFFSET(Ghosts!$T$41,COLUMN(),0)-OFFSET(Ghosts!$R$41,COLUMN(),0)*ScreenHeight!$D6)-1))+IF(Ghosts!$B$35,IF(Param!$M$21,-1-POWER(0.3,Param!$M$21)/(IF(Param!$M$21&lt;20,LightShader!BD70,OFFSET(LightShader!BD70,Param!$M$21-20,0))+POWER(0.3,Param!$M$21)),-2),0))</f>
        <v>4.0583145792489042</v>
      </c>
      <c r="BE5" s="46">
        <f ca="1">IF(ScreenHeight!$B6&lt;OFFSET(Radar!$AC$3,COLUMN(),0),    Param!$B$38/ScreenHeight!$B6,    (Param!$B$37+1/(1-OFFSET(Radar!$AD$3,COLUMN(),0)*ScreenHeight!$C6)/Param!$B$39)/OFFSET(Radar!$AC$3,COLUMN(),0))*DistanceShader!BE5*LightShader!BE5*(IF(OFFSET(Ghosts!$S$41,COLUMN(),0)&lt;ScreenHeight!$E6,   1,   (SQRT(OFFSET(Ghosts!$T$41,COLUMN(),0)-OFFSET(Ghosts!$R$41,COLUMN(),0)*ScreenHeight!$D6)-1))+IF(Ghosts!$B$35,IF(Param!$M$21,-1-POWER(0.3,Param!$M$21)/(IF(Param!$M$21&lt;20,LightShader!BE70,OFFSET(LightShader!BE70,Param!$M$21-20,0))+POWER(0.3,Param!$M$21)),-2),0))</f>
        <v>4.0171336623832987</v>
      </c>
      <c r="BF5" s="46">
        <f ca="1">IF(ScreenHeight!$B6&lt;OFFSET(Radar!$AC$3,COLUMN(),0),    Param!$B$38/ScreenHeight!$B6,    (Param!$B$37+1/(1-OFFSET(Radar!$AD$3,COLUMN(),0)*ScreenHeight!$C6)/Param!$B$39)/OFFSET(Radar!$AC$3,COLUMN(),0))*DistanceShader!BF5*LightShader!BF5*(IF(OFFSET(Ghosts!$S$41,COLUMN(),0)&lt;ScreenHeight!$E6,   1,   (SQRT(OFFSET(Ghosts!$T$41,COLUMN(),0)-OFFSET(Ghosts!$R$41,COLUMN(),0)*ScreenHeight!$D6)-1))+IF(Ghosts!$B$35,IF(Param!$M$21,-1-POWER(0.3,Param!$M$21)/(IF(Param!$M$21&lt;20,LightShader!BF70,OFFSET(LightShader!BF70,Param!$M$21-20,0))+POWER(0.3,Param!$M$21)),-2),0))</f>
        <v>3.9699386595881347</v>
      </c>
      <c r="BG5" s="46">
        <f ca="1">IF(ScreenHeight!$B6&lt;OFFSET(Radar!$AC$3,COLUMN(),0),    Param!$B$38/ScreenHeight!$B6,    (Param!$B$37+1/(1-OFFSET(Radar!$AD$3,COLUMN(),0)*ScreenHeight!$C6)/Param!$B$39)/OFFSET(Radar!$AC$3,COLUMN(),0))*DistanceShader!BG5*LightShader!BG5*(IF(OFFSET(Ghosts!$S$41,COLUMN(),0)&lt;ScreenHeight!$E6,   1,   (SQRT(OFFSET(Ghosts!$T$41,COLUMN(),0)-OFFSET(Ghosts!$R$41,COLUMN(),0)*ScreenHeight!$D6)-1))+IF(Ghosts!$B$35,IF(Param!$M$21,-1-POWER(0.3,Param!$M$21)/(IF(Param!$M$21&lt;20,LightShader!BG70,OFFSET(LightShader!BG70,Param!$M$21-20,0))+POWER(0.3,Param!$M$21)),-2),0))</f>
        <v>3.9172474944524058</v>
      </c>
      <c r="BH5" s="46">
        <f ca="1">IF(ScreenHeight!$B6&lt;OFFSET(Radar!$AC$3,COLUMN(),0),    Param!$B$38/ScreenHeight!$B6,    (Param!$B$37+1/(1-OFFSET(Radar!$AD$3,COLUMN(),0)*ScreenHeight!$C6)/Param!$B$39)/OFFSET(Radar!$AC$3,COLUMN(),0))*DistanceShader!BH5*LightShader!BH5*(IF(OFFSET(Ghosts!$S$41,COLUMN(),0)&lt;ScreenHeight!$E6,   1,   (SQRT(OFFSET(Ghosts!$T$41,COLUMN(),0)-OFFSET(Ghosts!$R$41,COLUMN(),0)*ScreenHeight!$D6)-1))+IF(Ghosts!$B$35,IF(Param!$M$21,-1-POWER(0.3,Param!$M$21)/(IF(Param!$M$21&lt;20,LightShader!BH70,OFFSET(LightShader!BH70,Param!$M$21-20,0))+POWER(0.3,Param!$M$21)),-2),0))</f>
        <v>3.8596101044691644</v>
      </c>
      <c r="BI5" s="46">
        <f ca="1">IF(ScreenHeight!$B6&lt;OFFSET(Radar!$AC$3,COLUMN(),0),    Param!$B$38/ScreenHeight!$B6,    (Param!$B$37+1/(1-OFFSET(Radar!$AD$3,COLUMN(),0)*ScreenHeight!$C6)/Param!$B$39)/OFFSET(Radar!$AC$3,COLUMN(),0))*DistanceShader!BI5*LightShader!BI5*(IF(OFFSET(Ghosts!$S$41,COLUMN(),0)&lt;ScreenHeight!$E6,   1,   (SQRT(OFFSET(Ghosts!$T$41,COLUMN(),0)-OFFSET(Ghosts!$R$41,COLUMN(),0)*ScreenHeight!$D6)-1))+IF(Ghosts!$B$35,IF(Param!$M$21,-1-POWER(0.3,Param!$M$21)/(IF(Param!$M$21&lt;20,LightShader!BI70,OFFSET(LightShader!BI70,Param!$M$21-20,0))+POWER(0.3,Param!$M$21)),-2),0))</f>
        <v>3.7975945711108108</v>
      </c>
      <c r="BJ5" s="46">
        <f ca="1">IF(ScreenHeight!$B6&lt;OFFSET(Radar!$AC$3,COLUMN(),0),    Param!$B$38/ScreenHeight!$B6,    (Param!$B$37+1/(1-OFFSET(Radar!$AD$3,COLUMN(),0)*ScreenHeight!$C6)/Param!$B$39)/OFFSET(Radar!$AC$3,COLUMN(),0))*DistanceShader!BJ5*LightShader!BJ5*(IF(OFFSET(Ghosts!$S$41,COLUMN(),0)&lt;ScreenHeight!$E6,   1,   (SQRT(OFFSET(Ghosts!$T$41,COLUMN(),0)-OFFSET(Ghosts!$R$41,COLUMN(),0)*ScreenHeight!$D6)-1))+IF(Ghosts!$B$35,IF(Param!$M$21,-1-POWER(0.3,Param!$M$21)/(IF(Param!$M$21&lt;20,LightShader!BJ70,OFFSET(LightShader!BJ70,Param!$M$21-20,0))+POWER(0.3,Param!$M$21)),-2),0))</f>
        <v>3.7317742168386108</v>
      </c>
      <c r="BK5" s="46">
        <f ca="1">IF(ScreenHeight!$B6&lt;OFFSET(Radar!$AC$3,COLUMN(),0),    Param!$B$38/ScreenHeight!$B6,    (Param!$B$37+1/(1-OFFSET(Radar!$AD$3,COLUMN(),0)*ScreenHeight!$C6)/Param!$B$39)/OFFSET(Radar!$AC$3,COLUMN(),0))*DistanceShader!BK5*LightShader!BK5*(IF(OFFSET(Ghosts!$S$41,COLUMN(),0)&lt;ScreenHeight!$E6,   1,   (SQRT(OFFSET(Ghosts!$T$41,COLUMN(),0)-OFFSET(Ghosts!$R$41,COLUMN(),0)*ScreenHeight!$D6)-1))+IF(Ghosts!$B$35,IF(Param!$M$21,-1-POWER(0.3,Param!$M$21)/(IF(Param!$M$21&lt;20,LightShader!BK70,OFFSET(LightShader!BK70,Param!$M$21-20,0))+POWER(0.3,Param!$M$21)),-2),0))</f>
        <v>3.6627160982323432</v>
      </c>
      <c r="BL5" s="46">
        <f ca="1">IF(ScreenHeight!$B6&lt;OFFSET(Radar!$AC$3,COLUMN(),0),    Param!$B$38/ScreenHeight!$B6,    (Param!$B$37+1/(1-OFFSET(Radar!$AD$3,COLUMN(),0)*ScreenHeight!$C6)/Param!$B$39)/OFFSET(Radar!$AC$3,COLUMN(),0))*DistanceShader!BL5*LightShader!BL5*(IF(OFFSET(Ghosts!$S$41,COLUMN(),0)&lt;ScreenHeight!$E6,   1,   (SQRT(OFFSET(Ghosts!$T$41,COLUMN(),0)-OFFSET(Ghosts!$R$41,COLUMN(),0)*ScreenHeight!$D6)-1))+IF(Ghosts!$B$35,IF(Param!$M$21,-1-POWER(0.3,Param!$M$21)/(IF(Param!$M$21&lt;20,LightShader!BL70,OFFSET(LightShader!BL70,Param!$M$21-20,0))+POWER(0.3,Param!$M$21)),-2),0))</f>
        <v>3.590971175057021</v>
      </c>
      <c r="BM5" s="46">
        <f ca="1">IF(ScreenHeight!$B6&lt;OFFSET(Radar!$AC$3,COLUMN(),0),    Param!$B$38/ScreenHeight!$B6,    (Param!$B$37+1/(1-OFFSET(Radar!$AD$3,COLUMN(),0)*ScreenHeight!$C6)/Param!$B$39)/OFFSET(Radar!$AC$3,COLUMN(),0))*DistanceShader!BM5*LightShader!BM5*(IF(OFFSET(Ghosts!$S$41,COLUMN(),0)&lt;ScreenHeight!$E6,   1,   (SQRT(OFFSET(Ghosts!$T$41,COLUMN(),0)-OFFSET(Ghosts!$R$41,COLUMN(),0)*ScreenHeight!$D6)-1))+IF(Ghosts!$B$35,IF(Param!$M$21,-1-POWER(0.3,Param!$M$21)/(IF(Param!$M$21&lt;20,LightShader!BM70,OFFSET(LightShader!BM70,Param!$M$21-20,0))+POWER(0.3,Param!$M$21)),-2),0))</f>
        <v>3.5170662931101595</v>
      </c>
      <c r="BN5" s="46">
        <f ca="1">IF(ScreenHeight!$B6&lt;OFFSET(Radar!$AC$3,COLUMN(),0),    Param!$B$38/ScreenHeight!$B6,    (Param!$B$37+1/(1-OFFSET(Radar!$AD$3,COLUMN(),0)*ScreenHeight!$C6)/Param!$B$39)/OFFSET(Radar!$AC$3,COLUMN(),0))*DistanceShader!BN5*LightShader!BN5*(IF(OFFSET(Ghosts!$S$41,COLUMN(),0)&lt;ScreenHeight!$E6,   1,   (SQRT(OFFSET(Ghosts!$T$41,COLUMN(),0)-OFFSET(Ghosts!$R$41,COLUMN(),0)*ScreenHeight!$D6)-1))+IF(Ghosts!$B$35,IF(Param!$M$21,-1-POWER(0.3,Param!$M$21)/(IF(Param!$M$21&lt;20,LightShader!BN70,OFFSET(LightShader!BN70,Param!$M$21-20,0))+POWER(0.3,Param!$M$21)),-2),0))</f>
        <v>3.4414979953046516</v>
      </c>
      <c r="BO5" s="46">
        <f ca="1">IF(ScreenHeight!$B6&lt;OFFSET(Radar!$AC$3,COLUMN(),0),    Param!$B$38/ScreenHeight!$B6,    (Param!$B$37+1/(1-OFFSET(Radar!$AD$3,COLUMN(),0)*ScreenHeight!$C6)/Param!$B$39)/OFFSET(Radar!$AC$3,COLUMN(),0))*DistanceShader!BO5*LightShader!BO5*(IF(OFFSET(Ghosts!$S$41,COLUMN(),0)&lt;ScreenHeight!$E6,   1,   (SQRT(OFFSET(Ghosts!$T$41,COLUMN(),0)-OFFSET(Ghosts!$R$41,COLUMN(),0)*ScreenHeight!$D6)-1))+IF(Ghosts!$B$35,IF(Param!$M$21,-1-POWER(0.3,Param!$M$21)/(IF(Param!$M$21&lt;20,LightShader!BO70,OFFSET(LightShader!BO70,Param!$M$21-20,0))+POWER(0.3,Param!$M$21)),-2),0))</f>
        <v>3.3647280771611565</v>
      </c>
      <c r="BP5" s="46">
        <f ca="1">IF(ScreenHeight!$B6&lt;OFFSET(Radar!$AC$3,COLUMN(),0),    Param!$B$38/ScreenHeight!$B6,    (Param!$B$37+1/(1-OFFSET(Radar!$AD$3,COLUMN(),0)*ScreenHeight!$C6)/Param!$B$39)/OFFSET(Radar!$AC$3,COLUMN(),0))*DistanceShader!BP5*LightShader!BP5*(IF(OFFSET(Ghosts!$S$41,COLUMN(),0)&lt;ScreenHeight!$E6,   1,   (SQRT(OFFSET(Ghosts!$T$41,COLUMN(),0)-OFFSET(Ghosts!$R$41,COLUMN(),0)*ScreenHeight!$D6)-1))+IF(Ghosts!$B$35,IF(Param!$M$21,-1-POWER(0.3,Param!$M$21)/(IF(Param!$M$21&lt;20,LightShader!BP70,OFFSET(LightShader!BP70,Param!$M$21-20,0))+POWER(0.3,Param!$M$21)),-2),0))</f>
        <v>3.2871807319775725</v>
      </c>
      <c r="BQ5" s="46">
        <f ca="1">IF(ScreenHeight!$B6&lt;OFFSET(Radar!$AC$3,COLUMN(),0),    Param!$B$38/ScreenHeight!$B6,    (Param!$B$37+1/(1-OFFSET(Radar!$AD$3,COLUMN(),0)*ScreenHeight!$C6)/Param!$B$39)/OFFSET(Radar!$AC$3,COLUMN(),0))*DistanceShader!BQ5*LightShader!BQ5*(IF(OFFSET(Ghosts!$S$41,COLUMN(),0)&lt;ScreenHeight!$E6,   1,   (SQRT(OFFSET(Ghosts!$T$41,COLUMN(),0)-OFFSET(Ghosts!$R$41,COLUMN(),0)*ScreenHeight!$D6)-1))+IF(Ghosts!$B$35,IF(Param!$M$21,-1-POWER(0.3,Param!$M$21)/(IF(Param!$M$21&lt;20,LightShader!BQ70,OFFSET(LightShader!BQ70,Param!$M$21-20,0))+POWER(0.3,Param!$M$21)),-2),0))</f>
        <v>3.2092410863342562</v>
      </c>
      <c r="BR5" s="46">
        <f ca="1">IF(ScreenHeight!$B6&lt;OFFSET(Radar!$AC$3,COLUMN(),0),    Param!$B$38/ScreenHeight!$B6,    (Param!$B$37+1/(1-OFFSET(Radar!$AD$3,COLUMN(),0)*ScreenHeight!$C6)/Param!$B$39)/OFFSET(Radar!$AC$3,COLUMN(),0))*DistanceShader!BR5*LightShader!BR5*(IF(OFFSET(Ghosts!$S$41,COLUMN(),0)&lt;ScreenHeight!$E6,   1,   (SQRT(OFFSET(Ghosts!$T$41,COLUMN(),0)-OFFSET(Ghosts!$R$41,COLUMN(),0)*ScreenHeight!$D6)-1))+IF(Ghosts!$B$35,IF(Param!$M$21,-1-POWER(0.3,Param!$M$21)/(IF(Param!$M$21&lt;20,LightShader!BR70,OFFSET(LightShader!BR70,Param!$M$21-20,0))+POWER(0.3,Param!$M$21)),-2),0))</f>
        <v>3.1312549049585119</v>
      </c>
      <c r="BS5" s="46">
        <f ca="1">IF(ScreenHeight!$B6&lt;OFFSET(Radar!$AC$3,COLUMN(),0),    Param!$B$38/ScreenHeight!$B6,    (Param!$B$37+1/(1-OFFSET(Radar!$AD$3,COLUMN(),0)*ScreenHeight!$C6)/Param!$B$39)/OFFSET(Radar!$AC$3,COLUMN(),0))*DistanceShader!BS5*LightShader!BS5*(IF(OFFSET(Ghosts!$S$41,COLUMN(),0)&lt;ScreenHeight!$E6,   1,   (SQRT(OFFSET(Ghosts!$T$41,COLUMN(),0)-OFFSET(Ghosts!$R$41,COLUMN(),0)*ScreenHeight!$D6)-1))+IF(Ghosts!$B$35,IF(Param!$M$21,-1-POWER(0.3,Param!$M$21)/(IF(Param!$M$21&lt;20,LightShader!BS70,OFFSET(LightShader!BS70,Param!$M$21-20,0))+POWER(0.3,Param!$M$21)),-2),0))</f>
        <v>3.0535292407953847</v>
      </c>
      <c r="BT5" s="46">
        <f ca="1">IF(ScreenHeight!$B6&lt;OFFSET(Radar!$AC$3,COLUMN(),0),    Param!$B$38/ScreenHeight!$B6,    (Param!$B$37+1/(1-OFFSET(Radar!$AD$3,COLUMN(),0)*ScreenHeight!$C6)/Param!$B$39)/OFFSET(Radar!$AC$3,COLUMN(),0))*DistanceShader!BT5*LightShader!BT5*(IF(OFFSET(Ghosts!$S$41,COLUMN(),0)&lt;ScreenHeight!$E6,   1,   (SQRT(OFFSET(Ghosts!$T$41,COLUMN(),0)-OFFSET(Ghosts!$R$41,COLUMN(),0)*ScreenHeight!$D6)-1))+IF(Ghosts!$B$35,IF(Param!$M$21,-1-POWER(0.3,Param!$M$21)/(IF(Param!$M$21&lt;20,LightShader!BT70,OFFSET(LightShader!BT70,Param!$M$21-20,0))+POWER(0.3,Param!$M$21)),-2),0))</f>
        <v>2.9763338165695621</v>
      </c>
      <c r="BU5" s="46">
        <f ca="1">IF(ScreenHeight!$B6&lt;OFFSET(Radar!$AC$3,COLUMN(),0),    Param!$B$38/ScreenHeight!$B6,    (Param!$B$37+1/(1-OFFSET(Radar!$AD$3,COLUMN(),0)*ScreenHeight!$C6)/Param!$B$39)/OFFSET(Radar!$AC$3,COLUMN(),0))*DistanceShader!BU5*LightShader!BU5*(IF(OFFSET(Ghosts!$S$41,COLUMN(),0)&lt;ScreenHeight!$E6,   1,   (SQRT(OFFSET(Ghosts!$T$41,COLUMN(),0)-OFFSET(Ghosts!$R$41,COLUMN(),0)*ScreenHeight!$D6)-1))+IF(Ghosts!$B$35,IF(Param!$M$21,-1-POWER(0.3,Param!$M$21)/(IF(Param!$M$21&lt;20,LightShader!BU70,OFFSET(LightShader!BU70,Param!$M$21-20,0))+POWER(0.3,Param!$M$21)),-2),0))</f>
        <v>2.8999029436153094</v>
      </c>
      <c r="BV5" s="46">
        <f ca="1">IF(ScreenHeight!$B6&lt;OFFSET(Radar!$AC$3,COLUMN(),0),    Param!$B$38/ScreenHeight!$B6,    (Param!$B$37+1/(1-OFFSET(Radar!$AD$3,COLUMN(),0)*ScreenHeight!$C6)/Param!$B$39)/OFFSET(Radar!$AC$3,COLUMN(),0))*DistanceShader!BV5*LightShader!BV5*(IF(OFFSET(Ghosts!$S$41,COLUMN(),0)&lt;ScreenHeight!$E6,   1,   (SQRT(OFFSET(Ghosts!$T$41,COLUMN(),0)-OFFSET(Ghosts!$R$41,COLUMN(),0)*ScreenHeight!$D6)-1))+IF(Ghosts!$B$35,IF(Param!$M$21,-1-POWER(0.3,Param!$M$21)/(IF(Param!$M$21&lt;20,LightShader!BV70,OFFSET(LightShader!BV70,Param!$M$21-20,0))+POWER(0.3,Param!$M$21)),-2),0))</f>
        <v>2.8244378083891637</v>
      </c>
      <c r="BW5" s="46">
        <f ca="1">IF(ScreenHeight!$B6&lt;OFFSET(Radar!$AC$3,COLUMN(),0),    Param!$B$38/ScreenHeight!$B6,    (Param!$B$37+1/(1-OFFSET(Radar!$AD$3,COLUMN(),0)*ScreenHeight!$C6)/Param!$B$39)/OFFSET(Radar!$AC$3,COLUMN(),0))*DistanceShader!BW5*LightShader!BW5*(IF(OFFSET(Ghosts!$S$41,COLUMN(),0)&lt;ScreenHeight!$E6,   1,   (SQRT(OFFSET(Ghosts!$T$41,COLUMN(),0)-OFFSET(Ghosts!$R$41,COLUMN(),0)*ScreenHeight!$D6)-1))+IF(Ghosts!$B$35,IF(Param!$M$21,-1-POWER(0.3,Param!$M$21)/(IF(Param!$M$21&lt;20,LightShader!BW70,OFFSET(LightShader!BW70,Param!$M$21-20,0))+POWER(0.3,Param!$M$21)),-2),0))</f>
        <v>2.7501089837683206</v>
      </c>
      <c r="BX5" s="46">
        <f ca="1">IF(ScreenHeight!$B6&lt;OFFSET(Radar!$AC$3,COLUMN(),0),    Param!$B$38/ScreenHeight!$B6,    (Param!$B$37+1/(1-OFFSET(Radar!$AD$3,COLUMN(),0)*ScreenHeight!$C6)/Param!$B$39)/OFFSET(Radar!$AC$3,COLUMN(),0))*DistanceShader!BX5*LightShader!BX5*(IF(OFFSET(Ghosts!$S$41,COLUMN(),0)&lt;ScreenHeight!$E6,   1,   (SQRT(OFFSET(Ghosts!$T$41,COLUMN(),0)-OFFSET(Ghosts!$R$41,COLUMN(),0)*ScreenHeight!$D6)-1))+IF(Ghosts!$B$35,IF(Param!$M$21,-1-POWER(0.3,Param!$M$21)/(IF(Param!$M$21&lt;20,LightShader!BX70,OFFSET(LightShader!BX70,Param!$M$21-20,0))+POWER(0.3,Param!$M$21)),-2),0))</f>
        <v>2.6770590487078043</v>
      </c>
      <c r="BY5" s="46">
        <f ca="1">IF(ScreenHeight!$B6&lt;OFFSET(Radar!$AC$3,COLUMN(),0),    Param!$B$38/ScreenHeight!$B6,    (Param!$B$37+1/(1-OFFSET(Radar!$AD$3,COLUMN(),0)*ScreenHeight!$C6)/Param!$B$39)/OFFSET(Radar!$AC$3,COLUMN(),0))*DistanceShader!BY5*LightShader!BY5*(IF(OFFSET(Ghosts!$S$41,COLUMN(),0)&lt;ScreenHeight!$E6,   1,   (SQRT(OFFSET(Ghosts!$T$41,COLUMN(),0)-OFFSET(Ghosts!$R$41,COLUMN(),0)*ScreenHeight!$D6)-1))+IF(Ghosts!$B$35,IF(Param!$M$21,-1-POWER(0.3,Param!$M$21)/(IF(Param!$M$21&lt;20,LightShader!BY70,OFFSET(LightShader!BY70,Param!$M$21-20,0))+POWER(0.3,Param!$M$21)),-2),0))</f>
        <v>2.605405224559648</v>
      </c>
      <c r="BZ5" s="46">
        <f ca="1">IF(ScreenHeight!$B6&lt;OFFSET(Radar!$AC$3,COLUMN(),0),    Param!$B$38/ScreenHeight!$B6,    (Param!$B$37+1/(1-OFFSET(Radar!$AD$3,COLUMN(),0)*ScreenHeight!$C6)/Param!$B$39)/OFFSET(Radar!$AC$3,COLUMN(),0))*DistanceShader!BZ5*LightShader!BZ5*(IF(OFFSET(Ghosts!$S$41,COLUMN(),0)&lt;ScreenHeight!$E6,   1,   (SQRT(OFFSET(Ghosts!$T$41,COLUMN(),0)-OFFSET(Ghosts!$R$41,COLUMN(),0)*ScreenHeight!$D6)-1))+IF(Ghosts!$B$35,IF(Param!$M$21,-1-POWER(0.3,Param!$M$21)/(IF(Param!$M$21&lt;20,LightShader!BZ70,OFFSET(LightShader!BZ70,Param!$M$21-20,0))+POWER(0.3,Param!$M$21)),-2),0))</f>
        <v>2.5352419584444492</v>
      </c>
      <c r="CA5" s="46">
        <f ca="1">IF(ScreenHeight!$B6&lt;OFFSET(Radar!$AC$3,COLUMN(),0),    Param!$B$38/ScreenHeight!$B6,    (Param!$B$37+1/(1-OFFSET(Radar!$AD$3,COLUMN(),0)*ScreenHeight!$C6)/Param!$B$39)/OFFSET(Radar!$AC$3,COLUMN(),0))*DistanceShader!CA5*LightShader!CA5*(IF(OFFSET(Ghosts!$S$41,COLUMN(),0)&lt;ScreenHeight!$E6,   1,   (SQRT(OFFSET(Ghosts!$T$41,COLUMN(),0)-OFFSET(Ghosts!$R$41,COLUMN(),0)*ScreenHeight!$D6)-1))+IF(Ghosts!$B$35,IF(Param!$M$21,-1-POWER(0.3,Param!$M$21)/(IF(Param!$M$21&lt;20,LightShader!CA70,OFFSET(LightShader!CA70,Param!$M$21-20,0))+POWER(0.3,Param!$M$21)),-2),0))</f>
        <v>2.4666434030840794</v>
      </c>
      <c r="CB5" s="46">
        <f ca="1">IF(ScreenHeight!$B6&lt;OFFSET(Radar!$AC$3,COLUMN(),0),    Param!$B$38/ScreenHeight!$B6,    (Param!$B$37+1/(1-OFFSET(Radar!$AD$3,COLUMN(),0)*ScreenHeight!$C6)/Param!$B$39)/OFFSET(Radar!$AC$3,COLUMN(),0))*DistanceShader!CB5*LightShader!CB5*(IF(OFFSET(Ghosts!$S$41,COLUMN(),0)&lt;ScreenHeight!$E6,   1,   (SQRT(OFFSET(Ghosts!$T$41,COLUMN(),0)-OFFSET(Ghosts!$R$41,COLUMN(),0)*ScreenHeight!$D6)-1))+IF(Ghosts!$B$35,IF(Param!$M$21,-1-POWER(0.3,Param!$M$21)/(IF(Param!$M$21&lt;20,LightShader!CB70,OFFSET(LightShader!CB70,Param!$M$21-20,0))+POWER(0.3,Param!$M$21)),-2),0))</f>
        <v>2.3996657583715679</v>
      </c>
      <c r="CC5" s="46">
        <f ca="1">IF(ScreenHeight!$B6&lt;OFFSET(Radar!$AC$3,COLUMN(),0),    Param!$B$38/ScreenHeight!$B6,    (Param!$B$37+1/(1-OFFSET(Radar!$AD$3,COLUMN(),0)*ScreenHeight!$C6)/Param!$B$39)/OFFSET(Radar!$AC$3,COLUMN(),0))*DistanceShader!CC5*LightShader!CC5*(IF(OFFSET(Ghosts!$S$41,COLUMN(),0)&lt;ScreenHeight!$E6,   1,   (SQRT(OFFSET(Ghosts!$T$41,COLUMN(),0)-OFFSET(Ghosts!$R$41,COLUMN(),0)*ScreenHeight!$D6)-1))+IF(Ghosts!$B$35,IF(Param!$M$21,-1-POWER(0.3,Param!$M$21)/(IF(Param!$M$21&lt;20,LightShader!CC70,OFFSET(LightShader!CC70,Param!$M$21-20,0))+POWER(0.3,Param!$M$21)),-2),0))</f>
        <v>2.3343494528155055</v>
      </c>
      <c r="CD5" s="46">
        <f ca="1">IF(ScreenHeight!$B6&lt;OFFSET(Radar!$AC$3,COLUMN(),0),    Param!$B$38/ScreenHeight!$B6,    (Param!$B$37+1/(1-OFFSET(Radar!$AD$3,COLUMN(),0)*ScreenHeight!$C6)/Param!$B$39)/OFFSET(Radar!$AC$3,COLUMN(),0))*DistanceShader!CD5*LightShader!CD5*(IF(OFFSET(Ghosts!$S$41,COLUMN(),0)&lt;ScreenHeight!$E6,   1,   (SQRT(OFFSET(Ghosts!$T$41,COLUMN(),0)-OFFSET(Ghosts!$R$41,COLUMN(),0)*ScreenHeight!$D6)-1))+IF(Ghosts!$B$35,IF(Param!$M$21,-1-POWER(0.3,Param!$M$21)/(IF(Param!$M$21&lt;20,LightShader!CD70,OFFSET(LightShader!CD70,Param!$M$21-20,0))+POWER(0.3,Param!$M$21)),-2),0))</f>
        <v>2.2707211531334521</v>
      </c>
      <c r="CE5" s="46">
        <f ca="1">IF(ScreenHeight!$B6&lt;OFFSET(Radar!$AC$3,COLUMN(),0),    Param!$B$38/ScreenHeight!$B6,    (Param!$B$37+1/(1-OFFSET(Radar!$AD$3,COLUMN(),0)*ScreenHeight!$C6)/Param!$B$39)/OFFSET(Radar!$AC$3,COLUMN(),0))*DistanceShader!CE5*LightShader!CE5*(IF(OFFSET(Ghosts!$S$41,COLUMN(),0)&lt;ScreenHeight!$E6,   1,   (SQRT(OFFSET(Ghosts!$T$41,COLUMN(),0)-OFFSET(Ghosts!$R$41,COLUMN(),0)*ScreenHeight!$D6)-1))+IF(Ghosts!$B$35,IF(Param!$M$21,-1-POWER(0.3,Param!$M$21)/(IF(Param!$M$21&lt;20,LightShader!CE70,OFFSET(LightShader!CE70,Param!$M$21-20,0))+POWER(0.3,Param!$M$21)),-2),0))</f>
        <v>2.2087955980307656</v>
      </c>
      <c r="CF5" s="46">
        <f ca="1">IF(ScreenHeight!$B6&lt;OFFSET(Radar!$AC$3,COLUMN(),0),    Param!$B$38/ScreenHeight!$B6,    (Param!$B$37+1/(1-OFFSET(Radar!$AD$3,COLUMN(),0)*ScreenHeight!$C6)/Param!$B$39)/OFFSET(Radar!$AC$3,COLUMN(),0))*DistanceShader!CF5*LightShader!CF5*(IF(OFFSET(Ghosts!$S$41,COLUMN(),0)&lt;ScreenHeight!$E6,   1,   (SQRT(OFFSET(Ghosts!$T$41,COLUMN(),0)-OFFSET(Ghosts!$R$41,COLUMN(),0)*ScreenHeight!$D6)-1))+IF(Ghosts!$B$35,IF(Param!$M$21,-1-POWER(0.3,Param!$M$21)/(IF(Param!$M$21&lt;20,LightShader!CF70,OFFSET(LightShader!CF70,Param!$M$21-20,0))+POWER(0.3,Param!$M$21)),-2),0))</f>
        <v>2.1485772579565561</v>
      </c>
      <c r="CG5" s="46">
        <f ca="1">IF(ScreenHeight!$B6&lt;OFFSET(Radar!$AC$3,COLUMN(),0),    Param!$B$38/ScreenHeight!$B6,    (Param!$B$37+1/(1-OFFSET(Radar!$AD$3,COLUMN(),0)*ScreenHeight!$C6)/Param!$B$39)/OFFSET(Radar!$AC$3,COLUMN(),0))*DistanceShader!CG5*LightShader!CG5*(IF(OFFSET(Ghosts!$S$41,COLUMN(),0)&lt;ScreenHeight!$E6,   1,   (SQRT(OFFSET(Ghosts!$T$41,COLUMN(),0)-OFFSET(Ghosts!$R$41,COLUMN(),0)*ScreenHeight!$D6)-1))+IF(Ghosts!$B$35,IF(Param!$M$21,-1-POWER(0.3,Param!$M$21)/(IF(Param!$M$21&lt;20,LightShader!CG70,OFFSET(LightShader!CG70,Param!$M$21-20,0))+POWER(0.3,Param!$M$21)),-2),0))</f>
        <v>2.0900618267335909</v>
      </c>
      <c r="CH5" s="46">
        <f ca="1">IF(ScreenHeight!$B6&lt;OFFSET(Radar!$AC$3,COLUMN(),0),    Param!$B$38/ScreenHeight!$B6,    (Param!$B$37+1/(1-OFFSET(Radar!$AD$3,COLUMN(),0)*ScreenHeight!$C6)/Param!$B$39)/OFFSET(Radar!$AC$3,COLUMN(),0))*DistanceShader!CH5*LightShader!CH5*(IF(OFFSET(Ghosts!$S$41,COLUMN(),0)&lt;ScreenHeight!$E6,   1,   (SQRT(OFFSET(Ghosts!$T$41,COLUMN(),0)-OFFSET(Ghosts!$R$41,COLUMN(),0)*ScreenHeight!$D6)-1))+IF(Ghosts!$B$35,IF(Param!$M$21,-1-POWER(0.3,Param!$M$21)/(IF(Param!$M$21&lt;20,LightShader!CH70,OFFSET(LightShader!CH70,Param!$M$21-20,0))+POWER(0.3,Param!$M$21)),-2),0))</f>
        <v>2.0332375537399257</v>
      </c>
      <c r="CI5" s="46">
        <f ca="1">IF(ScreenHeight!$B6&lt;OFFSET(Radar!$AC$3,COLUMN(),0),    Param!$B$38/ScreenHeight!$B6,    (Param!$B$37+1/(1-OFFSET(Radar!$AD$3,COLUMN(),0)*ScreenHeight!$C6)/Param!$B$39)/OFFSET(Radar!$AC$3,COLUMN(),0))*DistanceShader!CI5*LightShader!CI5*(IF(OFFSET(Ghosts!$S$41,COLUMN(),0)&lt;ScreenHeight!$E6,   1,   (SQRT(OFFSET(Ghosts!$T$41,COLUMN(),0)-OFFSET(Ghosts!$R$41,COLUMN(),0)*ScreenHeight!$D6)-1))+IF(Ghosts!$B$35,IF(Param!$M$21,-1-POWER(0.3,Param!$M$21)/(IF(Param!$M$21&lt;20,LightShader!CI70,OFFSET(LightShader!CI70,Param!$M$21-20,0))+POWER(0.3,Param!$M$21)),-2),0))</f>
        <v>1.9780864270628611</v>
      </c>
      <c r="CJ5" s="46">
        <f ca="1">IF(ScreenHeight!$B6&lt;OFFSET(Radar!$AC$3,COLUMN(),0),    Param!$B$38/ScreenHeight!$B6,    (Param!$B$37+1/(1-OFFSET(Radar!$AD$3,COLUMN(),0)*ScreenHeight!$C6)/Param!$B$39)/OFFSET(Radar!$AC$3,COLUMN(),0))*DistanceShader!CJ5*LightShader!CJ5*(IF(OFFSET(Ghosts!$S$41,COLUMN(),0)&lt;ScreenHeight!$E6,   1,   (SQRT(OFFSET(Ghosts!$T$41,COLUMN(),0)-OFFSET(Ghosts!$R$41,COLUMN(),0)*ScreenHeight!$D6)-1))+IF(Ghosts!$B$35,IF(Param!$M$21,-1-POWER(0.3,Param!$M$21)/(IF(Param!$M$21&lt;20,LightShader!CJ70,OFFSET(LightShader!CJ70,Param!$M$21-20,0))+POWER(0.3,Param!$M$21)),-2),0))</f>
        <v>1.9245852189938213</v>
      </c>
      <c r="CK5" s="46">
        <f ca="1">IF(ScreenHeight!$B6&lt;OFFSET(Radar!$AC$3,COLUMN(),0),    Param!$B$38/ScreenHeight!$B6,    (Param!$B$37+1/(1-OFFSET(Radar!$AD$3,COLUMN(),0)*ScreenHeight!$C6)/Param!$B$39)/OFFSET(Radar!$AC$3,COLUMN(),0))*DistanceShader!CK5*LightShader!CK5*(IF(OFFSET(Ghosts!$S$41,COLUMN(),0)&lt;ScreenHeight!$E6,   1,   (SQRT(OFFSET(Ghosts!$T$41,COLUMN(),0)-OFFSET(Ghosts!$R$41,COLUMN(),0)*ScreenHeight!$D6)-1))+IF(Ghosts!$B$35,IF(Param!$M$21,-1-POWER(0.3,Param!$M$21)/(IF(Param!$M$21&lt;20,LightShader!CK70,OFFSET(LightShader!CK70,Param!$M$21-20,0))+POWER(0.3,Param!$M$21)),-2),0))</f>
        <v>1.8727064055874705</v>
      </c>
      <c r="CL5" s="46">
        <f ca="1">IF(ScreenHeight!$B6&lt;OFFSET(Radar!$AC$3,COLUMN(),0),    Param!$B$38/ScreenHeight!$B6,    (Param!$B$37+1/(1-OFFSET(Radar!$AD$3,COLUMN(),0)*ScreenHeight!$C6)/Param!$B$39)/OFFSET(Radar!$AC$3,COLUMN(),0))*DistanceShader!CL5*LightShader!CL5*(IF(OFFSET(Ghosts!$S$41,COLUMN(),0)&lt;ScreenHeight!$E6,   1,   (SQRT(OFFSET(Ghosts!$T$41,COLUMN(),0)-OFFSET(Ghosts!$R$41,COLUMN(),0)*ScreenHeight!$D6)-1))+IF(Ghosts!$B$35,IF(Param!$M$21,-1-POWER(0.3,Param!$M$21)/(IF(Param!$M$21&lt;20,LightShader!CL70,OFFSET(LightShader!CL70,Param!$M$21-20,0))+POWER(0.3,Param!$M$21)),-2),0))</f>
        <v>1.8224189719329891</v>
      </c>
      <c r="CM5" s="46">
        <f ca="1">IF(ScreenHeight!$B6&lt;OFFSET(Radar!$AC$3,COLUMN(),0),    Param!$B$38/ScreenHeight!$B6,    (Param!$B$37+1/(1-OFFSET(Radar!$AD$3,COLUMN(),0)*ScreenHeight!$C6)/Param!$B$39)/OFFSET(Radar!$AC$3,COLUMN(),0))*DistanceShader!CM5*LightShader!CM5*(IF(OFFSET(Ghosts!$S$41,COLUMN(),0)&lt;ScreenHeight!$E6,   1,   (SQRT(OFFSET(Ghosts!$T$41,COLUMN(),0)-OFFSET(Ghosts!$R$41,COLUMN(),0)*ScreenHeight!$D6)-1))+IF(Ghosts!$B$35,IF(Param!$M$21,-1-POWER(0.3,Param!$M$21)/(IF(Param!$M$21&lt;20,LightShader!CM70,OFFSET(LightShader!CM70,Param!$M$21-20,0))+POWER(0.3,Param!$M$21)),-2),0))</f>
        <v>1.7736891144095592</v>
      </c>
      <c r="CN5" s="46">
        <f ca="1">IF(ScreenHeight!$B6&lt;OFFSET(Radar!$AC$3,COLUMN(),0),    Param!$B$38/ScreenHeight!$B6,    (Param!$B$37+1/(1-OFFSET(Radar!$AD$3,COLUMN(),0)*ScreenHeight!$C6)/Param!$B$39)/OFFSET(Radar!$AC$3,COLUMN(),0))*DistanceShader!CN5*LightShader!CN5*(IF(OFFSET(Ghosts!$S$41,COLUMN(),0)&lt;ScreenHeight!$E6,   1,   (SQRT(OFFSET(Ghosts!$T$41,COLUMN(),0)-OFFSET(Ghosts!$R$41,COLUMN(),0)*ScreenHeight!$D6)-1))+IF(Ghosts!$B$35,IF(Param!$M$21,-1-POWER(0.3,Param!$M$21)/(IF(Param!$M$21&lt;20,LightShader!CN70,OFFSET(LightShader!CN70,Param!$M$21-20,0))+POWER(0.3,Param!$M$21)),-2),0))</f>
        <v>1.7264808506224754</v>
      </c>
      <c r="CO5" s="46">
        <f ca="1">IF(ScreenHeight!$B6&lt;OFFSET(Radar!$AC$3,COLUMN(),0),    Param!$B$38/ScreenHeight!$B6,    (Param!$B$37+1/(1-OFFSET(Radar!$AD$3,COLUMN(),0)*ScreenHeight!$C6)/Param!$B$39)/OFFSET(Radar!$AC$3,COLUMN(),0))*DistanceShader!CO5*LightShader!CO5*(IF(OFFSET(Ghosts!$S$41,COLUMN(),0)&lt;ScreenHeight!$E6,   1,   (SQRT(OFFSET(Ghosts!$T$41,COLUMN(),0)-OFFSET(Ghosts!$R$41,COLUMN(),0)*ScreenHeight!$D6)-1))+IF(Ghosts!$B$35,IF(Param!$M$21,-1-POWER(0.3,Param!$M$21)/(IF(Param!$M$21&lt;20,LightShader!CO70,OFFSET(LightShader!CO70,Param!$M$21-20,0))+POWER(0.3,Param!$M$21)),-2),0))</f>
        <v>1.6807565470178902</v>
      </c>
      <c r="CP5" s="46">
        <f ca="1">IF(ScreenHeight!$B6&lt;OFFSET(Radar!$AC$3,COLUMN(),0),    Param!$B$38/ScreenHeight!$B6,    (Param!$B$37+1/(1-OFFSET(Radar!$AD$3,COLUMN(),0)*ScreenHeight!$C6)/Param!$B$39)/OFFSET(Radar!$AC$3,COLUMN(),0))*DistanceShader!CP5*LightShader!CP5*(IF(OFFSET(Ghosts!$S$41,COLUMN(),0)&lt;ScreenHeight!$E6,   1,   (SQRT(OFFSET(Ghosts!$T$41,COLUMN(),0)-OFFSET(Ghosts!$R$41,COLUMN(),0)*ScreenHeight!$D6)-1))+IF(Ghosts!$B$35,IF(Param!$M$21,-1-POWER(0.3,Param!$M$21)/(IF(Param!$M$21&lt;20,LightShader!CP70,OFFSET(LightShader!CP70,Param!$M$21-20,0))+POWER(0.3,Param!$M$21)),-2),0))</f>
        <v>1.6364773734105251</v>
      </c>
      <c r="CQ5" s="46">
        <f ca="1">IF(ScreenHeight!$B6&lt;OFFSET(Radar!$AC$3,COLUMN(),0),    Param!$B$38/ScreenHeight!$B6,    (Param!$B$37+1/(1-OFFSET(Radar!$AD$3,COLUMN(),0)*ScreenHeight!$C6)/Param!$B$39)/OFFSET(Radar!$AC$3,COLUMN(),0))*DistanceShader!CQ5*LightShader!CQ5*(IF(OFFSET(Ghosts!$S$41,COLUMN(),0)&lt;ScreenHeight!$E6,   1,   (SQRT(OFFSET(Ghosts!$T$41,COLUMN(),0)-OFFSET(Ghosts!$R$41,COLUMN(),0)*ScreenHeight!$D6)-1))+IF(Ghosts!$B$35,IF(Param!$M$21,-1-POWER(0.3,Param!$M$21)/(IF(Param!$M$21&lt;20,LightShader!CQ70,OFFSET(LightShader!CQ70,Param!$M$21-20,0))+POWER(0.3,Param!$M$21)),-2),0))</f>
        <v>1.593603692871675</v>
      </c>
      <c r="CR5" s="46">
        <f ca="1">IF(ScreenHeight!$B6&lt;OFFSET(Radar!$AC$3,COLUMN(),0),    Param!$B$38/ScreenHeight!$B6,    (Param!$B$37+1/(1-OFFSET(Radar!$AD$3,COLUMN(),0)*ScreenHeight!$C6)/Param!$B$39)/OFFSET(Radar!$AC$3,COLUMN(),0))*DistanceShader!CR5*LightShader!CR5*(IF(OFFSET(Ghosts!$S$41,COLUMN(),0)&lt;ScreenHeight!$E6,   1,   (SQRT(OFFSET(Ghosts!$T$41,COLUMN(),0)-OFFSET(Ghosts!$R$41,COLUMN(),0)*ScreenHeight!$D6)-1))+IF(Ghosts!$B$35,IF(Param!$M$21,-1-POWER(0.3,Param!$M$21)/(IF(Param!$M$21&lt;20,LightShader!CR70,OFFSET(LightShader!CR70,Param!$M$21-20,0))+POWER(0.3,Param!$M$21)),-2),0))</f>
        <v>1.5520953946443741</v>
      </c>
      <c r="CS5" s="46">
        <f ca="1">IF(ScreenHeight!$B6&lt;OFFSET(Radar!$AC$3,COLUMN(),0),    Param!$B$38/ScreenHeight!$B6,    (Param!$B$37+1/(1-OFFSET(Radar!$AD$3,COLUMN(),0)*ScreenHeight!$C6)/Param!$B$39)/OFFSET(Radar!$AC$3,COLUMN(),0))*DistanceShader!CS5*LightShader!CS5*(IF(OFFSET(Ghosts!$S$41,COLUMN(),0)&lt;ScreenHeight!$E6,   1,   (SQRT(OFFSET(Ghosts!$T$41,COLUMN(),0)-OFFSET(Ghosts!$R$41,COLUMN(),0)*ScreenHeight!$D6)-1))+IF(Ghosts!$B$35,IF(Param!$M$21,-1-POWER(0.3,Param!$M$21)/(IF(Param!$M$21&lt;20,LightShader!CS70,OFFSET(LightShader!CS70,Param!$M$21-20,0))+POWER(0.3,Param!$M$21)),-2),0))</f>
        <v>1.5119121769990091</v>
      </c>
      <c r="CT5" s="46">
        <f ca="1">IF(ScreenHeight!$B6&lt;OFFSET(Radar!$AC$3,COLUMN(),0),    Param!$B$38/ScreenHeight!$B6,    (Param!$B$37+1/(1-OFFSET(Radar!$AD$3,COLUMN(),0)*ScreenHeight!$C6)/Param!$B$39)/OFFSET(Radar!$AC$3,COLUMN(),0))*DistanceShader!CT5*LightShader!CT5*(IF(OFFSET(Ghosts!$S$41,COLUMN(),0)&lt;ScreenHeight!$E6,   1,   (SQRT(OFFSET(Ghosts!$T$41,COLUMN(),0)-OFFSET(Ghosts!$R$41,COLUMN(),0)*ScreenHeight!$D6)-1))+IF(Ghosts!$B$35,IF(Param!$M$21,-1-POWER(0.3,Param!$M$21)/(IF(Param!$M$21&lt;20,LightShader!CT70,OFFSET(LightShader!CT70,Param!$M$21-20,0))+POWER(0.3,Param!$M$21)),-2),0))</f>
        <v>1.4730137862292674</v>
      </c>
      <c r="CU5" s="46">
        <f ca="1">IF(ScreenHeight!$B6&lt;OFFSET(Radar!$AC$3,COLUMN(),0),    Param!$B$38/ScreenHeight!$B6,    (Param!$B$37+1/(1-OFFSET(Radar!$AD$3,COLUMN(),0)*ScreenHeight!$C6)/Param!$B$39)/OFFSET(Radar!$AC$3,COLUMN(),0))*DistanceShader!CU5*LightShader!CU5*(IF(OFFSET(Ghosts!$S$41,COLUMN(),0)&lt;ScreenHeight!$E6,   1,   (SQRT(OFFSET(Ghosts!$T$41,COLUMN(),0)-OFFSET(Ghosts!$R$41,COLUMN(),0)*ScreenHeight!$D6)-1))+IF(Ghosts!$B$35,IF(Param!$M$21,-1-POWER(0.3,Param!$M$21)/(IF(Param!$M$21&lt;20,LightShader!CU70,OFFSET(LightShader!CU70,Param!$M$21-20,0))+POWER(0.3,Param!$M$21)),-2),0))</f>
        <v>1.4353602173228959</v>
      </c>
      <c r="CV5" s="46">
        <f ca="1">IF(ScreenHeight!$B6&lt;OFFSET(Radar!$AC$3,COLUMN(),0),    Param!$B$38/ScreenHeight!$B6,    (Param!$B$37+1/(1-OFFSET(Radar!$AD$3,COLUMN(),0)*ScreenHeight!$C6)/Param!$B$39)/OFFSET(Radar!$AC$3,COLUMN(),0))*DistanceShader!CV5*LightShader!CV5*(IF(OFFSET(Ghosts!$S$41,COLUMN(),0)&lt;ScreenHeight!$E6,   1,   (SQRT(OFFSET(Ghosts!$T$41,COLUMN(),0)-OFFSET(Ghosts!$R$41,COLUMN(),0)*ScreenHeight!$D6)-1))+IF(Ghosts!$B$35,IF(Param!$M$21,-1-POWER(0.3,Param!$M$21)/(IF(Param!$M$21&lt;20,LightShader!CV70,OFFSET(LightShader!CV70,Param!$M$21-20,0))+POWER(0.3,Param!$M$21)),-2),0))</f>
        <v>1.3989118812284469</v>
      </c>
      <c r="CW5" s="46">
        <f ca="1">IF(ScreenHeight!$B6&lt;OFFSET(Radar!$AC$3,COLUMN(),0),    Param!$B$38/ScreenHeight!$B6,    (Param!$B$37+1/(1-OFFSET(Radar!$AD$3,COLUMN(),0)*ScreenHeight!$C6)/Param!$B$39)/OFFSET(Radar!$AC$3,COLUMN(),0))*DistanceShader!CW5*LightShader!CW5*(IF(OFFSET(Ghosts!$S$41,COLUMN(),0)&lt;ScreenHeight!$E6,   1,   (SQRT(OFFSET(Ghosts!$T$41,COLUMN(),0)-OFFSET(Ghosts!$R$41,COLUMN(),0)*ScreenHeight!$D6)-1))+IF(Ghosts!$B$35,IF(Param!$M$21,-1-POWER(0.3,Param!$M$21)/(IF(Param!$M$21&lt;20,LightShader!CW70,OFFSET(LightShader!CW70,Param!$M$21-20,0))+POWER(0.3,Param!$M$21)),-2),0))</f>
        <v>1.3636297430790314</v>
      </c>
    </row>
    <row r="6" spans="1:101" ht="7.5" customHeight="1">
      <c r="A6" s="46">
        <f ca="1">IF(ScreenHeight!$B7&lt;OFFSET(Radar!$AC$3,COLUMN(),0),    Param!$B$38/ScreenHeight!$B7,    (Param!$B$37+1/(1-OFFSET(Radar!$AD$3,COLUMN(),0)*ScreenHeight!$C7)/Param!$B$39)/OFFSET(Radar!$AC$3,COLUMN(),0))*DistanceShader!A6*LightShader!A6*(IF(OFFSET(Ghosts!$S$41,COLUMN(),0)&lt;ScreenHeight!$E7,   1,   (SQRT(OFFSET(Ghosts!$T$41,COLUMN(),0)-OFFSET(Ghosts!$R$41,COLUMN(),0)*ScreenHeight!$D7)-1))+IF(Ghosts!$B$35,IF(Param!$M$21,-1-POWER(0.3,Param!$M$21)/(IF(Param!$M$21&lt;20,LightShader!A71,OFFSET(LightShader!A71,Param!$M$21-20,0))+POWER(0.3,Param!$M$21)),-2),0))</f>
        <v>1.3563458741588965</v>
      </c>
      <c r="B6" s="46">
        <f ca="1">IF(ScreenHeight!$B7&lt;OFFSET(Radar!$AC$3,COLUMN(),0),    Param!$B$38/ScreenHeight!$B7,    (Param!$B$37+1/(1-OFFSET(Radar!$AD$3,COLUMN(),0)*ScreenHeight!$C7)/Param!$B$39)/OFFSET(Radar!$AC$3,COLUMN(),0))*DistanceShader!B6*LightShader!B6*(IF(OFFSET(Ghosts!$S$41,COLUMN(),0)&lt;ScreenHeight!$E7,   1,   (SQRT(OFFSET(Ghosts!$T$41,COLUMN(),0)-OFFSET(Ghosts!$R$41,COLUMN(),0)*ScreenHeight!$D7)-1))+IF(Ghosts!$B$35,IF(Param!$M$21,-1-POWER(0.3,Param!$M$21)/(IF(Param!$M$21&lt;20,LightShader!B71,OFFSET(LightShader!B71,Param!$M$21-20,0))+POWER(0.3,Param!$M$21)),-2),0))</f>
        <v>1.391916994939923</v>
      </c>
      <c r="C6" s="46">
        <f ca="1">IF(ScreenHeight!$B7&lt;OFFSET(Radar!$AC$3,COLUMN(),0),    Param!$B$38/ScreenHeight!$B7,    (Param!$B$37+1/(1-OFFSET(Radar!$AD$3,COLUMN(),0)*ScreenHeight!$C7)/Param!$B$39)/OFFSET(Radar!$AC$3,COLUMN(),0))*DistanceShader!C6*LightShader!C6*(IF(OFFSET(Ghosts!$S$41,COLUMN(),0)&lt;ScreenHeight!$E7,   1,   (SQRT(OFFSET(Ghosts!$T$41,COLUMN(),0)-OFFSET(Ghosts!$R$41,COLUMN(),0)*ScreenHeight!$D7)-1))+IF(Ghosts!$B$35,IF(Param!$M$21,-1-POWER(0.3,Param!$M$21)/(IF(Param!$M$21&lt;20,LightShader!C71,OFFSET(LightShader!C71,Param!$M$21-20,0))+POWER(0.3,Param!$M$21)),-2),0))</f>
        <v>1.4286803817742402</v>
      </c>
      <c r="D6" s="46">
        <f ca="1">IF(ScreenHeight!$B7&lt;OFFSET(Radar!$AC$3,COLUMN(),0),    Param!$B$38/ScreenHeight!$B7,    (Param!$B$37+1/(1-OFFSET(Radar!$AD$3,COLUMN(),0)*ScreenHeight!$C7)/Param!$B$39)/OFFSET(Radar!$AC$3,COLUMN(),0))*DistanceShader!D6*LightShader!D6*(IF(OFFSET(Ghosts!$S$41,COLUMN(),0)&lt;ScreenHeight!$E7,   1,   (SQRT(OFFSET(Ghosts!$T$41,COLUMN(),0)-OFFSET(Ghosts!$R$41,COLUMN(),0)*ScreenHeight!$D7)-1))+IF(Ghosts!$B$35,IF(Param!$M$21,-1-POWER(0.3,Param!$M$21)/(IF(Param!$M$21&lt;20,LightShader!D71,OFFSET(LightShader!D71,Param!$M$21-20,0))+POWER(0.3,Param!$M$21)),-2),0))</f>
        <v>1.4666768735475095</v>
      </c>
      <c r="E6" s="46">
        <f ca="1">IF(ScreenHeight!$B7&lt;OFFSET(Radar!$AC$3,COLUMN(),0),    Param!$B$38/ScreenHeight!$B7,    (Param!$B$37+1/(1-OFFSET(Radar!$AD$3,COLUMN(),0)*ScreenHeight!$C7)/Param!$B$39)/OFFSET(Radar!$AC$3,COLUMN(),0))*DistanceShader!E6*LightShader!E6*(IF(OFFSET(Ghosts!$S$41,COLUMN(),0)&lt;ScreenHeight!$E7,   1,   (SQRT(OFFSET(Ghosts!$T$41,COLUMN(),0)-OFFSET(Ghosts!$R$41,COLUMN(),0)*ScreenHeight!$D7)-1))+IF(Ghosts!$B$35,IF(Param!$M$21,-1-POWER(0.3,Param!$M$21)/(IF(Param!$M$21&lt;20,LightShader!E71,OFFSET(LightShader!E71,Param!$M$21-20,0))+POWER(0.3,Param!$M$21)),-2),0))</f>
        <v>1.5059479901512005</v>
      </c>
      <c r="F6" s="46">
        <f ca="1">IF(ScreenHeight!$B7&lt;OFFSET(Radar!$AC$3,COLUMN(),0),    Param!$B$38/ScreenHeight!$B7,    (Param!$B$37+1/(1-OFFSET(Radar!$AD$3,COLUMN(),0)*ScreenHeight!$C7)/Param!$B$39)/OFFSET(Radar!$AC$3,COLUMN(),0))*DistanceShader!F6*LightShader!F6*(IF(OFFSET(Ghosts!$S$41,COLUMN(),0)&lt;ScreenHeight!$E7,   1,   (SQRT(OFFSET(Ghosts!$T$41,COLUMN(),0)-OFFSET(Ghosts!$R$41,COLUMN(),0)*ScreenHeight!$D7)-1))+IF(Ghosts!$B$35,IF(Param!$M$21,-1-POWER(0.3,Param!$M$21)/(IF(Param!$M$21&lt;20,LightShader!F71,OFFSET(LightShader!F71,Param!$M$21-20,0))+POWER(0.3,Param!$M$21)),-2),0))</f>
        <v>1.5465358030820462</v>
      </c>
      <c r="G6" s="46">
        <f ca="1">IF(ScreenHeight!$B7&lt;OFFSET(Radar!$AC$3,COLUMN(),0),    Param!$B$38/ScreenHeight!$B7,    (Param!$B$37+1/(1-OFFSET(Radar!$AD$3,COLUMN(),0)*ScreenHeight!$C7)/Param!$B$39)/OFFSET(Radar!$AC$3,COLUMN(),0))*DistanceShader!G6*LightShader!G6*(IF(OFFSET(Ghosts!$S$41,COLUMN(),0)&lt;ScreenHeight!$E7,   1,   (SQRT(OFFSET(Ghosts!$T$41,COLUMN(),0)-OFFSET(Ghosts!$R$41,COLUMN(),0)*ScreenHeight!$D7)-1))+IF(Ghosts!$B$35,IF(Param!$M$21,-1-POWER(0.3,Param!$M$21)/(IF(Param!$M$21&lt;20,LightShader!G71,OFFSET(LightShader!G71,Param!$M$21-20,0))+POWER(0.3,Param!$M$21)),-2),0))</f>
        <v>1.5884827773046266</v>
      </c>
      <c r="H6" s="46">
        <f ca="1">IF(ScreenHeight!$B7&lt;OFFSET(Radar!$AC$3,COLUMN(),0),    Param!$B$38/ScreenHeight!$B7,    (Param!$B$37+1/(1-OFFSET(Radar!$AD$3,COLUMN(),0)*ScreenHeight!$C7)/Param!$B$39)/OFFSET(Radar!$AC$3,COLUMN(),0))*DistanceShader!H6*LightShader!H6*(IF(OFFSET(Ghosts!$S$41,COLUMN(),0)&lt;ScreenHeight!$E7,   1,   (SQRT(OFFSET(Ghosts!$T$41,COLUMN(),0)-OFFSET(Ghosts!$R$41,COLUMN(),0)*ScreenHeight!$D7)-1))+IF(Ghosts!$B$35,IF(Param!$M$21,-1-POWER(0.3,Param!$M$21)/(IF(Param!$M$21&lt;20,LightShader!H71,OFFSET(LightShader!H71,Param!$M$21-20,0))+POWER(0.3,Param!$M$21)),-2),0))</f>
        <v>1.6318315798956213</v>
      </c>
      <c r="I6" s="46">
        <f ca="1">IF(ScreenHeight!$B7&lt;OFFSET(Radar!$AC$3,COLUMN(),0),    Param!$B$38/ScreenHeight!$B7,    (Param!$B$37+1/(1-OFFSET(Radar!$AD$3,COLUMN(),0)*ScreenHeight!$C7)/Param!$B$39)/OFFSET(Radar!$AC$3,COLUMN(),0))*DistanceShader!I6*LightShader!I6*(IF(OFFSET(Ghosts!$S$41,COLUMN(),0)&lt;ScreenHeight!$E7,   1,   (SQRT(OFFSET(Ghosts!$T$41,COLUMN(),0)-OFFSET(Ghosts!$R$41,COLUMN(),0)*ScreenHeight!$D7)-1))+IF(Ghosts!$B$35,IF(Param!$M$21,-1-POWER(0.3,Param!$M$21)/(IF(Param!$M$21&lt;20,LightShader!I71,OFFSET(LightShader!I71,Param!$M$21-20,0))+POWER(0.3,Param!$M$21)),-2),0))</f>
        <v>1.6766248503753705</v>
      </c>
      <c r="J6" s="46">
        <f ca="1">IF(ScreenHeight!$B7&lt;OFFSET(Radar!$AC$3,COLUMN(),0),    Param!$B$38/ScreenHeight!$B7,    (Param!$B$37+1/(1-OFFSET(Radar!$AD$3,COLUMN(),0)*ScreenHeight!$C7)/Param!$B$39)/OFFSET(Radar!$AC$3,COLUMN(),0))*DistanceShader!J6*LightShader!J6*(IF(OFFSET(Ghosts!$S$41,COLUMN(),0)&lt;ScreenHeight!$E7,   1,   (SQRT(OFFSET(Ghosts!$T$41,COLUMN(),0)-OFFSET(Ghosts!$R$41,COLUMN(),0)*ScreenHeight!$D7)-1))+IF(Ghosts!$B$35,IF(Param!$M$21,-1-POWER(0.3,Param!$M$21)/(IF(Param!$M$21&lt;20,LightShader!J71,OFFSET(LightShader!J71,Param!$M$21-20,0))+POWER(0.3,Param!$M$21)),-2),0))</f>
        <v>1.7229049269511914</v>
      </c>
      <c r="K6" s="46">
        <f ca="1">IF(ScreenHeight!$B7&lt;OFFSET(Radar!$AC$3,COLUMN(),0),    Param!$B$38/ScreenHeight!$B7,    (Param!$B$37+1/(1-OFFSET(Radar!$AD$3,COLUMN(),0)*ScreenHeight!$C7)/Param!$B$39)/OFFSET(Radar!$AC$3,COLUMN(),0))*DistanceShader!K6*LightShader!K6*(IF(OFFSET(Ghosts!$S$41,COLUMN(),0)&lt;ScreenHeight!$E7,   1,   (SQRT(OFFSET(Ghosts!$T$41,COLUMN(),0)-OFFSET(Ghosts!$R$41,COLUMN(),0)*ScreenHeight!$D7)-1))+IF(Ghosts!$B$35,IF(Param!$M$21,-1-POWER(0.3,Param!$M$21)/(IF(Param!$M$21&lt;20,LightShader!K71,OFFSET(LightShader!K71,Param!$M$21-20,0))+POWER(0.3,Param!$M$21)),-2),0))</f>
        <v>1.7707135221453707</v>
      </c>
      <c r="L6" s="46">
        <f ca="1">IF(ScreenHeight!$B7&lt;OFFSET(Radar!$AC$3,COLUMN(),0),    Param!$B$38/ScreenHeight!$B7,    (Param!$B$37+1/(1-OFFSET(Radar!$AD$3,COLUMN(),0)*ScreenHeight!$C7)/Param!$B$39)/OFFSET(Radar!$AC$3,COLUMN(),0))*DistanceShader!L6*LightShader!L6*(IF(OFFSET(Ghosts!$S$41,COLUMN(),0)&lt;ScreenHeight!$E7,   1,   (SQRT(OFFSET(Ghosts!$T$41,COLUMN(),0)-OFFSET(Ghosts!$R$41,COLUMN(),0)*ScreenHeight!$D7)-1))+IF(Ghosts!$B$35,IF(Param!$M$21,-1-POWER(0.3,Param!$M$21)/(IF(Param!$M$21&lt;20,LightShader!L71,OFFSET(LightShader!L71,Param!$M$21-20,0))+POWER(0.3,Param!$M$21)),-2),0))</f>
        <v>1.8200913404588084</v>
      </c>
      <c r="M6" s="46">
        <f ca="1">IF(ScreenHeight!$B7&lt;OFFSET(Radar!$AC$3,COLUMN(),0),    Param!$B$38/ScreenHeight!$B7,    (Param!$B$37+1/(1-OFFSET(Radar!$AD$3,COLUMN(),0)*ScreenHeight!$C7)/Param!$B$39)/OFFSET(Radar!$AC$3,COLUMN(),0))*DistanceShader!M6*LightShader!M6*(IF(OFFSET(Ghosts!$S$41,COLUMN(),0)&lt;ScreenHeight!$E7,   1,   (SQRT(OFFSET(Ghosts!$T$41,COLUMN(),0)-OFFSET(Ghosts!$R$41,COLUMN(),0)*ScreenHeight!$D7)-1))+IF(Ghosts!$B$35,IF(Param!$M$21,-1-POWER(0.3,Param!$M$21)/(IF(Param!$M$21&lt;20,LightShader!M71,OFFSET(LightShader!M71,Param!$M$21-20,0))+POWER(0.3,Param!$M$21)),-2),0))</f>
        <v>1.8710776298324994</v>
      </c>
      <c r="N6" s="46">
        <f ca="1">IF(ScreenHeight!$B7&lt;OFFSET(Radar!$AC$3,COLUMN(),0),    Param!$B$38/ScreenHeight!$B7,    (Param!$B$37+1/(1-OFFSET(Radar!$AD$3,COLUMN(),0)*ScreenHeight!$C7)/Param!$B$39)/OFFSET(Radar!$AC$3,COLUMN(),0))*DistanceShader!N6*LightShader!N6*(IF(OFFSET(Ghosts!$S$41,COLUMN(),0)&lt;ScreenHeight!$E7,   1,   (SQRT(OFFSET(Ghosts!$T$41,COLUMN(),0)-OFFSET(Ghosts!$R$41,COLUMN(),0)*ScreenHeight!$D7)-1))+IF(Ghosts!$B$35,IF(Param!$M$21,-1-POWER(0.3,Param!$M$21)/(IF(Param!$M$21&lt;20,LightShader!N71,OFFSET(LightShader!N71,Param!$M$21-20,0))+POWER(0.3,Param!$M$21)),-2),0))</f>
        <v>1.9237096577216068</v>
      </c>
      <c r="O6" s="46">
        <f ca="1">IF(ScreenHeight!$B7&lt;OFFSET(Radar!$AC$3,COLUMN(),0),    Param!$B$38/ScreenHeight!$B7,    (Param!$B$37+1/(1-OFFSET(Radar!$AD$3,COLUMN(),0)*ScreenHeight!$C7)/Param!$B$39)/OFFSET(Radar!$AC$3,COLUMN(),0))*DistanceShader!O6*LightShader!O6*(IF(OFFSET(Ghosts!$S$41,COLUMN(),0)&lt;ScreenHeight!$E7,   1,   (SQRT(OFFSET(Ghosts!$T$41,COLUMN(),0)-OFFSET(Ghosts!$R$41,COLUMN(),0)*ScreenHeight!$D7)-1))+IF(Ghosts!$B$35,IF(Param!$M$21,-1-POWER(0.3,Param!$M$21)/(IF(Param!$M$21&lt;20,LightShader!O71,OFFSET(LightShader!O71,Param!$M$21-20,0))+POWER(0.3,Param!$M$21)),-2),0))</f>
        <v>1.9780221016058968</v>
      </c>
      <c r="P6" s="46">
        <f ca="1">IF(ScreenHeight!$B7&lt;OFFSET(Radar!$AC$3,COLUMN(),0),    Param!$B$38/ScreenHeight!$B7,    (Param!$B$37+1/(1-OFFSET(Radar!$AD$3,COLUMN(),0)*ScreenHeight!$C7)/Param!$B$39)/OFFSET(Radar!$AC$3,COLUMN(),0))*DistanceShader!P6*LightShader!P6*(IF(OFFSET(Ghosts!$S$41,COLUMN(),0)&lt;ScreenHeight!$E7,   1,   (SQRT(OFFSET(Ghosts!$T$41,COLUMN(),0)-OFFSET(Ghosts!$R$41,COLUMN(),0)*ScreenHeight!$D7)-1))+IF(Ghosts!$B$35,IF(Param!$M$21,-1-POWER(0.3,Param!$M$21)/(IF(Param!$M$21&lt;20,LightShader!P71,OFFSET(LightShader!P71,Param!$M$21-20,0))+POWER(0.3,Param!$M$21)),-2),0))</f>
        <v>2.0340463427501478</v>
      </c>
      <c r="Q6" s="46">
        <f ca="1">IF(ScreenHeight!$B7&lt;OFFSET(Radar!$AC$3,COLUMN(),0),    Param!$B$38/ScreenHeight!$B7,    (Param!$B$37+1/(1-OFFSET(Radar!$AD$3,COLUMN(),0)*ScreenHeight!$C7)/Param!$B$39)/OFFSET(Radar!$AC$3,COLUMN(),0))*DistanceShader!Q6*LightShader!Q6*(IF(OFFSET(Ghosts!$S$41,COLUMN(),0)&lt;ScreenHeight!$E7,   1,   (SQRT(OFFSET(Ghosts!$T$41,COLUMN(),0)-OFFSET(Ghosts!$R$41,COLUMN(),0)*ScreenHeight!$D7)-1))+IF(Ghosts!$B$35,IF(Param!$M$21,-1-POWER(0.3,Param!$M$21)/(IF(Param!$M$21&lt;20,LightShader!Q71,OFFSET(LightShader!Q71,Param!$M$21-20,0))+POWER(0.3,Param!$M$21)),-2),0))</f>
        <v>2.0918096510354891</v>
      </c>
      <c r="R6" s="46">
        <f ca="1">IF(ScreenHeight!$B7&lt;OFFSET(Radar!$AC$3,COLUMN(),0),    Param!$B$38/ScreenHeight!$B7,    (Param!$B$37+1/(1-OFFSET(Radar!$AD$3,COLUMN(),0)*ScreenHeight!$C7)/Param!$B$39)/OFFSET(Radar!$AC$3,COLUMN(),0))*DistanceShader!R6*LightShader!R6*(IF(OFFSET(Ghosts!$S$41,COLUMN(),0)&lt;ScreenHeight!$E7,   1,   (SQRT(OFFSET(Ghosts!$T$41,COLUMN(),0)-OFFSET(Ghosts!$R$41,COLUMN(),0)*ScreenHeight!$D7)-1))+IF(Ghosts!$B$35,IF(Param!$M$21,-1-POWER(0.3,Param!$M$21)/(IF(Param!$M$21&lt;20,LightShader!R71,OFFSET(LightShader!R71,Param!$M$21-20,0))+POWER(0.3,Param!$M$21)),-2),0))</f>
        <v>2.1513342477606914</v>
      </c>
      <c r="S6" s="46">
        <f ca="1">IF(ScreenHeight!$B7&lt;OFFSET(Radar!$AC$3,COLUMN(),0),    Param!$B$38/ScreenHeight!$B7,    (Param!$B$37+1/(1-OFFSET(Radar!$AD$3,COLUMN(),0)*ScreenHeight!$C7)/Param!$B$39)/OFFSET(Radar!$AC$3,COLUMN(),0))*DistanceShader!S6*LightShader!S6*(IF(OFFSET(Ghosts!$S$41,COLUMN(),0)&lt;ScreenHeight!$E7,   1,   (SQRT(OFFSET(Ghosts!$T$41,COLUMN(),0)-OFFSET(Ghosts!$R$41,COLUMN(),0)*ScreenHeight!$D7)-1))+IF(Ghosts!$B$35,IF(Param!$M$21,-1-POWER(0.3,Param!$M$21)/(IF(Param!$M$21&lt;20,LightShader!S71,OFFSET(LightShader!S71,Param!$M$21-20,0))+POWER(0.3,Param!$M$21)),-2),0))</f>
        <v>2.212636232535456</v>
      </c>
      <c r="T6" s="46">
        <f ca="1">IF(ScreenHeight!$B7&lt;OFFSET(Radar!$AC$3,COLUMN(),0),    Param!$B$38/ScreenHeight!$B7,    (Param!$B$37+1/(1-OFFSET(Radar!$AD$3,COLUMN(),0)*ScreenHeight!$C7)/Param!$B$39)/OFFSET(Radar!$AC$3,COLUMN(),0))*DistanceShader!T6*LightShader!T6*(IF(OFFSET(Ghosts!$S$41,COLUMN(),0)&lt;ScreenHeight!$E7,   1,   (SQRT(OFFSET(Ghosts!$T$41,COLUMN(),0)-OFFSET(Ghosts!$R$41,COLUMN(),0)*ScreenHeight!$D7)-1))+IF(Ghosts!$B$35,IF(Param!$M$21,-1-POWER(0.3,Param!$M$21)/(IF(Param!$M$21&lt;20,LightShader!T71,OFFSET(LightShader!T71,Param!$M$21-20,0))+POWER(0.3,Param!$M$21)),-2),0))</f>
        <v>2.2757243598569756</v>
      </c>
      <c r="U6" s="46">
        <f ca="1">IF(ScreenHeight!$B7&lt;OFFSET(Radar!$AC$3,COLUMN(),0),    Param!$B$38/ScreenHeight!$B7,    (Param!$B$37+1/(1-OFFSET(Radar!$AD$3,COLUMN(),0)*ScreenHeight!$C7)/Param!$B$39)/OFFSET(Radar!$AC$3,COLUMN(),0))*DistanceShader!U6*LightShader!U6*(IF(OFFSET(Ghosts!$S$41,COLUMN(),0)&lt;ScreenHeight!$E7,   1,   (SQRT(OFFSET(Ghosts!$T$41,COLUMN(),0)-OFFSET(Ghosts!$R$41,COLUMN(),0)*ScreenHeight!$D7)-1))+IF(Ghosts!$B$35,IF(Param!$M$21,-1-POWER(0.3,Param!$M$21)/(IF(Param!$M$21&lt;20,LightShader!U71,OFFSET(LightShader!U71,Param!$M$21-20,0))+POWER(0.3,Param!$M$21)),-2),0))</f>
        <v>2.3405986508112457</v>
      </c>
      <c r="V6" s="46">
        <f ca="1">IF(ScreenHeight!$B7&lt;OFFSET(Radar!$AC$3,COLUMN(),0),    Param!$B$38/ScreenHeight!$B7,    (Param!$B$37+1/(1-OFFSET(Radar!$AD$3,COLUMN(),0)*ScreenHeight!$C7)/Param!$B$39)/OFFSET(Radar!$AC$3,COLUMN(),0))*DistanceShader!V6*LightShader!V6*(IF(OFFSET(Ghosts!$S$41,COLUMN(),0)&lt;ScreenHeight!$E7,   1,   (SQRT(OFFSET(Ghosts!$T$41,COLUMN(),0)-OFFSET(Ghosts!$R$41,COLUMN(),0)*ScreenHeight!$D7)-1))+IF(Ghosts!$B$35,IF(Param!$M$21,-1-POWER(0.3,Param!$M$21)/(IF(Param!$M$21&lt;20,LightShader!V71,OFFSET(LightShader!V71,Param!$M$21-20,0))+POWER(0.3,Param!$M$21)),-2),0))</f>
        <v>2.4072488257474203</v>
      </c>
      <c r="W6" s="46">
        <f ca="1">IF(ScreenHeight!$B7&lt;OFFSET(Radar!$AC$3,COLUMN(),0),    Param!$B$38/ScreenHeight!$B7,    (Param!$B$37+1/(1-OFFSET(Radar!$AD$3,COLUMN(),0)*ScreenHeight!$C7)/Param!$B$39)/OFFSET(Radar!$AC$3,COLUMN(),0))*DistanceShader!W6*LightShader!W6*(IF(OFFSET(Ghosts!$S$41,COLUMN(),0)&lt;ScreenHeight!$E7,   1,   (SQRT(OFFSET(Ghosts!$T$41,COLUMN(),0)-OFFSET(Ghosts!$R$41,COLUMN(),0)*ScreenHeight!$D7)-1))+IF(Ghosts!$B$35,IF(Param!$M$21,-1-POWER(0.3,Param!$M$21)/(IF(Param!$M$21&lt;20,LightShader!W71,OFFSET(LightShader!W71,Param!$M$21-20,0))+POWER(0.3,Param!$M$21)),-2),0))</f>
        <v>2.4756525449612097</v>
      </c>
      <c r="X6" s="46">
        <f ca="1">IF(ScreenHeight!$B7&lt;OFFSET(Radar!$AC$3,COLUMN(),0),    Param!$B$38/ScreenHeight!$B7,    (Param!$B$37+1/(1-OFFSET(Radar!$AD$3,COLUMN(),0)*ScreenHeight!$C7)/Param!$B$39)/OFFSET(Radar!$AC$3,COLUMN(),0))*DistanceShader!X6*LightShader!X6*(IF(OFFSET(Ghosts!$S$41,COLUMN(),0)&lt;ScreenHeight!$E7,   1,   (SQRT(OFFSET(Ghosts!$T$41,COLUMN(),0)-OFFSET(Ghosts!$R$41,COLUMN(),0)*ScreenHeight!$D7)-1))+IF(Ghosts!$B$35,IF(Param!$M$21,-1-POWER(0.3,Param!$M$21)/(IF(Param!$M$21&lt;20,LightShader!X71,OFFSET(LightShader!X71,Param!$M$21-20,0))+POWER(0.3,Param!$M$21)),-2),0))</f>
        <v>2.5457734466719772</v>
      </c>
      <c r="Y6" s="46">
        <f ca="1">IF(ScreenHeight!$B7&lt;OFFSET(Radar!$AC$3,COLUMN(),0),    Param!$B$38/ScreenHeight!$B7,    (Param!$B$37+1/(1-OFFSET(Radar!$AD$3,COLUMN(),0)*ScreenHeight!$C7)/Param!$B$39)/OFFSET(Radar!$AC$3,COLUMN(),0))*DistanceShader!Y6*LightShader!Y6*(IF(OFFSET(Ghosts!$S$41,COLUMN(),0)&lt;ScreenHeight!$E7,   1,   (SQRT(OFFSET(Ghosts!$T$41,COLUMN(),0)-OFFSET(Ghosts!$R$41,COLUMN(),0)*ScreenHeight!$D7)-1))+IF(Ghosts!$B$35,IF(Param!$M$21,-1-POWER(0.3,Param!$M$21)/(IF(Param!$M$21&lt;20,LightShader!Y71,OFFSET(LightShader!Y71,Param!$M$21-20,0))+POWER(0.3,Param!$M$21)),-2),0))</f>
        <v>2.6175589752293988</v>
      </c>
      <c r="Z6" s="46">
        <f ca="1">IF(ScreenHeight!$B7&lt;OFFSET(Radar!$AC$3,COLUMN(),0),    Param!$B$38/ScreenHeight!$B7,    (Param!$B$37+1/(1-OFFSET(Radar!$AD$3,COLUMN(),0)*ScreenHeight!$C7)/Param!$B$39)/OFFSET(Radar!$AC$3,COLUMN(),0))*DistanceShader!Z6*LightShader!Z6*(IF(OFFSET(Ghosts!$S$41,COLUMN(),0)&lt;ScreenHeight!$E7,   1,   (SQRT(OFFSET(Ghosts!$T$41,COLUMN(),0)-OFFSET(Ghosts!$R$41,COLUMN(),0)*ScreenHeight!$D7)-1))+IF(Ghosts!$B$35,IF(Param!$M$21,-1-POWER(0.3,Param!$M$21)/(IF(Param!$M$21&lt;20,LightShader!Z71,OFFSET(LightShader!Z71,Param!$M$21-20,0))+POWER(0.3,Param!$M$21)),-2),0))</f>
        <v>2.6909379979445589</v>
      </c>
      <c r="AA6" s="46">
        <f ca="1">IF(ScreenHeight!$B7&lt;OFFSET(Radar!$AC$3,COLUMN(),0),    Param!$B$38/ScreenHeight!$B7,    (Param!$B$37+1/(1-OFFSET(Radar!$AD$3,COLUMN(),0)*ScreenHeight!$C7)/Param!$B$39)/OFFSET(Radar!$AC$3,COLUMN(),0))*DistanceShader!AA6*LightShader!AA6*(IF(OFFSET(Ghosts!$S$41,COLUMN(),0)&lt;ScreenHeight!$E7,   1,   (SQRT(OFFSET(Ghosts!$T$41,COLUMN(),0)-OFFSET(Ghosts!$R$41,COLUMN(),0)*ScreenHeight!$D7)-1))+IF(Ghosts!$B$35,IF(Param!$M$21,-1-POWER(0.3,Param!$M$21)/(IF(Param!$M$21&lt;20,LightShader!AA71,OFFSET(LightShader!AA71,Param!$M$21-20,0))+POWER(0.3,Param!$M$21)),-2),0))</f>
        <v>2.7658182166718976</v>
      </c>
      <c r="AB6" s="46">
        <f ca="1">IF(ScreenHeight!$B7&lt;OFFSET(Radar!$AC$3,COLUMN(),0),    Param!$B$38/ScreenHeight!$B7,    (Param!$B$37+1/(1-OFFSET(Radar!$AD$3,COLUMN(),0)*ScreenHeight!$C7)/Param!$B$39)/OFFSET(Radar!$AC$3,COLUMN(),0))*DistanceShader!AB6*LightShader!AB6*(IF(OFFSET(Ghosts!$S$41,COLUMN(),0)&lt;ScreenHeight!$E7,   1,   (SQRT(OFFSET(Ghosts!$T$41,COLUMN(),0)-OFFSET(Ghosts!$R$41,COLUMN(),0)*ScreenHeight!$D7)-1))+IF(Ghosts!$B$35,IF(Param!$M$21,-1-POWER(0.3,Param!$M$21)/(IF(Param!$M$21&lt;20,LightShader!AB71,OFFSET(LightShader!AB71,Param!$M$21-20,0))+POWER(0.3,Param!$M$21)),-2),0))</f>
        <v>2.8420833907827054</v>
      </c>
      <c r="AC6" s="46">
        <f ca="1">IF(ScreenHeight!$B7&lt;OFFSET(Radar!$AC$3,COLUMN(),0),    Param!$B$38/ScreenHeight!$B7,    (Param!$B$37+1/(1-OFFSET(Radar!$AD$3,COLUMN(),0)*ScreenHeight!$C7)/Param!$B$39)/OFFSET(Radar!$AC$3,COLUMN(),0))*DistanceShader!AC6*LightShader!AC6*(IF(OFFSET(Ghosts!$S$41,COLUMN(),0)&lt;ScreenHeight!$E7,   1,   (SQRT(OFFSET(Ghosts!$T$41,COLUMN(),0)-OFFSET(Ghosts!$R$41,COLUMN(),0)*ScreenHeight!$D7)-1))+IF(Ghosts!$B$35,IF(Param!$M$21,-1-POWER(0.3,Param!$M$21)/(IF(Param!$M$21&lt;20,LightShader!AC71,OFFSET(LightShader!AC71,Param!$M$21-20,0))+POWER(0.3,Param!$M$21)),-2),0))</f>
        <v>2.919590401994653</v>
      </c>
      <c r="AD6" s="46">
        <f ca="1">IF(ScreenHeight!$B7&lt;OFFSET(Radar!$AC$3,COLUMN(),0),    Param!$B$38/ScreenHeight!$B7,    (Param!$B$37+1/(1-OFFSET(Radar!$AD$3,COLUMN(),0)*ScreenHeight!$C7)/Param!$B$39)/OFFSET(Radar!$AC$3,COLUMN(),0))*DistanceShader!AD6*LightShader!AD6*(IF(OFFSET(Ghosts!$S$41,COLUMN(),0)&lt;ScreenHeight!$E7,   1,   (SQRT(OFFSET(Ghosts!$T$41,COLUMN(),0)-OFFSET(Ghosts!$R$41,COLUMN(),0)*ScreenHeight!$D7)-1))+IF(Ghosts!$B$35,IF(Param!$M$21,-1-POWER(0.3,Param!$M$21)/(IF(Param!$M$21&lt;20,LightShader!AD71,OFFSET(LightShader!AD71,Param!$M$21-20,0))+POWER(0.3,Param!$M$21)),-2),0))</f>
        <v>2.9981662091485664</v>
      </c>
      <c r="AE6" s="46">
        <f ca="1">IF(ScreenHeight!$B7&lt;OFFSET(Radar!$AC$3,COLUMN(),0),    Param!$B$38/ScreenHeight!$B7,    (Param!$B$37+1/(1-OFFSET(Radar!$AD$3,COLUMN(),0)*ScreenHeight!$C7)/Param!$B$39)/OFFSET(Radar!$AC$3,COLUMN(),0))*DistanceShader!AE6*LightShader!AE6*(IF(OFFSET(Ghosts!$S$41,COLUMN(),0)&lt;ScreenHeight!$E7,   1,   (SQRT(OFFSET(Ghosts!$T$41,COLUMN(),0)-OFFSET(Ghosts!$R$41,COLUMN(),0)*ScreenHeight!$D7)-1))+IF(Ghosts!$B$35,IF(Param!$M$21,-1-POWER(0.3,Param!$M$21)/(IF(Param!$M$21&lt;20,LightShader!AE71,OFFSET(LightShader!AE71,Param!$M$21-20,0))+POWER(0.3,Param!$M$21)),-2),0))</f>
        <v>3.0776047628365029</v>
      </c>
      <c r="AF6" s="46">
        <f ca="1">IF(ScreenHeight!$B7&lt;OFFSET(Radar!$AC$3,COLUMN(),0),    Param!$B$38/ScreenHeight!$B7,    (Param!$B$37+1/(1-OFFSET(Radar!$AD$3,COLUMN(),0)*ScreenHeight!$C7)/Param!$B$39)/OFFSET(Radar!$AC$3,COLUMN(),0))*DistanceShader!AF6*LightShader!AF6*(IF(OFFSET(Ghosts!$S$41,COLUMN(),0)&lt;ScreenHeight!$E7,   1,   (SQRT(OFFSET(Ghosts!$T$41,COLUMN(),0)-OFFSET(Ghosts!$R$41,COLUMN(),0)*ScreenHeight!$D7)-1))+IF(Ghosts!$B$35,IF(Param!$M$21,-1-POWER(0.3,Param!$M$21)/(IF(Param!$M$21&lt;20,LightShader!AF71,OFFSET(LightShader!AF71,Param!$M$21-20,0))+POWER(0.3,Param!$M$21)),-2),0))</f>
        <v>3.1576639759464373</v>
      </c>
      <c r="AG6" s="46">
        <f ca="1">IF(ScreenHeight!$B7&lt;OFFSET(Radar!$AC$3,COLUMN(),0),    Param!$B$38/ScreenHeight!$B7,    (Param!$B$37+1/(1-OFFSET(Radar!$AD$3,COLUMN(),0)*ScreenHeight!$C7)/Param!$B$39)/OFFSET(Radar!$AC$3,COLUMN(),0))*DistanceShader!AG6*LightShader!AG6*(IF(OFFSET(Ghosts!$S$41,COLUMN(),0)&lt;ScreenHeight!$E7,   1,   (SQRT(OFFSET(Ghosts!$T$41,COLUMN(),0)-OFFSET(Ghosts!$R$41,COLUMN(),0)*ScreenHeight!$D7)-1))+IF(Ghosts!$B$35,IF(Param!$M$21,-1-POWER(0.3,Param!$M$21)/(IF(Param!$M$21&lt;20,LightShader!AG71,OFFSET(LightShader!AG71,Param!$M$21-20,0))+POWER(0.3,Param!$M$21)),-2),0))</f>
        <v>3.2380628764915338</v>
      </c>
      <c r="AH6" s="46">
        <f ca="1">IF(ScreenHeight!$B7&lt;OFFSET(Radar!$AC$3,COLUMN(),0),    Param!$B$38/ScreenHeight!$B7,    (Param!$B$37+1/(1-OFFSET(Radar!$AD$3,COLUMN(),0)*ScreenHeight!$C7)/Param!$B$39)/OFFSET(Radar!$AC$3,COLUMN(),0))*DistanceShader!AH6*LightShader!AH6*(IF(OFFSET(Ghosts!$S$41,COLUMN(),0)&lt;ScreenHeight!$E7,   1,   (SQRT(OFFSET(Ghosts!$T$41,COLUMN(),0)-OFFSET(Ghosts!$R$41,COLUMN(),0)*ScreenHeight!$D7)-1))+IF(Ghosts!$B$35,IF(Param!$M$21,-1-POWER(0.3,Param!$M$21)/(IF(Param!$M$21&lt;20,LightShader!AH71,OFFSET(LightShader!AH71,Param!$M$21-20,0))+POWER(0.3,Param!$M$21)),-2),0))</f>
        <v>3.3184791027743072</v>
      </c>
      <c r="AI6" s="46">
        <f ca="1">IF(ScreenHeight!$B7&lt;OFFSET(Radar!$AC$3,COLUMN(),0),    Param!$B$38/ScreenHeight!$B7,    (Param!$B$37+1/(1-OFFSET(Radar!$AD$3,COLUMN(),0)*ScreenHeight!$C7)/Param!$B$39)/OFFSET(Radar!$AC$3,COLUMN(),0))*DistanceShader!AI6*LightShader!AI6*(IF(OFFSET(Ghosts!$S$41,COLUMN(),0)&lt;ScreenHeight!$E7,   1,   (SQRT(OFFSET(Ghosts!$T$41,COLUMN(),0)-OFFSET(Ghosts!$R$41,COLUMN(),0)*ScreenHeight!$D7)-1))+IF(Ghosts!$B$35,IF(Param!$M$21,-1-POWER(0.3,Param!$M$21)/(IF(Param!$M$21&lt;20,LightShader!AI71,OFFSET(LightShader!AI71,Param!$M$21-20,0))+POWER(0.3,Param!$M$21)),-2),0))</f>
        <v>3.3985469364685814</v>
      </c>
      <c r="AJ6" s="46">
        <f ca="1">IF(ScreenHeight!$B7&lt;OFFSET(Radar!$AC$3,COLUMN(),0),    Param!$B$38/ScreenHeight!$B7,    (Param!$B$37+1/(1-OFFSET(Radar!$AD$3,COLUMN(),0)*ScreenHeight!$C7)/Param!$B$39)/OFFSET(Radar!$AC$3,COLUMN(),0))*DistanceShader!AJ6*LightShader!AJ6*(IF(OFFSET(Ghosts!$S$41,COLUMN(),0)&lt;ScreenHeight!$E7,   1,   (SQRT(OFFSET(Ghosts!$T$41,COLUMN(),0)-OFFSET(Ghosts!$R$41,COLUMN(),0)*ScreenHeight!$D7)-1))+IF(Ghosts!$B$35,IF(Param!$M$21,-1-POWER(0.3,Param!$M$21)/(IF(Param!$M$21&lt;20,LightShader!AJ71,OFFSET(LightShader!AJ71,Param!$M$21-20,0))+POWER(0.3,Param!$M$21)),-2),0))</f>
        <v>3.4778561040692271</v>
      </c>
      <c r="AK6" s="46">
        <f ca="1">IF(ScreenHeight!$B7&lt;OFFSET(Radar!$AC$3,COLUMN(),0),    Param!$B$38/ScreenHeight!$B7,    (Param!$B$37+1/(1-OFFSET(Radar!$AD$3,COLUMN(),0)*ScreenHeight!$C7)/Param!$B$39)/OFFSET(Radar!$AC$3,COLUMN(),0))*DistanceShader!AK6*LightShader!AK6*(IF(OFFSET(Ghosts!$S$41,COLUMN(),0)&lt;ScreenHeight!$E7,   1,   (SQRT(OFFSET(Ghosts!$T$41,COLUMN(),0)-OFFSET(Ghosts!$R$41,COLUMN(),0)*ScreenHeight!$D7)-1))+IF(Ghosts!$B$35,IF(Param!$M$21,-1-POWER(0.3,Param!$M$21)/(IF(Param!$M$21&lt;20,LightShader!AK71,OFFSET(LightShader!AK71,Param!$M$21-20,0))+POWER(0.3,Param!$M$21)),-2),0))</f>
        <v>3.5559516076772506</v>
      </c>
      <c r="AL6" s="46">
        <f ca="1">IF(ScreenHeight!$B7&lt;OFFSET(Radar!$AC$3,COLUMN(),0),    Param!$B$38/ScreenHeight!$B7,    (Param!$B$37+1/(1-OFFSET(Radar!$AD$3,COLUMN(),0)*ScreenHeight!$C7)/Param!$B$39)/OFFSET(Radar!$AC$3,COLUMN(),0))*DistanceShader!AL6*LightShader!AL6*(IF(OFFSET(Ghosts!$S$41,COLUMN(),0)&lt;ScreenHeight!$E7,   1,   (SQRT(OFFSET(Ghosts!$T$41,COLUMN(),0)-OFFSET(Ghosts!$R$41,COLUMN(),0)*ScreenHeight!$D7)-1))+IF(Ghosts!$B$35,IF(Param!$M$21,-1-POWER(0.3,Param!$M$21)/(IF(Param!$M$21&lt;20,LightShader!AL71,OFFSET(LightShader!AL71,Param!$M$21-20,0))+POWER(0.3,Param!$M$21)),-2),0))</f>
        <v>3.6323348673197842</v>
      </c>
      <c r="AM6" s="46">
        <f ca="1">IF(ScreenHeight!$B7&lt;OFFSET(Radar!$AC$3,COLUMN(),0),    Param!$B$38/ScreenHeight!$B7,    (Param!$B$37+1/(1-OFFSET(Radar!$AD$3,COLUMN(),0)*ScreenHeight!$C7)/Param!$B$39)/OFFSET(Radar!$AC$3,COLUMN(),0))*DistanceShader!AM6*LightShader!AM6*(IF(OFFSET(Ghosts!$S$41,COLUMN(),0)&lt;ScreenHeight!$E7,   1,   (SQRT(OFFSET(Ghosts!$T$41,COLUMN(),0)-OFFSET(Ghosts!$R$41,COLUMN(),0)*ScreenHeight!$D7)-1))+IF(Ghosts!$B$35,IF(Param!$M$21,-1-POWER(0.3,Param!$M$21)/(IF(Param!$M$21&lt;20,LightShader!AM71,OFFSET(LightShader!AM71,Param!$M$21-20,0))+POWER(0.3,Param!$M$21)),-2),0))</f>
        <v>3.7064664628616848</v>
      </c>
      <c r="AN6" s="46">
        <f ca="1">IF(ScreenHeight!$B7&lt;OFFSET(Radar!$AC$3,COLUMN(),0),    Param!$B$38/ScreenHeight!$B7,    (Param!$B$37+1/(1-OFFSET(Radar!$AD$3,COLUMN(),0)*ScreenHeight!$C7)/Param!$B$39)/OFFSET(Radar!$AC$3,COLUMN(),0))*DistanceShader!AN6*LightShader!AN6*(IF(OFFSET(Ghosts!$S$41,COLUMN(),0)&lt;ScreenHeight!$E7,   1,   (SQRT(OFFSET(Ghosts!$T$41,COLUMN(),0)-OFFSET(Ghosts!$R$41,COLUMN(),0)*ScreenHeight!$D7)-1))+IF(Ghosts!$B$35,IF(Param!$M$21,-1-POWER(0.3,Param!$M$21)/(IF(Param!$M$21&lt;20,LightShader!AN71,OFFSET(LightShader!AN71,Param!$M$21-20,0))+POWER(0.3,Param!$M$21)),-2),0))</f>
        <v>3.7777707471817465</v>
      </c>
      <c r="AO6" s="46">
        <f ca="1">IF(ScreenHeight!$B7&lt;OFFSET(Radar!$AC$3,COLUMN(),0),    Param!$B$38/ScreenHeight!$B7,    (Param!$B$37+1/(1-OFFSET(Radar!$AD$3,COLUMN(),0)*ScreenHeight!$C7)/Param!$B$39)/OFFSET(Radar!$AC$3,COLUMN(),0))*DistanceShader!AO6*LightShader!AO6*(IF(OFFSET(Ghosts!$S$41,COLUMN(),0)&lt;ScreenHeight!$E7,   1,   (SQRT(OFFSET(Ghosts!$T$41,COLUMN(),0)-OFFSET(Ghosts!$R$41,COLUMN(),0)*ScreenHeight!$D7)-1))+IF(Ghosts!$B$35,IF(Param!$M$21,-1-POWER(0.3,Param!$M$21)/(IF(Param!$M$21&lt;20,LightShader!AO71,OFFSET(LightShader!AO71,Param!$M$21-20,0))+POWER(0.3,Param!$M$21)),-2),0))</f>
        <v>3.8456425567622552</v>
      </c>
      <c r="AP6" s="46">
        <f ca="1">IF(ScreenHeight!$B7&lt;OFFSET(Radar!$AC$3,COLUMN(),0),    Param!$B$38/ScreenHeight!$B7,    (Param!$B$37+1/(1-OFFSET(Radar!$AD$3,COLUMN(),0)*ScreenHeight!$C7)/Param!$B$39)/OFFSET(Radar!$AC$3,COLUMN(),0))*DistanceShader!AP6*LightShader!AP6*(IF(OFFSET(Ghosts!$S$41,COLUMN(),0)&lt;ScreenHeight!$E7,   1,   (SQRT(OFFSET(Ghosts!$T$41,COLUMN(),0)-OFFSET(Ghosts!$R$41,COLUMN(),0)*ScreenHeight!$D7)-1))+IF(Ghosts!$B$35,IF(Param!$M$21,-1-POWER(0.3,Param!$M$21)/(IF(Param!$M$21&lt;20,LightShader!AP71,OFFSET(LightShader!AP71,Param!$M$21-20,0))+POWER(0.3,Param!$M$21)),-2),0))</f>
        <v>3.9094561653962794</v>
      </c>
      <c r="AQ6" s="46">
        <f ca="1">IF(ScreenHeight!$B7&lt;OFFSET(Radar!$AC$3,COLUMN(),0),    Param!$B$38/ScreenHeight!$B7,    (Param!$B$37+1/(1-OFFSET(Radar!$AD$3,COLUMN(),0)*ScreenHeight!$C7)/Param!$B$39)/OFFSET(Radar!$AC$3,COLUMN(),0))*DistanceShader!AQ6*LightShader!AQ6*(IF(OFFSET(Ghosts!$S$41,COLUMN(),0)&lt;ScreenHeight!$E7,   1,   (SQRT(OFFSET(Ghosts!$T$41,COLUMN(),0)-OFFSET(Ghosts!$R$41,COLUMN(),0)*ScreenHeight!$D7)-1))+IF(Ghosts!$B$35,IF(Param!$M$21,-1-POWER(0.3,Param!$M$21)/(IF(Param!$M$21&lt;20,LightShader!AQ71,OFFSET(LightShader!AQ71,Param!$M$21-20,0))+POWER(0.3,Param!$M$21)),-2),0))</f>
        <v>3.9685765082207998</v>
      </c>
      <c r="AR6" s="46">
        <f ca="1">IF(ScreenHeight!$B7&lt;OFFSET(Radar!$AC$3,COLUMN(),0),    Param!$B$38/ScreenHeight!$B7,    (Param!$B$37+1/(1-OFFSET(Radar!$AD$3,COLUMN(),0)*ScreenHeight!$C7)/Param!$B$39)/OFFSET(Radar!$AC$3,COLUMN(),0))*DistanceShader!AR6*LightShader!AR6*(IF(OFFSET(Ghosts!$S$41,COLUMN(),0)&lt;ScreenHeight!$E7,   1,   (SQRT(OFFSET(Ghosts!$T$41,COLUMN(),0)-OFFSET(Ghosts!$R$41,COLUMN(),0)*ScreenHeight!$D7)-1))+IF(Ghosts!$B$35,IF(Param!$M$21,-1-POWER(0.3,Param!$M$21)/(IF(Param!$M$21&lt;20,LightShader!AR71,OFFSET(LightShader!AR71,Param!$M$21-20,0))+POWER(0.3,Param!$M$21)),-2),0))</f>
        <v>4.0223725479766648</v>
      </c>
      <c r="AS6" s="46">
        <f ca="1">IF(ScreenHeight!$B7&lt;OFFSET(Radar!$AC$3,COLUMN(),0),    Param!$B$38/ScreenHeight!$B7,    (Param!$B$37+1/(1-OFFSET(Radar!$AD$3,COLUMN(),0)*ScreenHeight!$C7)/Param!$B$39)/OFFSET(Radar!$AC$3,COLUMN(),0))*DistanceShader!AS6*LightShader!AS6*(IF(OFFSET(Ghosts!$S$41,COLUMN(),0)&lt;ScreenHeight!$E7,   1,   (SQRT(OFFSET(Ghosts!$T$41,COLUMN(),0)-OFFSET(Ghosts!$R$41,COLUMN(),0)*ScreenHeight!$D7)-1))+IF(Ghosts!$B$35,IF(Param!$M$21,-1-POWER(0.3,Param!$M$21)/(IF(Param!$M$21&lt;20,LightShader!AS71,OFFSET(LightShader!AS71,Param!$M$21-20,0))+POWER(0.3,Param!$M$21)),-2),0))</f>
        <v>4.0702324704868182</v>
      </c>
      <c r="AT6" s="46">
        <f ca="1">IF(ScreenHeight!$B7&lt;OFFSET(Radar!$AC$3,COLUMN(),0),    Param!$B$38/ScreenHeight!$B7,    (Param!$B$37+1/(1-OFFSET(Radar!$AD$3,COLUMN(),0)*ScreenHeight!$C7)/Param!$B$39)/OFFSET(Radar!$AC$3,COLUMN(),0))*DistanceShader!AT6*LightShader!AT6*(IF(OFFSET(Ghosts!$S$41,COLUMN(),0)&lt;ScreenHeight!$E7,   1,   (SQRT(OFFSET(Ghosts!$T$41,COLUMN(),0)-OFFSET(Ghosts!$R$41,COLUMN(),0)*ScreenHeight!$D7)-1))+IF(Ghosts!$B$35,IF(Param!$M$21,-1-POWER(0.3,Param!$M$21)/(IF(Param!$M$21&lt;20,LightShader!AT71,OFFSET(LightShader!AT71,Param!$M$21-20,0))+POWER(0.3,Param!$M$21)),-2),0))</f>
        <v>4.111580195990669</v>
      </c>
      <c r="AU6" s="46">
        <f ca="1">IF(ScreenHeight!$B7&lt;OFFSET(Radar!$AC$3,COLUMN(),0),    Param!$B$38/ScreenHeight!$B7,    (Param!$B$37+1/(1-OFFSET(Radar!$AD$3,COLUMN(),0)*ScreenHeight!$C7)/Param!$B$39)/OFFSET(Radar!$AC$3,COLUMN(),0))*DistanceShader!AU6*LightShader!AU6*(IF(OFFSET(Ghosts!$S$41,COLUMN(),0)&lt;ScreenHeight!$E7,   1,   (SQRT(OFFSET(Ghosts!$T$41,COLUMN(),0)-OFFSET(Ghosts!$R$41,COLUMN(),0)*ScreenHeight!$D7)-1))+IF(Ghosts!$B$35,IF(Param!$M$21,-1-POWER(0.3,Param!$M$21)/(IF(Param!$M$21&lt;20,LightShader!AU71,OFFSET(LightShader!AU71,Param!$M$21-20,0))+POWER(0.3,Param!$M$21)),-2),0))</f>
        <v>4.1458924981178367</v>
      </c>
      <c r="AV6" s="46">
        <f ca="1">IF(ScreenHeight!$B7&lt;OFFSET(Radar!$AC$3,COLUMN(),0),    Param!$B$38/ScreenHeight!$B7,    (Param!$B$37+1/(1-OFFSET(Radar!$AD$3,COLUMN(),0)*ScreenHeight!$C7)/Param!$B$39)/OFFSET(Radar!$AC$3,COLUMN(),0))*DistanceShader!AV6*LightShader!AV6*(IF(OFFSET(Ghosts!$S$41,COLUMN(),0)&lt;ScreenHeight!$E7,   1,   (SQRT(OFFSET(Ghosts!$T$41,COLUMN(),0)-OFFSET(Ghosts!$R$41,COLUMN(),0)*ScreenHeight!$D7)-1))+IF(Ghosts!$B$35,IF(Param!$M$21,-1-POWER(0.3,Param!$M$21)/(IF(Param!$M$21&lt;20,LightShader!AV71,OFFSET(LightShader!AV71,Param!$M$21-20,0))+POWER(0.3,Param!$M$21)),-2),0))</f>
        <v>4.1727158588975266</v>
      </c>
      <c r="AW6" s="46">
        <f ca="1">IF(ScreenHeight!$B7&lt;OFFSET(Radar!$AC$3,COLUMN(),0),    Param!$B$38/ScreenHeight!$B7,    (Param!$B$37+1/(1-OFFSET(Radar!$AD$3,COLUMN(),0)*ScreenHeight!$C7)/Param!$B$39)/OFFSET(Radar!$AC$3,COLUMN(),0))*DistanceShader!AW6*LightShader!AW6*(IF(OFFSET(Ghosts!$S$41,COLUMN(),0)&lt;ScreenHeight!$E7,   1,   (SQRT(OFFSET(Ghosts!$T$41,COLUMN(),0)-OFFSET(Ghosts!$R$41,COLUMN(),0)*ScreenHeight!$D7)-1))+IF(Ghosts!$B$35,IF(Param!$M$21,-1-POWER(0.3,Param!$M$21)/(IF(Param!$M$21&lt;20,LightShader!AW71,OFFSET(LightShader!AW71,Param!$M$21-20,0))+POWER(0.3,Param!$M$21)),-2),0))</f>
        <v>4.1916820837797131</v>
      </c>
      <c r="AX6" s="46">
        <f ca="1">IF(ScreenHeight!$B7&lt;OFFSET(Radar!$AC$3,COLUMN(),0),    Param!$B$38/ScreenHeight!$B7,    (Param!$B$37+1/(1-OFFSET(Radar!$AD$3,COLUMN(),0)*ScreenHeight!$C7)/Param!$B$39)/OFFSET(Radar!$AC$3,COLUMN(),0))*DistanceShader!AX6*LightShader!AX6*(IF(OFFSET(Ghosts!$S$41,COLUMN(),0)&lt;ScreenHeight!$E7,   1,   (SQRT(OFFSET(Ghosts!$T$41,COLUMN(),0)-OFFSET(Ghosts!$R$41,COLUMN(),0)*ScreenHeight!$D7)-1))+IF(Ghosts!$B$35,IF(Param!$M$21,-1-POWER(0.3,Param!$M$21)/(IF(Param!$M$21&lt;20,LightShader!AX71,OFFSET(LightShader!AX71,Param!$M$21-20,0))+POWER(0.3,Param!$M$21)),-2),0))</f>
        <v>4.2025216793298803</v>
      </c>
      <c r="AY6" s="46">
        <f ca="1">IF(ScreenHeight!$B7&lt;OFFSET(Radar!$AC$3,COLUMN(),0),    Param!$B$38/ScreenHeight!$B7,    (Param!$B$37+1/(1-OFFSET(Radar!$AD$3,COLUMN(),0)*ScreenHeight!$C7)/Param!$B$39)/OFFSET(Radar!$AC$3,COLUMN(),0))*DistanceShader!AY6*LightShader!AY6*(IF(OFFSET(Ghosts!$S$41,COLUMN(),0)&lt;ScreenHeight!$E7,   1,   (SQRT(OFFSET(Ghosts!$T$41,COLUMN(),0)-OFFSET(Ghosts!$R$41,COLUMN(),0)*ScreenHeight!$D7)-1))+IF(Ghosts!$B$35,IF(Param!$M$21,-1-POWER(0.3,Param!$M$21)/(IF(Param!$M$21&lt;20,LightShader!AY71,OFFSET(LightShader!AY71,Param!$M$21-20,0))+POWER(0.3,Param!$M$21)),-2),0))</f>
        <v>4.2050740734385776</v>
      </c>
      <c r="AZ6" s="46">
        <f ca="1">IF(ScreenHeight!$B7&lt;OFFSET(Radar!$AC$3,COLUMN(),0),    Param!$B$38/ScreenHeight!$B7,    (Param!$B$37+1/(1-OFFSET(Radar!$AD$3,COLUMN(),0)*ScreenHeight!$C7)/Param!$B$39)/OFFSET(Radar!$AC$3,COLUMN(),0))*DistanceShader!AZ6*LightShader!AZ6*(IF(OFFSET(Ghosts!$S$41,COLUMN(),0)&lt;ScreenHeight!$E7,   1,   (SQRT(OFFSET(Ghosts!$T$41,COLUMN(),0)-OFFSET(Ghosts!$R$41,COLUMN(),0)*ScreenHeight!$D7)-1))+IF(Ghosts!$B$35,IF(Param!$M$21,-1-POWER(0.3,Param!$M$21)/(IF(Param!$M$21&lt;20,LightShader!AZ71,OFFSET(LightShader!AZ71,Param!$M$21-20,0))+POWER(0.3,Param!$M$21)),-2),0))</f>
        <v>4.1992939356283934</v>
      </c>
      <c r="BA6" s="46">
        <f ca="1">IF(ScreenHeight!$B7&lt;OFFSET(Radar!$AC$3,COLUMN(),0),    Param!$B$38/ScreenHeight!$B7,    (Param!$B$37+1/(1-OFFSET(Radar!$AD$3,COLUMN(),0)*ScreenHeight!$C7)/Param!$B$39)/OFFSET(Radar!$AC$3,COLUMN(),0))*DistanceShader!BA6*LightShader!BA6*(IF(OFFSET(Ghosts!$S$41,COLUMN(),0)&lt;ScreenHeight!$E7,   1,   (SQRT(OFFSET(Ghosts!$T$41,COLUMN(),0)-OFFSET(Ghosts!$R$41,COLUMN(),0)*ScreenHeight!$D7)-1))+IF(Ghosts!$B$35,IF(Param!$M$21,-1-POWER(0.3,Param!$M$21)/(IF(Param!$M$21&lt;20,LightShader!BA71,OFFSET(LightShader!BA71,Param!$M$21-20,0))+POWER(0.3,Param!$M$21)),-2),0))</f>
        <v>4.1852531197447949</v>
      </c>
      <c r="BB6" s="46">
        <f ca="1">IF(ScreenHeight!$B7&lt;OFFSET(Radar!$AC$3,COLUMN(),0),    Param!$B$38/ScreenHeight!$B7,    (Param!$B$37+1/(1-OFFSET(Radar!$AD$3,COLUMN(),0)*ScreenHeight!$C7)/Param!$B$39)/OFFSET(Radar!$AC$3,COLUMN(),0))*DistanceShader!BB6*LightShader!BB6*(IF(OFFSET(Ghosts!$S$41,COLUMN(),0)&lt;ScreenHeight!$E7,   1,   (SQRT(OFFSET(Ghosts!$T$41,COLUMN(),0)-OFFSET(Ghosts!$R$41,COLUMN(),0)*ScreenHeight!$D7)-1))+IF(Ghosts!$B$35,IF(Param!$M$21,-1-POWER(0.3,Param!$M$21)/(IF(Param!$M$21&lt;20,LightShader!BB71,OFFSET(LightShader!BB71,Param!$M$21-20,0))+POWER(0.3,Param!$M$21)),-2),0))</f>
        <v>4.1631380745946869</v>
      </c>
      <c r="BC6" s="46">
        <f ca="1">IF(ScreenHeight!$B7&lt;OFFSET(Radar!$AC$3,COLUMN(),0),    Param!$B$38/ScreenHeight!$B7,    (Param!$B$37+1/(1-OFFSET(Radar!$AD$3,COLUMN(),0)*ScreenHeight!$C7)/Param!$B$39)/OFFSET(Radar!$AC$3,COLUMN(),0))*DistanceShader!BC6*LightShader!BC6*(IF(OFFSET(Ghosts!$S$41,COLUMN(),0)&lt;ScreenHeight!$E7,   1,   (SQRT(OFFSET(Ghosts!$T$41,COLUMN(),0)-OFFSET(Ghosts!$R$41,COLUMN(),0)*ScreenHeight!$D7)-1))+IF(Ghosts!$B$35,IF(Param!$M$21,-1-POWER(0.3,Param!$M$21)/(IF(Param!$M$21&lt;20,LightShader!BC71,OFFSET(LightShader!BC71,Param!$M$21-20,0))+POWER(0.3,Param!$M$21)),-2),0))</f>
        <v>4.1332429110493694</v>
      </c>
      <c r="BD6" s="46">
        <f ca="1">IF(ScreenHeight!$B7&lt;OFFSET(Radar!$AC$3,COLUMN(),0),    Param!$B$38/ScreenHeight!$B7,    (Param!$B$37+1/(1-OFFSET(Radar!$AD$3,COLUMN(),0)*ScreenHeight!$C7)/Param!$B$39)/OFFSET(Radar!$AC$3,COLUMN(),0))*DistanceShader!BD6*LightShader!BD6*(IF(OFFSET(Ghosts!$S$41,COLUMN(),0)&lt;ScreenHeight!$E7,   1,   (SQRT(OFFSET(Ghosts!$T$41,COLUMN(),0)-OFFSET(Ghosts!$R$41,COLUMN(),0)*ScreenHeight!$D7)-1))+IF(Ghosts!$B$35,IF(Param!$M$21,-1-POWER(0.3,Param!$M$21)/(IF(Param!$M$21&lt;20,LightShader!BD71,OFFSET(LightShader!BD71,Param!$M$21-20,0))+POWER(0.3,Param!$M$21)),-2),0))</f>
        <v>4.095958634203452</v>
      </c>
      <c r="BE6" s="46">
        <f ca="1">IF(ScreenHeight!$B7&lt;OFFSET(Radar!$AC$3,COLUMN(),0),    Param!$B$38/ScreenHeight!$B7,    (Param!$B$37+1/(1-OFFSET(Radar!$AD$3,COLUMN(),0)*ScreenHeight!$C7)/Param!$B$39)/OFFSET(Radar!$AC$3,COLUMN(),0))*DistanceShader!BE6*LightShader!BE6*(IF(OFFSET(Ghosts!$S$41,COLUMN(),0)&lt;ScreenHeight!$E7,   1,   (SQRT(OFFSET(Ghosts!$T$41,COLUMN(),0)-OFFSET(Ghosts!$R$41,COLUMN(),0)*ScreenHeight!$D7)-1))+IF(Ghosts!$B$35,IF(Param!$M$21,-1-POWER(0.3,Param!$M$21)/(IF(Param!$M$21&lt;20,LightShader!BE71,OFFSET(LightShader!BE71,Param!$M$21-20,0))+POWER(0.3,Param!$M$21)),-2),0))</f>
        <v>4.0517593079509284</v>
      </c>
      <c r="BF6" s="46">
        <f ca="1">IF(ScreenHeight!$B7&lt;OFFSET(Radar!$AC$3,COLUMN(),0),    Param!$B$38/ScreenHeight!$B7,    (Param!$B$37+1/(1-OFFSET(Radar!$AD$3,COLUMN(),0)*ScreenHeight!$C7)/Param!$B$39)/OFFSET(Radar!$AC$3,COLUMN(),0))*DistanceShader!BF6*LightShader!BF6*(IF(OFFSET(Ghosts!$S$41,COLUMN(),0)&lt;ScreenHeight!$E7,   1,   (SQRT(OFFSET(Ghosts!$T$41,COLUMN(),0)-OFFSET(Ghosts!$R$41,COLUMN(),0)*ScreenHeight!$D7)-1))+IF(Ghosts!$B$35,IF(Param!$M$21,-1-POWER(0.3,Param!$M$21)/(IF(Param!$M$21&lt;20,LightShader!BF71,OFFSET(LightShader!BF71,Param!$M$21-20,0))+POWER(0.3,Param!$M$21)),-2),0))</f>
        <v>4.0011860892572342</v>
      </c>
      <c r="BG6" s="46">
        <f ca="1">IF(ScreenHeight!$B7&lt;OFFSET(Radar!$AC$3,COLUMN(),0),    Param!$B$38/ScreenHeight!$B7,    (Param!$B$37+1/(1-OFFSET(Radar!$AD$3,COLUMN(),0)*ScreenHeight!$C7)/Param!$B$39)/OFFSET(Radar!$AC$3,COLUMN(),0))*DistanceShader!BG6*LightShader!BG6*(IF(OFFSET(Ghosts!$S$41,COLUMN(),0)&lt;ScreenHeight!$E7,   1,   (SQRT(OFFSET(Ghosts!$T$41,COLUMN(),0)-OFFSET(Ghosts!$R$41,COLUMN(),0)*ScreenHeight!$D7)-1))+IF(Ghosts!$B$35,IF(Param!$M$21,-1-POWER(0.3,Param!$M$21)/(IF(Param!$M$21&lt;20,LightShader!BG71,OFFSET(LightShader!BG71,Param!$M$21-20,0))+POWER(0.3,Param!$M$21)),-2),0))</f>
        <v>3.9448301379171098</v>
      </c>
      <c r="BH6" s="46">
        <f ca="1">IF(ScreenHeight!$B7&lt;OFFSET(Radar!$AC$3,COLUMN(),0),    Param!$B$38/ScreenHeight!$B7,    (Param!$B$37+1/(1-OFFSET(Radar!$AD$3,COLUMN(),0)*ScreenHeight!$C7)/Param!$B$39)/OFFSET(Radar!$AC$3,COLUMN(),0))*DistanceShader!BH6*LightShader!BH6*(IF(OFFSET(Ghosts!$S$41,COLUMN(),0)&lt;ScreenHeight!$E7,   1,   (SQRT(OFFSET(Ghosts!$T$41,COLUMN(),0)-OFFSET(Ghosts!$R$41,COLUMN(),0)*ScreenHeight!$D7)-1))+IF(Ghosts!$B$35,IF(Param!$M$21,-1-POWER(0.3,Param!$M$21)/(IF(Param!$M$21&lt;20,LightShader!BH71,OFFSET(LightShader!BH71,Param!$M$21-20,0))+POWER(0.3,Param!$M$21)),-2),0))</f>
        <v>3.8833153778113498</v>
      </c>
      <c r="BI6" s="46">
        <f ca="1">IF(ScreenHeight!$B7&lt;OFFSET(Radar!$AC$3,COLUMN(),0),    Param!$B$38/ScreenHeight!$B7,    (Param!$B$37+1/(1-OFFSET(Radar!$AD$3,COLUMN(),0)*ScreenHeight!$C7)/Param!$B$39)/OFFSET(Radar!$AC$3,COLUMN(),0))*DistanceShader!BI6*LightShader!BI6*(IF(OFFSET(Ghosts!$S$41,COLUMN(),0)&lt;ScreenHeight!$E7,   1,   (SQRT(OFFSET(Ghosts!$T$41,COLUMN(),0)-OFFSET(Ghosts!$R$41,COLUMN(),0)*ScreenHeight!$D7)-1))+IF(Ghosts!$B$35,IF(Param!$M$21,-1-POWER(0.3,Param!$M$21)/(IF(Param!$M$21&lt;20,LightShader!BI71,OFFSET(LightShader!BI71,Param!$M$21-20,0))+POWER(0.3,Param!$M$21)),-2),0))</f>
        <v>3.8172819738846422</v>
      </c>
      <c r="BJ6" s="46">
        <f ca="1">IF(ScreenHeight!$B7&lt;OFFSET(Radar!$AC$3,COLUMN(),0),    Param!$B$38/ScreenHeight!$B7,    (Param!$B$37+1/(1-OFFSET(Radar!$AD$3,COLUMN(),0)*ScreenHeight!$C7)/Param!$B$39)/OFFSET(Radar!$AC$3,COLUMN(),0))*DistanceShader!BJ6*LightShader!BJ6*(IF(OFFSET(Ghosts!$S$41,COLUMN(),0)&lt;ScreenHeight!$E7,   1,   (SQRT(OFFSET(Ghosts!$T$41,COLUMN(),0)-OFFSET(Ghosts!$R$41,COLUMN(),0)*ScreenHeight!$D7)-1))+IF(Ghosts!$B$35,IF(Param!$M$21,-1-POWER(0.3,Param!$M$21)/(IF(Param!$M$21&lt;20,LightShader!BJ71,OFFSET(LightShader!BJ71,Param!$M$21-20,0))+POWER(0.3,Param!$M$21)),-2),0))</f>
        <v>3.7473712200046978</v>
      </c>
      <c r="BK6" s="46">
        <f ca="1">IF(ScreenHeight!$B7&lt;OFFSET(Radar!$AC$3,COLUMN(),0),    Param!$B$38/ScreenHeight!$B7,    (Param!$B$37+1/(1-OFFSET(Radar!$AD$3,COLUMN(),0)*ScreenHeight!$C7)/Param!$B$39)/OFFSET(Radar!$AC$3,COLUMN(),0))*DistanceShader!BK6*LightShader!BK6*(IF(OFFSET(Ghosts!$S$41,COLUMN(),0)&lt;ScreenHeight!$E7,   1,   (SQRT(OFFSET(Ghosts!$T$41,COLUMN(),0)-OFFSET(Ghosts!$R$41,COLUMN(),0)*ScreenHeight!$D7)-1))+IF(Ghosts!$B$35,IF(Param!$M$21,-1-POWER(0.3,Param!$M$21)/(IF(Param!$M$21&lt;20,LightShader!BK71,OFFSET(LightShader!BK71,Param!$M$21-20,0))+POWER(0.3,Param!$M$21)),-2),0))</f>
        <v>3.6742123343103192</v>
      </c>
      <c r="BL6" s="46">
        <f ca="1">IF(ScreenHeight!$B7&lt;OFFSET(Radar!$AC$3,COLUMN(),0),    Param!$B$38/ScreenHeight!$B7,    (Param!$B$37+1/(1-OFFSET(Radar!$AD$3,COLUMN(),0)*ScreenHeight!$C7)/Param!$B$39)/OFFSET(Radar!$AC$3,COLUMN(),0))*DistanceShader!BL6*LightShader!BL6*(IF(OFFSET(Ghosts!$S$41,COLUMN(),0)&lt;ScreenHeight!$E7,   1,   (SQRT(OFFSET(Ghosts!$T$41,COLUMN(),0)-OFFSET(Ghosts!$R$41,COLUMN(),0)*ScreenHeight!$D7)-1))+IF(Ghosts!$B$35,IF(Param!$M$21,-1-POWER(0.3,Param!$M$21)/(IF(Param!$M$21&lt;20,LightShader!BL71,OFFSET(LightShader!BL71,Param!$M$21-20,0))+POWER(0.3,Param!$M$21)),-2),0))</f>
        <v>3.5984114565638938</v>
      </c>
      <c r="BM6" s="46">
        <f ca="1">IF(ScreenHeight!$B7&lt;OFFSET(Radar!$AC$3,COLUMN(),0),    Param!$B$38/ScreenHeight!$B7,    (Param!$B$37+1/(1-OFFSET(Radar!$AD$3,COLUMN(),0)*ScreenHeight!$C7)/Param!$B$39)/OFFSET(Radar!$AC$3,COLUMN(),0))*DistanceShader!BM6*LightShader!BM6*(IF(OFFSET(Ghosts!$S$41,COLUMN(),0)&lt;ScreenHeight!$E7,   1,   (SQRT(OFFSET(Ghosts!$T$41,COLUMN(),0)-OFFSET(Ghosts!$R$41,COLUMN(),0)*ScreenHeight!$D7)-1))+IF(Ghosts!$B$35,IF(Param!$M$21,-1-POWER(0.3,Param!$M$21)/(IF(Param!$M$21&lt;20,LightShader!BM71,OFFSET(LightShader!BM71,Param!$M$21-20,0))+POWER(0.3,Param!$M$21)),-2),0))</f>
        <v>3.5205429570889488</v>
      </c>
      <c r="BN6" s="46">
        <f ca="1">IF(ScreenHeight!$B7&lt;OFFSET(Radar!$AC$3,COLUMN(),0),    Param!$B$38/ScreenHeight!$B7,    (Param!$B$37+1/(1-OFFSET(Radar!$AD$3,COLUMN(),0)*ScreenHeight!$C7)/Param!$B$39)/OFFSET(Radar!$AC$3,COLUMN(),0))*DistanceShader!BN6*LightShader!BN6*(IF(OFFSET(Ghosts!$S$41,COLUMN(),0)&lt;ScreenHeight!$E7,   1,   (SQRT(OFFSET(Ghosts!$T$41,COLUMN(),0)-OFFSET(Ghosts!$R$41,COLUMN(),0)*ScreenHeight!$D7)-1))+IF(Ghosts!$B$35,IF(Param!$M$21,-1-POWER(0.3,Param!$M$21)/(IF(Param!$M$21&lt;20,LightShader!BN71,OFFSET(LightShader!BN71,Param!$M$21-20,0))+POWER(0.3,Param!$M$21)),-2),0))</f>
        <v>3.4411430128703544</v>
      </c>
      <c r="BO6" s="46">
        <f ca="1">IF(ScreenHeight!$B7&lt;OFFSET(Radar!$AC$3,COLUMN(),0),    Param!$B$38/ScreenHeight!$B7,    (Param!$B$37+1/(1-OFFSET(Radar!$AD$3,COLUMN(),0)*ScreenHeight!$C7)/Param!$B$39)/OFFSET(Radar!$AC$3,COLUMN(),0))*DistanceShader!BO6*LightShader!BO6*(IF(OFFSET(Ghosts!$S$41,COLUMN(),0)&lt;ScreenHeight!$E7,   1,   (SQRT(OFFSET(Ghosts!$T$41,COLUMN(),0)-OFFSET(Ghosts!$R$41,COLUMN(),0)*ScreenHeight!$D7)-1))+IF(Ghosts!$B$35,IF(Param!$M$21,-1-POWER(0.3,Param!$M$21)/(IF(Param!$M$21&lt;20,LightShader!BO71,OFFSET(LightShader!BO71,Param!$M$21-20,0))+POWER(0.3,Param!$M$21)),-2),0))</f>
        <v>3.3607052900984105</v>
      </c>
      <c r="BP6" s="46">
        <f ca="1">IF(ScreenHeight!$B7&lt;OFFSET(Radar!$AC$3,COLUMN(),0),    Param!$B$38/ScreenHeight!$B7,    (Param!$B$37+1/(1-OFFSET(Radar!$AD$3,COLUMN(),0)*ScreenHeight!$C7)/Param!$B$39)/OFFSET(Radar!$AC$3,COLUMN(),0))*DistanceShader!BP6*LightShader!BP6*(IF(OFFSET(Ghosts!$S$41,COLUMN(),0)&lt;ScreenHeight!$E7,   1,   (SQRT(OFFSET(Ghosts!$T$41,COLUMN(),0)-OFFSET(Ghosts!$R$41,COLUMN(),0)*ScreenHeight!$D7)-1))+IF(Ghosts!$B$35,IF(Param!$M$21,-1-POWER(0.3,Param!$M$21)/(IF(Param!$M$21&lt;20,LightShader!BP71,OFFSET(LightShader!BP71,Param!$M$21-20,0))+POWER(0.3,Param!$M$21)),-2),0))</f>
        <v>3.2796784946769391</v>
      </c>
      <c r="BQ6" s="46">
        <f ca="1">IF(ScreenHeight!$B7&lt;OFFSET(Radar!$AC$3,COLUMN(),0),    Param!$B$38/ScreenHeight!$B7,    (Param!$B$37+1/(1-OFFSET(Radar!$AD$3,COLUMN(),0)*ScreenHeight!$C7)/Param!$B$39)/OFFSET(Radar!$AC$3,COLUMN(),0))*DistanceShader!BQ6*LightShader!BQ6*(IF(OFFSET(Ghosts!$S$41,COLUMN(),0)&lt;ScreenHeight!$E7,   1,   (SQRT(OFFSET(Ghosts!$T$41,COLUMN(),0)-OFFSET(Ghosts!$R$41,COLUMN(),0)*ScreenHeight!$D7)-1))+IF(Ghosts!$B$35,IF(Param!$M$21,-1-POWER(0.3,Param!$M$21)/(IF(Param!$M$21&lt;20,LightShader!BQ71,OFFSET(LightShader!BQ71,Param!$M$21-20,0))+POWER(0.3,Param!$M$21)),-2),0))</f>
        <v>3.198465509511069</v>
      </c>
      <c r="BR6" s="46">
        <f ca="1">IF(ScreenHeight!$B7&lt;OFFSET(Radar!$AC$3,COLUMN(),0),    Param!$B$38/ScreenHeight!$B7,    (Param!$B$37+1/(1-OFFSET(Radar!$AD$3,COLUMN(),0)*ScreenHeight!$C7)/Param!$B$39)/OFFSET(Radar!$AC$3,COLUMN(),0))*DistanceShader!BR6*LightShader!BR6*(IF(OFFSET(Ghosts!$S$41,COLUMN(),0)&lt;ScreenHeight!$E7,   1,   (SQRT(OFFSET(Ghosts!$T$41,COLUMN(),0)-OFFSET(Ghosts!$R$41,COLUMN(),0)*ScreenHeight!$D7)-1))+IF(Ghosts!$B$35,IF(Param!$M$21,-1-POWER(0.3,Param!$M$21)/(IF(Param!$M$21&lt;20,LightShader!BR71,OFFSET(LightShader!BR71,Param!$M$21-20,0))+POWER(0.3,Param!$M$21)),-2),0))</f>
        <v>3.117423823704371</v>
      </c>
      <c r="BS6" s="46">
        <f ca="1">IF(ScreenHeight!$B7&lt;OFFSET(Radar!$AC$3,COLUMN(),0),    Param!$B$38/ScreenHeight!$B7,    (Param!$B$37+1/(1-OFFSET(Radar!$AD$3,COLUMN(),0)*ScreenHeight!$C7)/Param!$B$39)/OFFSET(Radar!$AC$3,COLUMN(),0))*DistanceShader!BS6*LightShader!BS6*(IF(OFFSET(Ghosts!$S$41,COLUMN(),0)&lt;ScreenHeight!$E7,   1,   (SQRT(OFFSET(Ghosts!$T$41,COLUMN(),0)-OFFSET(Ghosts!$R$41,COLUMN(),0)*ScreenHeight!$D7)-1))+IF(Ghosts!$B$35,IF(Param!$M$21,-1-POWER(0.3,Param!$M$21)/(IF(Param!$M$21&lt;20,LightShader!BS71,OFFSET(LightShader!BS71,Param!$M$21-20,0))+POWER(0.3,Param!$M$21)),-2),0))</f>
        <v>3.0368669670582809</v>
      </c>
      <c r="BT6" s="46">
        <f ca="1">IF(ScreenHeight!$B7&lt;OFFSET(Radar!$AC$3,COLUMN(),0),    Param!$B$38/ScreenHeight!$B7,    (Param!$B$37+1/(1-OFFSET(Radar!$AD$3,COLUMN(),0)*ScreenHeight!$C7)/Param!$B$39)/OFFSET(Radar!$AC$3,COLUMN(),0))*DistanceShader!BT6*LightShader!BT6*(IF(OFFSET(Ghosts!$S$41,COLUMN(),0)&lt;ScreenHeight!$E7,   1,   (SQRT(OFFSET(Ghosts!$T$41,COLUMN(),0)-OFFSET(Ghosts!$R$41,COLUMN(),0)*ScreenHeight!$D7)-1))+IF(Ghosts!$B$35,IF(Param!$M$21,-1-POWER(0.3,Param!$M$21)/(IF(Param!$M$21&lt;20,LightShader!BT71,OFFSET(LightShader!BT71,Param!$M$21-20,0))+POWER(0.3,Param!$M$21)),-2),0))</f>
        <v>2.9570666865229973</v>
      </c>
      <c r="BU6" s="46">
        <f ca="1">IF(ScreenHeight!$B7&lt;OFFSET(Radar!$AC$3,COLUMN(),0),    Param!$B$38/ScreenHeight!$B7,    (Param!$B$37+1/(1-OFFSET(Radar!$AD$3,COLUMN(),0)*ScreenHeight!$C7)/Param!$B$39)/OFFSET(Radar!$AC$3,COLUMN(),0))*DistanceShader!BU6*LightShader!BU6*(IF(OFFSET(Ghosts!$S$41,COLUMN(),0)&lt;ScreenHeight!$E7,   1,   (SQRT(OFFSET(Ghosts!$T$41,COLUMN(),0)-OFFSET(Ghosts!$R$41,COLUMN(),0)*ScreenHeight!$D7)-1))+IF(Ghosts!$B$35,IF(Param!$M$21,-1-POWER(0.3,Param!$M$21)/(IF(Param!$M$21&lt;20,LightShader!BU71,OFFSET(LightShader!BU71,Param!$M$21-20,0))+POWER(0.3,Param!$M$21)),-2),0))</f>
        <v>2.8782556333807494</v>
      </c>
      <c r="BV6" s="46">
        <f ca="1">IF(ScreenHeight!$B7&lt;OFFSET(Radar!$AC$3,COLUMN(),0),    Param!$B$38/ScreenHeight!$B7,    (Param!$B$37+1/(1-OFFSET(Radar!$AD$3,COLUMN(),0)*ScreenHeight!$C7)/Param!$B$39)/OFFSET(Radar!$AC$3,COLUMN(),0))*DistanceShader!BV6*LightShader!BV6*(IF(OFFSET(Ghosts!$S$41,COLUMN(),0)&lt;ScreenHeight!$E7,   1,   (SQRT(OFFSET(Ghosts!$T$41,COLUMN(),0)-OFFSET(Ghosts!$R$41,COLUMN(),0)*ScreenHeight!$D7)-1))+IF(Ghosts!$B$35,IF(Param!$M$21,-1-POWER(0.3,Param!$M$21)/(IF(Param!$M$21&lt;20,LightShader!BV71,OFFSET(LightShader!BV71,Param!$M$21-20,0))+POWER(0.3,Param!$M$21)),-2),0))</f>
        <v>2.8006303660284666</v>
      </c>
      <c r="BW6" s="46">
        <f ca="1">IF(ScreenHeight!$B7&lt;OFFSET(Radar!$AC$3,COLUMN(),0),    Param!$B$38/ScreenHeight!$B7,    (Param!$B$37+1/(1-OFFSET(Radar!$AD$3,COLUMN(),0)*ScreenHeight!$C7)/Param!$B$39)/OFFSET(Radar!$AC$3,COLUMN(),0))*DistanceShader!BW6*LightShader!BW6*(IF(OFFSET(Ghosts!$S$41,COLUMN(),0)&lt;ScreenHeight!$E7,   1,   (SQRT(OFFSET(Ghosts!$T$41,COLUMN(),0)-OFFSET(Ghosts!$R$41,COLUMN(),0)*ScreenHeight!$D7)-1))+IF(Ghosts!$B$35,IF(Param!$M$21,-1-POWER(0.3,Param!$M$21)/(IF(Param!$M$21&lt;20,LightShader!BW71,OFFSET(LightShader!BW71,Param!$M$21-20,0))+POWER(0.3,Param!$M$21)),-2),0))</f>
        <v>2.7243545096254542</v>
      </c>
      <c r="BX6" s="46">
        <f ca="1">IF(ScreenHeight!$B7&lt;OFFSET(Radar!$AC$3,COLUMN(),0),    Param!$B$38/ScreenHeight!$B7,    (Param!$B$37+1/(1-OFFSET(Radar!$AD$3,COLUMN(),0)*ScreenHeight!$C7)/Param!$B$39)/OFFSET(Radar!$AC$3,COLUMN(),0))*DistanceShader!BX6*LightShader!BX6*(IF(OFFSET(Ghosts!$S$41,COLUMN(),0)&lt;ScreenHeight!$E7,   1,   (SQRT(OFFSET(Ghosts!$T$41,COLUMN(),0)-OFFSET(Ghosts!$R$41,COLUMN(),0)*ScreenHeight!$D7)-1))+IF(Ghosts!$B$35,IF(Param!$M$21,-1-POWER(0.3,Param!$M$21)/(IF(Param!$M$21&lt;20,LightShader!BX71,OFFSET(LightShader!BX71,Param!$M$21-20,0))+POWER(0.3,Param!$M$21)),-2),0))</f>
        <v>2.6495619481220332</v>
      </c>
      <c r="BY6" s="46">
        <f ca="1">IF(ScreenHeight!$B7&lt;OFFSET(Radar!$AC$3,COLUMN(),0),    Param!$B$38/ScreenHeight!$B7,    (Param!$B$37+1/(1-OFFSET(Radar!$AD$3,COLUMN(),0)*ScreenHeight!$C7)/Param!$B$39)/OFFSET(Radar!$AC$3,COLUMN(),0))*DistanceShader!BY6*LightShader!BY6*(IF(OFFSET(Ghosts!$S$41,COLUMN(),0)&lt;ScreenHeight!$E7,   1,   (SQRT(OFFSET(Ghosts!$T$41,COLUMN(),0)-OFFSET(Ghosts!$R$41,COLUMN(),0)*ScreenHeight!$D7)-1))+IF(Ghosts!$B$35,IF(Param!$M$21,-1-POWER(0.3,Param!$M$21)/(IF(Param!$M$21&lt;20,LightShader!BY71,OFFSET(LightShader!BY71,Param!$M$21-20,0))+POWER(0.3,Param!$M$21)),-2),0))</f>
        <v>2.5763599548163438</v>
      </c>
      <c r="BZ6" s="46">
        <f ca="1">IF(ScreenHeight!$B7&lt;OFFSET(Radar!$AC$3,COLUMN(),0),    Param!$B$38/ScreenHeight!$B7,    (Param!$B$37+1/(1-OFFSET(Radar!$AD$3,COLUMN(),0)*ScreenHeight!$C7)/Param!$B$39)/OFFSET(Radar!$AC$3,COLUMN(),0))*DistanceShader!BZ6*LightShader!BZ6*(IF(OFFSET(Ghosts!$S$41,COLUMN(),0)&lt;ScreenHeight!$E7,   1,   (SQRT(OFFSET(Ghosts!$T$41,COLUMN(),0)-OFFSET(Ghosts!$R$41,COLUMN(),0)*ScreenHeight!$D7)-1))+IF(Ghosts!$B$35,IF(Param!$M$21,-1-POWER(0.3,Param!$M$21)/(IF(Param!$M$21&lt;20,LightShader!BZ71,OFFSET(LightShader!BZ71,Param!$M$21-20,0))+POWER(0.3,Param!$M$21)),-2),0))</f>
        <v>2.5048321938926055</v>
      </c>
      <c r="CA6" s="46">
        <f ca="1">IF(ScreenHeight!$B7&lt;OFFSET(Radar!$AC$3,COLUMN(),0),    Param!$B$38/ScreenHeight!$B7,    (Param!$B$37+1/(1-OFFSET(Radar!$AD$3,COLUMN(),0)*ScreenHeight!$C7)/Param!$B$39)/OFFSET(Radar!$AC$3,COLUMN(),0))*DistanceShader!CA6*LightShader!CA6*(IF(OFFSET(Ghosts!$S$41,COLUMN(),0)&lt;ScreenHeight!$E7,   1,   (SQRT(OFFSET(Ghosts!$T$41,COLUMN(),0)-OFFSET(Ghosts!$R$41,COLUMN(),0)*ScreenHeight!$D7)-1))+IF(Ghosts!$B$35,IF(Param!$M$21,-1-POWER(0.3,Param!$M$21)/(IF(Param!$M$21&lt;20,LightShader!CA71,OFFSET(LightShader!CA71,Param!$M$21-20,0))+POWER(0.3,Param!$M$21)),-2),0))</f>
        <v>2.4350415472172071</v>
      </c>
      <c r="CB6" s="46">
        <f ca="1">IF(ScreenHeight!$B7&lt;OFFSET(Radar!$AC$3,COLUMN(),0),    Param!$B$38/ScreenHeight!$B7,    (Param!$B$37+1/(1-OFFSET(Radar!$AD$3,COLUMN(),0)*ScreenHeight!$C7)/Param!$B$39)/OFFSET(Radar!$AC$3,COLUMN(),0))*DistanceShader!CB6*LightShader!CB6*(IF(OFFSET(Ghosts!$S$41,COLUMN(),0)&lt;ScreenHeight!$E7,   1,   (SQRT(OFFSET(Ghosts!$T$41,COLUMN(),0)-OFFSET(Ghosts!$R$41,COLUMN(),0)*ScreenHeight!$D7)-1))+IF(Ghosts!$B$35,IF(Param!$M$21,-1-POWER(0.3,Param!$M$21)/(IF(Param!$M$21&lt;20,LightShader!CB71,OFFSET(LightShader!CB71,Param!$M$21-20,0))+POWER(0.3,Param!$M$21)),-2),0))</f>
        <v>2.3670327382123824</v>
      </c>
      <c r="CC6" s="46">
        <f ca="1">IF(ScreenHeight!$B7&lt;OFFSET(Radar!$AC$3,COLUMN(),0),    Param!$B$38/ScreenHeight!$B7,    (Param!$B$37+1/(1-OFFSET(Radar!$AD$3,COLUMN(),0)*ScreenHeight!$C7)/Param!$B$39)/OFFSET(Radar!$AC$3,COLUMN(),0))*DistanceShader!CC6*LightShader!CC6*(IF(OFFSET(Ghosts!$S$41,COLUMN(),0)&lt;ScreenHeight!$E7,   1,   (SQRT(OFFSET(Ghosts!$T$41,COLUMN(),0)-OFFSET(Ghosts!$R$41,COLUMN(),0)*ScreenHeight!$D7)-1))+IF(Ghosts!$B$35,IF(Param!$M$21,-1-POWER(0.3,Param!$M$21)/(IF(Param!$M$21&lt;20,LightShader!CC71,OFFSET(LightShader!CC71,Param!$M$21-20,0))+POWER(0.3,Param!$M$21)),-2),0))</f>
        <v>2.3008347383069223</v>
      </c>
      <c r="CD6" s="46">
        <f ca="1">IF(ScreenHeight!$B7&lt;OFFSET(Radar!$AC$3,COLUMN(),0),    Param!$B$38/ScreenHeight!$B7,    (Param!$B$37+1/(1-OFFSET(Radar!$AD$3,COLUMN(),0)*ScreenHeight!$C7)/Param!$B$39)/OFFSET(Radar!$AC$3,COLUMN(),0))*DistanceShader!CD6*LightShader!CD6*(IF(OFFSET(Ghosts!$S$41,COLUMN(),0)&lt;ScreenHeight!$E7,   1,   (SQRT(OFFSET(Ghosts!$T$41,COLUMN(),0)-OFFSET(Ghosts!$R$41,COLUMN(),0)*ScreenHeight!$D7)-1))+IF(Ghosts!$B$35,IF(Param!$M$21,-1-POWER(0.3,Param!$M$21)/(IF(Param!$M$21&lt;20,LightShader!CD71,OFFSET(LightShader!CD71,Param!$M$21-20,0))+POWER(0.3,Param!$M$21)),-2),0))</f>
        <v>2.2364629517980856</v>
      </c>
      <c r="CE6" s="46">
        <f ca="1">IF(ScreenHeight!$B7&lt;OFFSET(Radar!$AC$3,COLUMN(),0),    Param!$B$38/ScreenHeight!$B7,    (Param!$B$37+1/(1-OFFSET(Radar!$AD$3,COLUMN(),0)*ScreenHeight!$C7)/Param!$B$39)/OFFSET(Radar!$AC$3,COLUMN(),0))*DistanceShader!CE6*LightShader!CE6*(IF(OFFSET(Ghosts!$S$41,COLUMN(),0)&lt;ScreenHeight!$E7,   1,   (SQRT(OFFSET(Ghosts!$T$41,COLUMN(),0)-OFFSET(Ghosts!$R$41,COLUMN(),0)*ScreenHeight!$D7)-1))+IF(Ghosts!$B$35,IF(Param!$M$21,-1-POWER(0.3,Param!$M$21)/(IF(Param!$M$21&lt;20,LightShader!CE71,OFFSET(LightShader!CE71,Param!$M$21-20,0))+POWER(0.3,Param!$M$21)),-2),0))</f>
        <v>2.1739211824939106</v>
      </c>
      <c r="CF6" s="46">
        <f ca="1">IF(ScreenHeight!$B7&lt;OFFSET(Radar!$AC$3,COLUMN(),0),    Param!$B$38/ScreenHeight!$B7,    (Param!$B$37+1/(1-OFFSET(Radar!$AD$3,COLUMN(),0)*ScreenHeight!$C7)/Param!$B$39)/OFFSET(Radar!$AC$3,COLUMN(),0))*DistanceShader!CF6*LightShader!CF6*(IF(OFFSET(Ghosts!$S$41,COLUMN(),0)&lt;ScreenHeight!$E7,   1,   (SQRT(OFFSET(Ghosts!$T$41,COLUMN(),0)-OFFSET(Ghosts!$R$41,COLUMN(),0)*ScreenHeight!$D7)-1))+IF(Ghosts!$B$35,IF(Param!$M$21,-1-POWER(0.3,Param!$M$21)/(IF(Param!$M$21&lt;20,LightShader!CF71,OFFSET(LightShader!CF71,Param!$M$21-20,0))+POWER(0.3,Param!$M$21)),-2),0))</f>
        <v>2.1132033907639878</v>
      </c>
      <c r="CG6" s="46">
        <f ca="1">IF(ScreenHeight!$B7&lt;OFFSET(Radar!$AC$3,COLUMN(),0),    Param!$B$38/ScreenHeight!$B7,    (Param!$B$37+1/(1-OFFSET(Radar!$AD$3,COLUMN(),0)*ScreenHeight!$C7)/Param!$B$39)/OFFSET(Radar!$AC$3,COLUMN(),0))*DistanceShader!CG6*LightShader!CG6*(IF(OFFSET(Ghosts!$S$41,COLUMN(),0)&lt;ScreenHeight!$E7,   1,   (SQRT(OFFSET(Ghosts!$T$41,COLUMN(),0)-OFFSET(Ghosts!$R$41,COLUMN(),0)*ScreenHeight!$D7)-1))+IF(Ghosts!$B$35,IF(Param!$M$21,-1-POWER(0.3,Param!$M$21)/(IF(Param!$M$21&lt;20,LightShader!CG71,OFFSET(LightShader!CG71,Param!$M$21-20,0))+POWER(0.3,Param!$M$21)),-2),0))</f>
        <v>2.0542952530831466</v>
      </c>
      <c r="CH6" s="46">
        <f ca="1">IF(ScreenHeight!$B7&lt;OFFSET(Radar!$AC$3,COLUMN(),0),    Param!$B$38/ScreenHeight!$B7,    (Param!$B$37+1/(1-OFFSET(Radar!$AD$3,COLUMN(),0)*ScreenHeight!$C7)/Param!$B$39)/OFFSET(Radar!$AC$3,COLUMN(),0))*DistanceShader!CH6*LightShader!CH6*(IF(OFFSET(Ghosts!$S$41,COLUMN(),0)&lt;ScreenHeight!$E7,   1,   (SQRT(OFFSET(Ghosts!$T$41,COLUMN(),0)-OFFSET(Ghosts!$R$41,COLUMN(),0)*ScreenHeight!$D7)-1))+IF(Ghosts!$B$35,IF(Param!$M$21,-1-POWER(0.3,Param!$M$21)/(IF(Param!$M$21&lt;20,LightShader!CH71,OFFSET(LightShader!CH71,Param!$M$21-20,0))+POWER(0.3,Param!$M$21)),-2),0))</f>
        <v>1.9971755382173548</v>
      </c>
      <c r="CI6" s="46">
        <f ca="1">IF(ScreenHeight!$B7&lt;OFFSET(Radar!$AC$3,COLUMN(),0),    Param!$B$38/ScreenHeight!$B7,    (Param!$B$37+1/(1-OFFSET(Radar!$AD$3,COLUMN(),0)*ScreenHeight!$C7)/Param!$B$39)/OFFSET(Radar!$AC$3,COLUMN(),0))*DistanceShader!CI6*LightShader!CI6*(IF(OFFSET(Ghosts!$S$41,COLUMN(),0)&lt;ScreenHeight!$E7,   1,   (SQRT(OFFSET(Ghosts!$T$41,COLUMN(),0)-OFFSET(Ghosts!$R$41,COLUMN(),0)*ScreenHeight!$D7)-1))+IF(Ghosts!$B$35,IF(Param!$M$21,-1-POWER(0.3,Param!$M$21)/(IF(Param!$M$21&lt;20,LightShader!CI71,OFFSET(LightShader!CI71,Param!$M$21-20,0))+POWER(0.3,Param!$M$21)),-2),0))</f>
        <v>1.9418173152193927</v>
      </c>
      <c r="CJ6" s="46">
        <f ca="1">IF(ScreenHeight!$B7&lt;OFFSET(Radar!$AC$3,COLUMN(),0),    Param!$B$38/ScreenHeight!$B7,    (Param!$B$37+1/(1-OFFSET(Radar!$AD$3,COLUMN(),0)*ScreenHeight!$C7)/Param!$B$39)/OFFSET(Radar!$AC$3,COLUMN(),0))*DistanceShader!CJ6*LightShader!CJ6*(IF(OFFSET(Ghosts!$S$41,COLUMN(),0)&lt;ScreenHeight!$E7,   1,   (SQRT(OFFSET(Ghosts!$T$41,COLUMN(),0)-OFFSET(Ghosts!$R$41,COLUMN(),0)*ScreenHeight!$D7)-1))+IF(Ghosts!$B$35,IF(Param!$M$21,-1-POWER(0.3,Param!$M$21)/(IF(Param!$M$21&lt;20,LightShader!CJ71,OFFSET(LightShader!CJ71,Param!$M$21-20,0))+POWER(0.3,Param!$M$21)),-2),0))</f>
        <v>1.8881890086551505</v>
      </c>
      <c r="CK6" s="46">
        <f ca="1">IF(ScreenHeight!$B7&lt;OFFSET(Radar!$AC$3,COLUMN(),0),    Param!$B$38/ScreenHeight!$B7,    (Param!$B$37+1/(1-OFFSET(Radar!$AD$3,COLUMN(),0)*ScreenHeight!$C7)/Param!$B$39)/OFFSET(Radar!$AC$3,COLUMN(),0))*DistanceShader!CK6*LightShader!CK6*(IF(OFFSET(Ghosts!$S$41,COLUMN(),0)&lt;ScreenHeight!$E7,   1,   (SQRT(OFFSET(Ghosts!$T$41,COLUMN(),0)-OFFSET(Ghosts!$R$41,COLUMN(),0)*ScreenHeight!$D7)-1))+IF(Ghosts!$B$35,IF(Param!$M$21,-1-POWER(0.3,Param!$M$21)/(IF(Param!$M$21&lt;20,LightShader!CK71,OFFSET(LightShader!CK71,Param!$M$21-20,0))+POWER(0.3,Param!$M$21)),-2),0))</f>
        <v>1.836255316194471</v>
      </c>
      <c r="CL6" s="46">
        <f ca="1">IF(ScreenHeight!$B7&lt;OFFSET(Radar!$AC$3,COLUMN(),0),    Param!$B$38/ScreenHeight!$B7,    (Param!$B$37+1/(1-OFFSET(Radar!$AD$3,COLUMN(),0)*ScreenHeight!$C7)/Param!$B$39)/OFFSET(Radar!$AC$3,COLUMN(),0))*DistanceShader!CL6*LightShader!CL6*(IF(OFFSET(Ghosts!$S$41,COLUMN(),0)&lt;ScreenHeight!$E7,   1,   (SQRT(OFFSET(Ghosts!$T$41,COLUMN(),0)-OFFSET(Ghosts!$R$41,COLUMN(),0)*ScreenHeight!$D7)-1))+IF(Ghosts!$B$35,IF(Param!$M$21,-1-POWER(0.3,Param!$M$21)/(IF(Param!$M$21&lt;20,LightShader!CL71,OFFSET(LightShader!CL71,Param!$M$21-20,0))+POWER(0.3,Param!$M$21)),-2),0))</f>
        <v>1.7859780030485486</v>
      </c>
      <c r="CM6" s="46">
        <f ca="1">IF(ScreenHeight!$B7&lt;OFFSET(Radar!$AC$3,COLUMN(),0),    Param!$B$38/ScreenHeight!$B7,    (Param!$B$37+1/(1-OFFSET(Radar!$AD$3,COLUMN(),0)*ScreenHeight!$C7)/Param!$B$39)/OFFSET(Radar!$AC$3,COLUMN(),0))*DistanceShader!CM6*LightShader!CM6*(IF(OFFSET(Ghosts!$S$41,COLUMN(),0)&lt;ScreenHeight!$E7,   1,   (SQRT(OFFSET(Ghosts!$T$41,COLUMN(),0)-OFFSET(Ghosts!$R$41,COLUMN(),0)*ScreenHeight!$D7)-1))+IF(Ghosts!$B$35,IF(Param!$M$21,-1-POWER(0.3,Param!$M$21)/(IF(Param!$M$21&lt;20,LightShader!CM71,OFFSET(LightShader!CM71,Param!$M$21-20,0))+POWER(0.3,Param!$M$21)),-2),0))</f>
        <v>1.7373165868528977</v>
      </c>
      <c r="CN6" s="46">
        <f ca="1">IF(ScreenHeight!$B7&lt;OFFSET(Radar!$AC$3,COLUMN(),0),    Param!$B$38/ScreenHeight!$B7,    (Param!$B$37+1/(1-OFFSET(Radar!$AD$3,COLUMN(),0)*ScreenHeight!$C7)/Param!$B$39)/OFFSET(Radar!$AC$3,COLUMN(),0))*DistanceShader!CN6*LightShader!CN6*(IF(OFFSET(Ghosts!$S$41,COLUMN(),0)&lt;ScreenHeight!$E7,   1,   (SQRT(OFFSET(Ghosts!$T$41,COLUMN(),0)-OFFSET(Ghosts!$R$41,COLUMN(),0)*ScreenHeight!$D7)-1))+IF(Ghosts!$B$35,IF(Param!$M$21,-1-POWER(0.3,Param!$M$21)/(IF(Param!$M$21&lt;20,LightShader!CN71,OFFSET(LightShader!CN71,Param!$M$21-20,0))+POWER(0.3,Param!$M$21)),-2),0))</f>
        <v>1.6902289255810001</v>
      </c>
      <c r="CO6" s="46">
        <f ca="1">IF(ScreenHeight!$B7&lt;OFFSET(Radar!$AC$3,COLUMN(),0),    Param!$B$38/ScreenHeight!$B7,    (Param!$B$37+1/(1-OFFSET(Radar!$AD$3,COLUMN(),0)*ScreenHeight!$C7)/Param!$B$39)/OFFSET(Radar!$AC$3,COLUMN(),0))*DistanceShader!CO6*LightShader!CO6*(IF(OFFSET(Ghosts!$S$41,COLUMN(),0)&lt;ScreenHeight!$E7,   1,   (SQRT(OFFSET(Ghosts!$T$41,COLUMN(),0)-OFFSET(Ghosts!$R$41,COLUMN(),0)*ScreenHeight!$D7)-1))+IF(Ghosts!$B$35,IF(Param!$M$21,-1-POWER(0.3,Param!$M$21)/(IF(Param!$M$21&lt;20,LightShader!CO71,OFFSET(LightShader!CO71,Param!$M$21-20,0))+POWER(0.3,Param!$M$21)),-2),0))</f>
        <v>1.6446717200018544</v>
      </c>
      <c r="CP6" s="46">
        <f ca="1">IF(ScreenHeight!$B7&lt;OFFSET(Radar!$AC$3,COLUMN(),0),    Param!$B$38/ScreenHeight!$B7,    (Param!$B$37+1/(1-OFFSET(Radar!$AD$3,COLUMN(),0)*ScreenHeight!$C7)/Param!$B$39)/OFFSET(Radar!$AC$3,COLUMN(),0))*DistanceShader!CP6*LightShader!CP6*(IF(OFFSET(Ghosts!$S$41,COLUMN(),0)&lt;ScreenHeight!$E7,   1,   (SQRT(OFFSET(Ghosts!$T$41,COLUMN(),0)-OFFSET(Ghosts!$R$41,COLUMN(),0)*ScreenHeight!$D7)-1))+IF(Ghosts!$B$35,IF(Param!$M$21,-1-POWER(0.3,Param!$M$21)/(IF(Param!$M$21&lt;20,LightShader!CP71,OFFSET(LightShader!CP71,Param!$M$21-20,0))+POWER(0.3,Param!$M$21)),-2),0))</f>
        <v>1.6006009411166873</v>
      </c>
      <c r="CQ6" s="46">
        <f ca="1">IF(ScreenHeight!$B7&lt;OFFSET(Radar!$AC$3,COLUMN(),0),    Param!$B$38/ScreenHeight!$B7,    (Param!$B$37+1/(1-OFFSET(Radar!$AD$3,COLUMN(),0)*ScreenHeight!$C7)/Param!$B$39)/OFFSET(Radar!$AC$3,COLUMN(),0))*DistanceShader!CQ6*LightShader!CQ6*(IF(OFFSET(Ghosts!$S$41,COLUMN(),0)&lt;ScreenHeight!$E7,   1,   (SQRT(OFFSET(Ghosts!$T$41,COLUMN(),0)-OFFSET(Ghosts!$R$41,COLUMN(),0)*ScreenHeight!$D7)-1))+IF(Ghosts!$B$35,IF(Param!$M$21,-1-POWER(0.3,Param!$M$21)/(IF(Param!$M$21&lt;20,LightShader!CQ71,OFFSET(LightShader!CQ71,Param!$M$21-20,0))+POWER(0.3,Param!$M$21)),-2),0))</f>
        <v>1.5579721919615126</v>
      </c>
      <c r="CR6" s="46">
        <f ca="1">IF(ScreenHeight!$B7&lt;OFFSET(Radar!$AC$3,COLUMN(),0),    Param!$B$38/ScreenHeight!$B7,    (Param!$B$37+1/(1-OFFSET(Radar!$AD$3,COLUMN(),0)*ScreenHeight!$C7)/Param!$B$39)/OFFSET(Radar!$AC$3,COLUMN(),0))*DistanceShader!CR6*LightShader!CR6*(IF(OFFSET(Ghosts!$S$41,COLUMN(),0)&lt;ScreenHeight!$E7,   1,   (SQRT(OFFSET(Ghosts!$T$41,COLUMN(),0)-OFFSET(Ghosts!$R$41,COLUMN(),0)*ScreenHeight!$D7)-1))+IF(Ghosts!$B$35,IF(Param!$M$21,-1-POWER(0.3,Param!$M$21)/(IF(Param!$M$21&lt;20,LightShader!CR71,OFFSET(LightShader!CR71,Param!$M$21-20,0))+POWER(0.3,Param!$M$21)),-2),0))</f>
        <v>1.5167410121661535</v>
      </c>
      <c r="CS6" s="46">
        <f ca="1">IF(ScreenHeight!$B7&lt;OFFSET(Radar!$AC$3,COLUMN(),0),    Param!$B$38/ScreenHeight!$B7,    (Param!$B$37+1/(1-OFFSET(Radar!$AD$3,COLUMN(),0)*ScreenHeight!$C7)/Param!$B$39)/OFFSET(Radar!$AC$3,COLUMN(),0))*DistanceShader!CS6*LightShader!CS6*(IF(OFFSET(Ghosts!$S$41,COLUMN(),0)&lt;ScreenHeight!$E7,   1,   (SQRT(OFFSET(Ghosts!$T$41,COLUMN(),0)-OFFSET(Ghosts!$R$41,COLUMN(),0)*ScreenHeight!$D7)-1))+IF(Ghosts!$B$35,IF(Param!$M$21,-1-POWER(0.3,Param!$M$21)/(IF(Param!$M$21&lt;20,LightShader!CS71,OFFSET(LightShader!CS71,Param!$M$21-20,0))+POWER(0.3,Param!$M$21)),-2),0))</f>
        <v>1.4768631327307722</v>
      </c>
      <c r="CT6" s="46">
        <f ca="1">IF(ScreenHeight!$B7&lt;OFFSET(Radar!$AC$3,COLUMN(),0),    Param!$B$38/ScreenHeight!$B7,    (Param!$B$37+1/(1-OFFSET(Radar!$AD$3,COLUMN(),0)*ScreenHeight!$C7)/Param!$B$39)/OFFSET(Radar!$AC$3,COLUMN(),0))*DistanceShader!CT6*LightShader!CT6*(IF(OFFSET(Ghosts!$S$41,COLUMN(),0)&lt;ScreenHeight!$E7,   1,   (SQRT(OFFSET(Ghosts!$T$41,COLUMN(),0)-OFFSET(Ghosts!$R$41,COLUMN(),0)*ScreenHeight!$D7)-1))+IF(Ghosts!$B$35,IF(Param!$M$21,-1-POWER(0.3,Param!$M$21)/(IF(Param!$M$21&lt;20,LightShader!CT71,OFFSET(LightShader!CT71,Param!$M$21-20,0))+POWER(0.3,Param!$M$21)),-2),0))</f>
        <v>1.4382946876250595</v>
      </c>
      <c r="CU6" s="46">
        <f ca="1">IF(ScreenHeight!$B7&lt;OFFSET(Radar!$AC$3,COLUMN(),0),    Param!$B$38/ScreenHeight!$B7,    (Param!$B$37+1/(1-OFFSET(Radar!$AD$3,COLUMN(),0)*ScreenHeight!$C7)/Param!$B$39)/OFFSET(Radar!$AC$3,COLUMN(),0))*DistanceShader!CU6*LightShader!CU6*(IF(OFFSET(Ghosts!$S$41,COLUMN(),0)&lt;ScreenHeight!$E7,   1,   (SQRT(OFFSET(Ghosts!$T$41,COLUMN(),0)-OFFSET(Ghosts!$R$41,COLUMN(),0)*ScreenHeight!$D7)-1))+IF(Ghosts!$B$35,IF(Param!$M$21,-1-POWER(0.3,Param!$M$21)/(IF(Param!$M$21&lt;20,LightShader!CU71,OFFSET(LightShader!CU71,Param!$M$21-20,0))+POWER(0.3,Param!$M$21)),-2),0))</f>
        <v>1.4009923880356827</v>
      </c>
      <c r="CV6" s="46">
        <f ca="1">IF(ScreenHeight!$B7&lt;OFFSET(Radar!$AC$3,COLUMN(),0),    Param!$B$38/ScreenHeight!$B7,    (Param!$B$37+1/(1-OFFSET(Radar!$AD$3,COLUMN(),0)*ScreenHeight!$C7)/Param!$B$39)/OFFSET(Radar!$AC$3,COLUMN(),0))*DistanceShader!CV6*LightShader!CV6*(IF(OFFSET(Ghosts!$S$41,COLUMN(),0)&lt;ScreenHeight!$E7,   1,   (SQRT(OFFSET(Ghosts!$T$41,COLUMN(),0)-OFFSET(Ghosts!$R$41,COLUMN(),0)*ScreenHeight!$D7)-1))+IF(Ghosts!$B$35,IF(Param!$M$21,-1-POWER(0.3,Param!$M$21)/(IF(Param!$M$21&lt;20,LightShader!CV71,OFFSET(LightShader!CV71,Param!$M$21-20,0))+POWER(0.3,Param!$M$21)),-2),0))</f>
        <v>1.3649136643834581</v>
      </c>
      <c r="CW6" s="46">
        <f ca="1">IF(ScreenHeight!$B7&lt;OFFSET(Radar!$AC$3,COLUMN(),0),    Param!$B$38/ScreenHeight!$B7,    (Param!$B$37+1/(1-OFFSET(Radar!$AD$3,COLUMN(),0)*ScreenHeight!$C7)/Param!$B$39)/OFFSET(Radar!$AC$3,COLUMN(),0))*DistanceShader!CW6*LightShader!CW6*(IF(OFFSET(Ghosts!$S$41,COLUMN(),0)&lt;ScreenHeight!$E7,   1,   (SQRT(OFFSET(Ghosts!$T$41,COLUMN(),0)-OFFSET(Ghosts!$R$41,COLUMN(),0)*ScreenHeight!$D7)-1))+IF(Ghosts!$B$35,IF(Param!$M$21,-1-POWER(0.3,Param!$M$21)/(IF(Param!$M$21&lt;20,LightShader!CW71,OFFSET(LightShader!CW71,Param!$M$21-20,0))+POWER(0.3,Param!$M$21)),-2),0))</f>
        <v>1.3300167806002305</v>
      </c>
    </row>
    <row r="7" spans="1:101" ht="7.5" customHeight="1">
      <c r="A7" s="46">
        <f ca="1">IF(ScreenHeight!$B8&lt;OFFSET(Radar!$AC$3,COLUMN(),0),    Param!$B$38/ScreenHeight!$B8,    (Param!$B$37+1/(1-OFFSET(Radar!$AD$3,COLUMN(),0)*ScreenHeight!$C8)/Param!$B$39)/OFFSET(Radar!$AC$3,COLUMN(),0))*DistanceShader!A7*LightShader!A7*(IF(OFFSET(Ghosts!$S$41,COLUMN(),0)&lt;ScreenHeight!$E8,   1,   (SQRT(OFFSET(Ghosts!$T$41,COLUMN(),0)-OFFSET(Ghosts!$R$41,COLUMN(),0)*ScreenHeight!$D8)-1))+IF(Ghosts!$B$35,IF(Param!$M$21,-1-POWER(0.3,Param!$M$21)/(IF(Param!$M$21&lt;20,LightShader!A72,OFFSET(LightShader!A72,Param!$M$21-20,0))+POWER(0.3,Param!$M$21)),-2),0))</f>
        <v>1.3207449868729353</v>
      </c>
      <c r="B7" s="46">
        <f ca="1">IF(ScreenHeight!$B8&lt;OFFSET(Radar!$AC$3,COLUMN(),0),    Param!$B$38/ScreenHeight!$B8,    (Param!$B$37+1/(1-OFFSET(Radar!$AD$3,COLUMN(),0)*ScreenHeight!$C8)/Param!$B$39)/OFFSET(Radar!$AC$3,COLUMN(),0))*DistanceShader!B7*LightShader!B7*(IF(OFFSET(Ghosts!$S$41,COLUMN(),0)&lt;ScreenHeight!$E8,   1,   (SQRT(OFFSET(Ghosts!$T$41,COLUMN(),0)-OFFSET(Ghosts!$R$41,COLUMN(),0)*ScreenHeight!$D8)-1))+IF(Ghosts!$B$35,IF(Param!$M$21,-1-POWER(0.3,Param!$M$21)/(IF(Param!$M$21&lt;20,LightShader!B72,OFFSET(LightShader!B72,Param!$M$21-20,0))+POWER(0.3,Param!$M$21)),-2),0))</f>
        <v>1.3558629496003218</v>
      </c>
      <c r="C7" s="46">
        <f ca="1">IF(ScreenHeight!$B8&lt;OFFSET(Radar!$AC$3,COLUMN(),0),    Param!$B$38/ScreenHeight!$B8,    (Param!$B$37+1/(1-OFFSET(Radar!$AD$3,COLUMN(),0)*ScreenHeight!$C8)/Param!$B$39)/OFFSET(Radar!$AC$3,COLUMN(),0))*DistanceShader!C7*LightShader!C7*(IF(OFFSET(Ghosts!$S$41,COLUMN(),0)&lt;ScreenHeight!$E8,   1,   (SQRT(OFFSET(Ghosts!$T$41,COLUMN(),0)-OFFSET(Ghosts!$R$41,COLUMN(),0)*ScreenHeight!$D8)-1))+IF(Ghosts!$B$35,IF(Param!$M$21,-1-POWER(0.3,Param!$M$21)/(IF(Param!$M$21&lt;20,LightShader!C72,OFFSET(LightShader!C72,Param!$M$21-20,0))+POWER(0.3,Param!$M$21)),-2),0))</f>
        <v>1.3921865421759887</v>
      </c>
      <c r="D7" s="46">
        <f ca="1">IF(ScreenHeight!$B8&lt;OFFSET(Radar!$AC$3,COLUMN(),0),    Param!$B$38/ScreenHeight!$B8,    (Param!$B$37+1/(1-OFFSET(Radar!$AD$3,COLUMN(),0)*ScreenHeight!$C8)/Param!$B$39)/OFFSET(Radar!$AC$3,COLUMN(),0))*DistanceShader!D7*LightShader!D7*(IF(OFFSET(Ghosts!$S$41,COLUMN(),0)&lt;ScreenHeight!$E8,   1,   (SQRT(OFFSET(Ghosts!$T$41,COLUMN(),0)-OFFSET(Ghosts!$R$41,COLUMN(),0)*ScreenHeight!$D8)-1))+IF(Ghosts!$B$35,IF(Param!$M$21,-1-POWER(0.3,Param!$M$21)/(IF(Param!$M$21&lt;20,LightShader!D72,OFFSET(LightShader!D72,Param!$M$21-20,0))+POWER(0.3,Param!$M$21)),-2),0))</f>
        <v>1.4297592859097461</v>
      </c>
      <c r="E7" s="46">
        <f ca="1">IF(ScreenHeight!$B8&lt;OFFSET(Radar!$AC$3,COLUMN(),0),    Param!$B$38/ScreenHeight!$B8,    (Param!$B$37+1/(1-OFFSET(Radar!$AD$3,COLUMN(),0)*ScreenHeight!$C8)/Param!$B$39)/OFFSET(Radar!$AC$3,COLUMN(),0))*DistanceShader!E7*LightShader!E7*(IF(OFFSET(Ghosts!$S$41,COLUMN(),0)&lt;ScreenHeight!$E8,   1,   (SQRT(OFFSET(Ghosts!$T$41,COLUMN(),0)-OFFSET(Ghosts!$R$41,COLUMN(),0)*ScreenHeight!$D8)-1))+IF(Ghosts!$B$35,IF(Param!$M$21,-1-POWER(0.3,Param!$M$21)/(IF(Param!$M$21&lt;20,LightShader!E72,OFFSET(LightShader!E72,Param!$M$21-20,0))+POWER(0.3,Param!$M$21)),-2),0))</f>
        <v>1.4686256747841948</v>
      </c>
      <c r="F7" s="46">
        <f ca="1">IF(ScreenHeight!$B8&lt;OFFSET(Radar!$AC$3,COLUMN(),0),    Param!$B$38/ScreenHeight!$B8,    (Param!$B$37+1/(1-OFFSET(Radar!$AD$3,COLUMN(),0)*ScreenHeight!$C8)/Param!$B$39)/OFFSET(Radar!$AC$3,COLUMN(),0))*DistanceShader!F7*LightShader!F7*(IF(OFFSET(Ghosts!$S$41,COLUMN(),0)&lt;ScreenHeight!$E8,   1,   (SQRT(OFFSET(Ghosts!$T$41,COLUMN(),0)-OFFSET(Ghosts!$R$41,COLUMN(),0)*ScreenHeight!$D8)-1))+IF(Ghosts!$B$35,IF(Param!$M$21,-1-POWER(0.3,Param!$M$21)/(IF(Param!$M$21&lt;20,LightShader!F72,OFFSET(LightShader!F72,Param!$M$21-20,0))+POWER(0.3,Param!$M$21)),-2),0))</f>
        <v>1.5088310726881675</v>
      </c>
      <c r="G7" s="46">
        <f ca="1">IF(ScreenHeight!$B8&lt;OFFSET(Radar!$AC$3,COLUMN(),0),    Param!$B$38/ScreenHeight!$B8,    (Param!$B$37+1/(1-OFFSET(Radar!$AD$3,COLUMN(),0)*ScreenHeight!$C8)/Param!$B$39)/OFFSET(Radar!$AC$3,COLUMN(),0))*DistanceShader!G7*LightShader!G7*(IF(OFFSET(Ghosts!$S$41,COLUMN(),0)&lt;ScreenHeight!$E8,   1,   (SQRT(OFFSET(Ghosts!$T$41,COLUMN(),0)-OFFSET(Ghosts!$R$41,COLUMN(),0)*ScreenHeight!$D8)-1))+IF(Ghosts!$B$35,IF(Param!$M$21,-1-POWER(0.3,Param!$M$21)/(IF(Param!$M$21&lt;20,LightShader!G72,OFFSET(LightShader!G72,Param!$M$21-20,0))+POWER(0.3,Param!$M$21)),-2),0))</f>
        <v>1.5504215836666311</v>
      </c>
      <c r="H7" s="46">
        <f ca="1">IF(ScreenHeight!$B8&lt;OFFSET(Radar!$AC$3,COLUMN(),0),    Param!$B$38/ScreenHeight!$B8,    (Param!$B$37+1/(1-OFFSET(Radar!$AD$3,COLUMN(),0)*ScreenHeight!$C8)/Param!$B$39)/OFFSET(Radar!$AC$3,COLUMN(),0))*DistanceShader!H7*LightShader!H7*(IF(OFFSET(Ghosts!$S$41,COLUMN(),0)&lt;ScreenHeight!$E8,   1,   (SQRT(OFFSET(Ghosts!$T$41,COLUMN(),0)-OFFSET(Ghosts!$R$41,COLUMN(),0)*ScreenHeight!$D8)-1))+IF(Ghosts!$B$35,IF(Param!$M$21,-1-POWER(0.3,Param!$M$21)/(IF(Param!$M$21&lt;20,LightShader!H72,OFFSET(LightShader!H72,Param!$M$21-20,0))+POWER(0.3,Param!$M$21)),-2),0))</f>
        <v>1.5934438906412784</v>
      </c>
      <c r="I7" s="46">
        <f ca="1">IF(ScreenHeight!$B8&lt;OFFSET(Radar!$AC$3,COLUMN(),0),    Param!$B$38/ScreenHeight!$B8,    (Param!$B$37+1/(1-OFFSET(Radar!$AD$3,COLUMN(),0)*ScreenHeight!$C8)/Param!$B$39)/OFFSET(Radar!$AC$3,COLUMN(),0))*DistanceShader!I7*LightShader!I7*(IF(OFFSET(Ghosts!$S$41,COLUMN(),0)&lt;ScreenHeight!$E8,   1,   (SQRT(OFFSET(Ghosts!$T$41,COLUMN(),0)-OFFSET(Ghosts!$R$41,COLUMN(),0)*ScreenHeight!$D8)-1))+IF(Ghosts!$B$35,IF(Param!$M$21,-1-POWER(0.3,Param!$M$21)/(IF(Param!$M$21&lt;20,LightShader!I72,OFFSET(LightShader!I72,Param!$M$21-20,0))+POWER(0.3,Param!$M$21)),-2),0))</f>
        <v>1.6379450573779977</v>
      </c>
      <c r="J7" s="46">
        <f ca="1">IF(ScreenHeight!$B8&lt;OFFSET(Radar!$AC$3,COLUMN(),0),    Param!$B$38/ScreenHeight!$B8,    (Param!$B$37+1/(1-OFFSET(Radar!$AD$3,COLUMN(),0)*ScreenHeight!$C8)/Param!$B$39)/OFFSET(Radar!$AC$3,COLUMN(),0))*DistanceShader!J7*LightShader!J7*(IF(OFFSET(Ghosts!$S$41,COLUMN(),0)&lt;ScreenHeight!$E8,   1,   (SQRT(OFFSET(Ghosts!$T$41,COLUMN(),0)-OFFSET(Ghosts!$R$41,COLUMN(),0)*ScreenHeight!$D8)-1))+IF(Ghosts!$B$35,IF(Param!$M$21,-1-POWER(0.3,Param!$M$21)/(IF(Param!$M$21&lt;20,LightShader!J72,OFFSET(LightShader!J72,Param!$M$21-20,0))+POWER(0.3,Param!$M$21)),-2),0))</f>
        <v>1.6839722877111465</v>
      </c>
      <c r="K7" s="46">
        <f ca="1">IF(ScreenHeight!$B8&lt;OFFSET(Radar!$AC$3,COLUMN(),0),    Param!$B$38/ScreenHeight!$B8,    (Param!$B$37+1/(1-OFFSET(Radar!$AD$3,COLUMN(),0)*ScreenHeight!$C8)/Param!$B$39)/OFFSET(Radar!$AC$3,COLUMN(),0))*DistanceShader!K7*LightShader!K7*(IF(OFFSET(Ghosts!$S$41,COLUMN(),0)&lt;ScreenHeight!$E8,   1,   (SQRT(OFFSET(Ghosts!$T$41,COLUMN(),0)-OFFSET(Ghosts!$R$41,COLUMN(),0)*ScreenHeight!$D8)-1))+IF(Ghosts!$B$35,IF(Param!$M$21,-1-POWER(0.3,Param!$M$21)/(IF(Param!$M$21&lt;20,LightShader!K72,OFFSET(LightShader!K72,Param!$M$21-20,0))+POWER(0.3,Param!$M$21)),-2),0))</f>
        <v>1.7315726351732983</v>
      </c>
      <c r="L7" s="46">
        <f ca="1">IF(ScreenHeight!$B8&lt;OFFSET(Radar!$AC$3,COLUMN(),0),    Param!$B$38/ScreenHeight!$B8,    (Param!$B$37+1/(1-OFFSET(Radar!$AD$3,COLUMN(),0)*ScreenHeight!$C8)/Param!$B$39)/OFFSET(Radar!$AC$3,COLUMN(),0))*DistanceShader!L7*LightShader!L7*(IF(OFFSET(Ghosts!$S$41,COLUMN(),0)&lt;ScreenHeight!$E8,   1,   (SQRT(OFFSET(Ghosts!$T$41,COLUMN(),0)-OFFSET(Ghosts!$R$41,COLUMN(),0)*ScreenHeight!$D8)-1))+IF(Ghosts!$B$35,IF(Param!$M$21,-1-POWER(0.3,Param!$M$21)/(IF(Param!$M$21&lt;20,LightShader!L72,OFFSET(LightShader!L72,Param!$M$21-20,0))+POWER(0.3,Param!$M$21)),-2),0))</f>
        <v>1.78079265521723</v>
      </c>
      <c r="M7" s="46">
        <f ca="1">IF(ScreenHeight!$B8&lt;OFFSET(Radar!$AC$3,COLUMN(),0),    Param!$B$38/ScreenHeight!$B8,    (Param!$B$37+1/(1-OFFSET(Radar!$AD$3,COLUMN(),0)*ScreenHeight!$C8)/Param!$B$39)/OFFSET(Radar!$AC$3,COLUMN(),0))*DistanceShader!M7*LightShader!M7*(IF(OFFSET(Ghosts!$S$41,COLUMN(),0)&lt;ScreenHeight!$E8,   1,   (SQRT(OFFSET(Ghosts!$T$41,COLUMN(),0)-OFFSET(Ghosts!$R$41,COLUMN(),0)*ScreenHeight!$D8)-1))+IF(Ghosts!$B$35,IF(Param!$M$21,-1-POWER(0.3,Param!$M$21)/(IF(Param!$M$21&lt;20,LightShader!M72,OFFSET(LightShader!M72,Param!$M$21-20,0))+POWER(0.3,Param!$M$21)),-2),0))</f>
        <v>1.8316779911513961</v>
      </c>
      <c r="N7" s="46">
        <f ca="1">IF(ScreenHeight!$B8&lt;OFFSET(Radar!$AC$3,COLUMN(),0),    Param!$B$38/ScreenHeight!$B8,    (Param!$B$37+1/(1-OFFSET(Radar!$AD$3,COLUMN(),0)*ScreenHeight!$C8)/Param!$B$39)/OFFSET(Radar!$AC$3,COLUMN(),0))*DistanceShader!N7*LightShader!N7*(IF(OFFSET(Ghosts!$S$41,COLUMN(),0)&lt;ScreenHeight!$E8,   1,   (SQRT(OFFSET(Ghosts!$T$41,COLUMN(),0)-OFFSET(Ghosts!$R$41,COLUMN(),0)*ScreenHeight!$D8)-1))+IF(Ghosts!$B$35,IF(Param!$M$21,-1-POWER(0.3,Param!$M$21)/(IF(Param!$M$21&lt;20,LightShader!N72,OFFSET(LightShader!N72,Param!$M$21-20,0))+POWER(0.3,Param!$M$21)),-2),0))</f>
        <v>1.8842728837416221</v>
      </c>
      <c r="O7" s="46">
        <f ca="1">IF(ScreenHeight!$B8&lt;OFFSET(Radar!$AC$3,COLUMN(),0),    Param!$B$38/ScreenHeight!$B8,    (Param!$B$37+1/(1-OFFSET(Radar!$AD$3,COLUMN(),0)*ScreenHeight!$C8)/Param!$B$39)/OFFSET(Radar!$AC$3,COLUMN(),0))*DistanceShader!O7*LightShader!O7*(IF(OFFSET(Ghosts!$S$41,COLUMN(),0)&lt;ScreenHeight!$E8,   1,   (SQRT(OFFSET(Ghosts!$T$41,COLUMN(),0)-OFFSET(Ghosts!$R$41,COLUMN(),0)*ScreenHeight!$D8)-1))+IF(Ghosts!$B$35,IF(Param!$M$21,-1-POWER(0.3,Param!$M$21)/(IF(Param!$M$21&lt;20,LightShader!O72,OFFSET(LightShader!O72,Param!$M$21-20,0))+POWER(0.3,Param!$M$21)),-2),0))</f>
        <v>1.9386195931669021</v>
      </c>
      <c r="P7" s="46">
        <f ca="1">IF(ScreenHeight!$B8&lt;OFFSET(Radar!$AC$3,COLUMN(),0),    Param!$B$38/ScreenHeight!$B8,    (Param!$B$37+1/(1-OFFSET(Radar!$AD$3,COLUMN(),0)*ScreenHeight!$C8)/Param!$B$39)/OFFSET(Radar!$AC$3,COLUMN(),0))*DistanceShader!P7*LightShader!P7*(IF(OFFSET(Ghosts!$S$41,COLUMN(),0)&lt;ScreenHeight!$E8,   1,   (SQRT(OFFSET(Ghosts!$T$41,COLUMN(),0)-OFFSET(Ghosts!$R$41,COLUMN(),0)*ScreenHeight!$D8)-1))+IF(Ghosts!$B$35,IF(Param!$M$21,-1-POWER(0.3,Param!$M$21)/(IF(Param!$M$21&lt;20,LightShader!P72,OFFSET(LightShader!P72,Param!$M$21-20,0))+POWER(0.3,Param!$M$21)),-2),0))</f>
        <v>1.9947577206709182</v>
      </c>
      <c r="Q7" s="46">
        <f ca="1">IF(ScreenHeight!$B8&lt;OFFSET(Radar!$AC$3,COLUMN(),0),    Param!$B$38/ScreenHeight!$B8,    (Param!$B$37+1/(1-OFFSET(Radar!$AD$3,COLUMN(),0)*ScreenHeight!$C8)/Param!$B$39)/OFFSET(Radar!$AC$3,COLUMN(),0))*DistanceShader!Q7*LightShader!Q7*(IF(OFFSET(Ghosts!$S$41,COLUMN(),0)&lt;ScreenHeight!$E8,   1,   (SQRT(OFFSET(Ghosts!$T$41,COLUMN(),0)-OFFSET(Ghosts!$R$41,COLUMN(),0)*ScreenHeight!$D8)-1))+IF(Ghosts!$B$35,IF(Param!$M$21,-1-POWER(0.3,Param!$M$21)/(IF(Param!$M$21&lt;20,LightShader!Q72,OFFSET(LightShader!Q72,Param!$M$21-20,0))+POWER(0.3,Param!$M$21)),-2),0))</f>
        <v>2.0527234158500738</v>
      </c>
      <c r="R7" s="46">
        <f ca="1">IF(ScreenHeight!$B8&lt;OFFSET(Radar!$AC$3,COLUMN(),0),    Param!$B$38/ScreenHeight!$B8,    (Param!$B$37+1/(1-OFFSET(Radar!$AD$3,COLUMN(),0)*ScreenHeight!$C8)/Param!$B$39)/OFFSET(Radar!$AC$3,COLUMN(),0))*DistanceShader!R7*LightShader!R7*(IF(OFFSET(Ghosts!$S$41,COLUMN(),0)&lt;ScreenHeight!$E8,   1,   (SQRT(OFFSET(Ghosts!$T$41,COLUMN(),0)-OFFSET(Ghosts!$R$41,COLUMN(),0)*ScreenHeight!$D8)-1))+IF(Ghosts!$B$35,IF(Param!$M$21,-1-POWER(0.3,Param!$M$21)/(IF(Param!$M$21&lt;20,LightShader!R72,OFFSET(LightShader!R72,Param!$M$21-20,0))+POWER(0.3,Param!$M$21)),-2),0))</f>
        <v>2.1125484541066961</v>
      </c>
      <c r="S7" s="46">
        <f ca="1">IF(ScreenHeight!$B8&lt;OFFSET(Radar!$AC$3,COLUMN(),0),    Param!$B$38/ScreenHeight!$B8,    (Param!$B$37+1/(1-OFFSET(Radar!$AD$3,COLUMN(),0)*ScreenHeight!$C8)/Param!$B$39)/OFFSET(Radar!$AC$3,COLUMN(),0))*DistanceShader!S7*LightShader!S7*(IF(OFFSET(Ghosts!$S$41,COLUMN(),0)&lt;ScreenHeight!$E8,   1,   (SQRT(OFFSET(Ghosts!$T$41,COLUMN(),0)-OFFSET(Ghosts!$R$41,COLUMN(),0)*ScreenHeight!$D8)-1))+IF(Ghosts!$B$35,IF(Param!$M$21,-1-POWER(0.3,Param!$M$21)/(IF(Param!$M$21&lt;20,LightShader!S72,OFFSET(LightShader!S72,Param!$M$21-20,0))+POWER(0.3,Param!$M$21)),-2),0))</f>
        <v>2.1742591674377403</v>
      </c>
      <c r="T7" s="46">
        <f ca="1">IF(ScreenHeight!$B8&lt;OFFSET(Radar!$AC$3,COLUMN(),0),    Param!$B$38/ScreenHeight!$B8,    (Param!$B$37+1/(1-OFFSET(Radar!$AD$3,COLUMN(),0)*ScreenHeight!$C8)/Param!$B$39)/OFFSET(Radar!$AC$3,COLUMN(),0))*DistanceShader!T7*LightShader!T7*(IF(OFFSET(Ghosts!$S$41,COLUMN(),0)&lt;ScreenHeight!$E8,   1,   (SQRT(OFFSET(Ghosts!$T$41,COLUMN(),0)-OFFSET(Ghosts!$R$41,COLUMN(),0)*ScreenHeight!$D8)-1))+IF(Ghosts!$B$35,IF(Param!$M$21,-1-POWER(0.3,Param!$M$21)/(IF(Param!$M$21&lt;20,LightShader!T72,OFFSET(LightShader!T72,Param!$M$21-20,0))+POWER(0.3,Param!$M$21)),-2),0))</f>
        <v>2.2378752105193311</v>
      </c>
      <c r="U7" s="46">
        <f ca="1">IF(ScreenHeight!$B8&lt;OFFSET(Radar!$AC$3,COLUMN(),0),    Param!$B$38/ScreenHeight!$B8,    (Param!$B$37+1/(1-OFFSET(Radar!$AD$3,COLUMN(),0)*ScreenHeight!$C8)/Param!$B$39)/OFFSET(Radar!$AC$3,COLUMN(),0))*DistanceShader!U7*LightShader!U7*(IF(OFFSET(Ghosts!$S$41,COLUMN(),0)&lt;ScreenHeight!$E8,   1,   (SQRT(OFFSET(Ghosts!$T$41,COLUMN(),0)-OFFSET(Ghosts!$R$41,COLUMN(),0)*ScreenHeight!$D8)-1))+IF(Ghosts!$B$35,IF(Param!$M$21,-1-POWER(0.3,Param!$M$21)/(IF(Param!$M$21&lt;20,LightShader!U72,OFFSET(LightShader!U72,Param!$M$21-20,0))+POWER(0.3,Param!$M$21)),-2),0))</f>
        <v>2.3034081431177991</v>
      </c>
      <c r="V7" s="46">
        <f ca="1">IF(ScreenHeight!$B8&lt;OFFSET(Radar!$AC$3,COLUMN(),0),    Param!$B$38/ScreenHeight!$B8,    (Param!$B$37+1/(1-OFFSET(Radar!$AD$3,COLUMN(),0)*ScreenHeight!$C8)/Param!$B$39)/OFFSET(Radar!$AC$3,COLUMN(),0))*DistanceShader!V7*LightShader!V7*(IF(OFFSET(Ghosts!$S$41,COLUMN(),0)&lt;ScreenHeight!$E8,   1,   (SQRT(OFFSET(Ghosts!$T$41,COLUMN(),0)-OFFSET(Ghosts!$R$41,COLUMN(),0)*ScreenHeight!$D8)-1))+IF(Ghosts!$B$35,IF(Param!$M$21,-1-POWER(0.3,Param!$M$21)/(IF(Param!$M$21&lt;20,LightShader!V72,OFFSET(LightShader!V72,Param!$M$21-20,0))+POWER(0.3,Param!$M$21)),-2),0))</f>
        <v>2.3708598093888238</v>
      </c>
      <c r="W7" s="46">
        <f ca="1">IF(ScreenHeight!$B8&lt;OFFSET(Radar!$AC$3,COLUMN(),0),    Param!$B$38/ScreenHeight!$B8,    (Param!$B$37+1/(1-OFFSET(Radar!$AD$3,COLUMN(),0)*ScreenHeight!$C8)/Param!$B$39)/OFFSET(Radar!$AC$3,COLUMN(),0))*DistanceShader!W7*LightShader!W7*(IF(OFFSET(Ghosts!$S$41,COLUMN(),0)&lt;ScreenHeight!$E8,   1,   (SQRT(OFFSET(Ghosts!$T$41,COLUMN(),0)-OFFSET(Ghosts!$R$41,COLUMN(),0)*ScreenHeight!$D8)-1))+IF(Ghosts!$B$35,IF(Param!$M$21,-1-POWER(0.3,Param!$M$21)/(IF(Param!$M$21&lt;20,LightShader!W72,OFFSET(LightShader!W72,Param!$M$21-20,0))+POWER(0.3,Param!$M$21)),-2),0))</f>
        <v>2.4402204948574679</v>
      </c>
      <c r="X7" s="46">
        <f ca="1">IF(ScreenHeight!$B8&lt;OFFSET(Radar!$AC$3,COLUMN(),0),    Param!$B$38/ScreenHeight!$B8,    (Param!$B$37+1/(1-OFFSET(Radar!$AD$3,COLUMN(),0)*ScreenHeight!$C8)/Param!$B$39)/OFFSET(Radar!$AC$3,COLUMN(),0))*DistanceShader!X7*LightShader!X7*(IF(OFFSET(Ghosts!$S$41,COLUMN(),0)&lt;ScreenHeight!$E8,   1,   (SQRT(OFFSET(Ghosts!$T$41,COLUMN(),0)-OFFSET(Ghosts!$R$41,COLUMN(),0)*ScreenHeight!$D8)-1))+IF(Ghosts!$B$35,IF(Param!$M$21,-1-POWER(0.3,Param!$M$21)/(IF(Param!$M$21&lt;20,LightShader!X72,OFFSET(LightShader!X72,Param!$M$21-20,0))+POWER(0.3,Param!$M$21)),-2),0))</f>
        <v>2.5114668431152887</v>
      </c>
      <c r="Y7" s="46">
        <f ca="1">IF(ScreenHeight!$B8&lt;OFFSET(Radar!$AC$3,COLUMN(),0),    Param!$B$38/ScreenHeight!$B8,    (Param!$B$37+1/(1-OFFSET(Radar!$AD$3,COLUMN(),0)*ScreenHeight!$C8)/Param!$B$39)/OFFSET(Radar!$AC$3,COLUMN(),0))*DistanceShader!Y7*LightShader!Y7*(IF(OFFSET(Ghosts!$S$41,COLUMN(),0)&lt;ScreenHeight!$E8,   1,   (SQRT(OFFSET(Ghosts!$T$41,COLUMN(),0)-OFFSET(Ghosts!$R$41,COLUMN(),0)*ScreenHeight!$D8)-1))+IF(Ghosts!$B$35,IF(Param!$M$21,-1-POWER(0.3,Param!$M$21)/(IF(Param!$M$21&lt;20,LightShader!Y72,OFFSET(LightShader!Y72,Param!$M$21-20,0))+POWER(0.3,Param!$M$21)),-2),0))</f>
        <v>2.5845595169224427</v>
      </c>
      <c r="Z7" s="46">
        <f ca="1">IF(ScreenHeight!$B8&lt;OFFSET(Radar!$AC$3,COLUMN(),0),    Param!$B$38/ScreenHeight!$B8,    (Param!$B$37+1/(1-OFFSET(Radar!$AD$3,COLUMN(),0)*ScreenHeight!$C8)/Param!$B$39)/OFFSET(Radar!$AC$3,COLUMN(),0))*DistanceShader!Z7*LightShader!Z7*(IF(OFFSET(Ghosts!$S$41,COLUMN(),0)&lt;ScreenHeight!$E8,   1,   (SQRT(OFFSET(Ghosts!$T$41,COLUMN(),0)-OFFSET(Ghosts!$R$41,COLUMN(),0)*ScreenHeight!$D8)-1))+IF(Ghosts!$B$35,IF(Param!$M$21,-1-POWER(0.3,Param!$M$21)/(IF(Param!$M$21&lt;20,LightShader!Z72,OFFSET(LightShader!Z72,Param!$M$21-20,0))+POWER(0.3,Param!$M$21)),-2),0))</f>
        <v>2.6594405929537479</v>
      </c>
      <c r="AA7" s="46">
        <f ca="1">IF(ScreenHeight!$B8&lt;OFFSET(Radar!$AC$3,COLUMN(),0),    Param!$B$38/ScreenHeight!$B8,    (Param!$B$37+1/(1-OFFSET(Radar!$AD$3,COLUMN(),0)*ScreenHeight!$C8)/Param!$B$39)/OFFSET(Radar!$AC$3,COLUMN(),0))*DistanceShader!AA7*LightShader!AA7*(IF(OFFSET(Ghosts!$S$41,COLUMN(),0)&lt;ScreenHeight!$E8,   1,   (SQRT(OFFSET(Ghosts!$T$41,COLUMN(),0)-OFFSET(Ghosts!$R$41,COLUMN(),0)*ScreenHeight!$D8)-1))+IF(Ghosts!$B$35,IF(Param!$M$21,-1-POWER(0.3,Param!$M$21)/(IF(Param!$M$21&lt;20,LightShader!AA72,OFFSET(LightShader!AA72,Param!$M$21-20,0))+POWER(0.3,Param!$M$21)),-2),0))</f>
        <v>2.7360306864687201</v>
      </c>
      <c r="AB7" s="46">
        <f ca="1">IF(ScreenHeight!$B8&lt;OFFSET(Radar!$AC$3,COLUMN(),0),    Param!$B$38/ScreenHeight!$B8,    (Param!$B$37+1/(1-OFFSET(Radar!$AD$3,COLUMN(),0)*ScreenHeight!$C8)/Param!$B$39)/OFFSET(Radar!$AC$3,COLUMN(),0))*DistanceShader!AB7*LightShader!AB7*(IF(OFFSET(Ghosts!$S$41,COLUMN(),0)&lt;ScreenHeight!$E8,   1,   (SQRT(OFFSET(Ghosts!$T$41,COLUMN(),0)-OFFSET(Ghosts!$R$41,COLUMN(),0)*ScreenHeight!$D8)-1))+IF(Ghosts!$B$35,IF(Param!$M$21,-1-POWER(0.3,Param!$M$21)/(IF(Param!$M$21&lt;20,LightShader!AB72,OFFSET(LightShader!AB72,Param!$M$21-20,0))+POWER(0.3,Param!$M$21)),-2),0))</f>
        <v>2.8142258124031336</v>
      </c>
      <c r="AC7" s="46">
        <f ca="1">IF(ScreenHeight!$B8&lt;OFFSET(Radar!$AC$3,COLUMN(),0),    Param!$B$38/ScreenHeight!$B8,    (Param!$B$37+1/(1-OFFSET(Radar!$AD$3,COLUMN(),0)*ScreenHeight!$C8)/Param!$B$39)/OFFSET(Radar!$AC$3,COLUMN(),0))*DistanceShader!AC7*LightShader!AC7*(IF(OFFSET(Ghosts!$S$41,COLUMN(),0)&lt;ScreenHeight!$E8,   1,   (SQRT(OFFSET(Ghosts!$T$41,COLUMN(),0)-OFFSET(Ghosts!$R$41,COLUMN(),0)*ScreenHeight!$D8)-1))+IF(Ghosts!$B$35,IF(Param!$M$21,-1-POWER(0.3,Param!$M$21)/(IF(Param!$M$21&lt;20,LightShader!AC72,OFFSET(LightShader!AC72,Param!$M$21-20,0))+POWER(0.3,Param!$M$21)),-2),0))</f>
        <v>2.8938940035359173</v>
      </c>
      <c r="AD7" s="46">
        <f ca="1">IF(ScreenHeight!$B8&lt;OFFSET(Radar!$AC$3,COLUMN(),0),    Param!$B$38/ScreenHeight!$B8,    (Param!$B$37+1/(1-OFFSET(Radar!$AD$3,COLUMN(),0)*ScreenHeight!$C8)/Param!$B$39)/OFFSET(Radar!$AC$3,COLUMN(),0))*DistanceShader!AD7*LightShader!AD7*(IF(OFFSET(Ghosts!$S$41,COLUMN(),0)&lt;ScreenHeight!$E8,   1,   (SQRT(OFFSET(Ghosts!$T$41,COLUMN(),0)-OFFSET(Ghosts!$R$41,COLUMN(),0)*ScreenHeight!$D8)-1))+IF(Ghosts!$B$35,IF(Param!$M$21,-1-POWER(0.3,Param!$M$21)/(IF(Param!$M$21&lt;20,LightShader!AD72,OFFSET(LightShader!AD72,Param!$M$21-20,0))+POWER(0.3,Param!$M$21)),-2),0))</f>
        <v>2.974871725274006</v>
      </c>
      <c r="AE7" s="46">
        <f ca="1">IF(ScreenHeight!$B8&lt;OFFSET(Radar!$AC$3,COLUMN(),0),    Param!$B$38/ScreenHeight!$B8,    (Param!$B$37+1/(1-OFFSET(Radar!$AD$3,COLUMN(),0)*ScreenHeight!$C8)/Param!$B$39)/OFFSET(Radar!$AC$3,COLUMN(),0))*DistanceShader!AE7*LightShader!AE7*(IF(OFFSET(Ghosts!$S$41,COLUMN(),0)&lt;ScreenHeight!$E8,   1,   (SQRT(OFFSET(Ghosts!$T$41,COLUMN(),0)-OFFSET(Ghosts!$R$41,COLUMN(),0)*ScreenHeight!$D8)-1))+IF(Ghosts!$B$35,IF(Param!$M$21,-1-POWER(0.3,Param!$M$21)/(IF(Param!$M$21&lt;20,LightShader!AE72,OFFSET(LightShader!AE72,Param!$M$21-20,0))+POWER(0.3,Param!$M$21)),-2),0))</f>
        <v>3.0569601509668796</v>
      </c>
      <c r="AF7" s="46">
        <f ca="1">IF(ScreenHeight!$B8&lt;OFFSET(Radar!$AC$3,COLUMN(),0),    Param!$B$38/ScreenHeight!$B8,    (Param!$B$37+1/(1-OFFSET(Radar!$AD$3,COLUMN(),0)*ScreenHeight!$C8)/Param!$B$39)/OFFSET(Radar!$AC$3,COLUMN(),0))*DistanceShader!AF7*LightShader!AF7*(IF(OFFSET(Ghosts!$S$41,COLUMN(),0)&lt;ScreenHeight!$E8,   1,   (SQRT(OFFSET(Ghosts!$T$41,COLUMN(),0)-OFFSET(Ghosts!$R$41,COLUMN(),0)*ScreenHeight!$D8)-1))+IF(Ghosts!$B$35,IF(Param!$M$21,-1-POWER(0.3,Param!$M$21)/(IF(Param!$M$21&lt;20,LightShader!AF72,OFFSET(LightShader!AF72,Param!$M$21-20,0))+POWER(0.3,Param!$M$21)),-2),0))</f>
        <v>3.1399213920886453</v>
      </c>
      <c r="AG7" s="46">
        <f ca="1">IF(ScreenHeight!$B8&lt;OFFSET(Radar!$AC$3,COLUMN(),0),    Param!$B$38/ScreenHeight!$B8,    (Param!$B$37+1/(1-OFFSET(Radar!$AD$3,COLUMN(),0)*ScreenHeight!$C8)/Param!$B$39)/OFFSET(Radar!$AC$3,COLUMN(),0))*DistanceShader!AG7*LightShader!AG7*(IF(OFFSET(Ghosts!$S$41,COLUMN(),0)&lt;ScreenHeight!$E8,   1,   (SQRT(OFFSET(Ghosts!$T$41,COLUMN(),0)-OFFSET(Ghosts!$R$41,COLUMN(),0)*ScreenHeight!$D8)-1))+IF(Ghosts!$B$35,IF(Param!$M$21,-1-POWER(0.3,Param!$M$21)/(IF(Param!$M$21&lt;20,LightShader!AG72,OFFSET(LightShader!AG72,Param!$M$21-20,0))+POWER(0.3,Param!$M$21)),-2),0))</f>
        <v>3.2234748143345739</v>
      </c>
      <c r="AH7" s="46">
        <f ca="1">IF(ScreenHeight!$B8&lt;OFFSET(Radar!$AC$3,COLUMN(),0),    Param!$B$38/ScreenHeight!$B8,    (Param!$B$37+1/(1-OFFSET(Radar!$AD$3,COLUMN(),0)*ScreenHeight!$C8)/Param!$B$39)/OFFSET(Radar!$AC$3,COLUMN(),0))*DistanceShader!AH7*LightShader!AH7*(IF(OFFSET(Ghosts!$S$41,COLUMN(),0)&lt;ScreenHeight!$E8,   1,   (SQRT(OFFSET(Ghosts!$T$41,COLUMN(),0)-OFFSET(Ghosts!$R$41,COLUMN(),0)*ScreenHeight!$D8)-1))+IF(Ghosts!$B$35,IF(Param!$M$21,-1-POWER(0.3,Param!$M$21)/(IF(Param!$M$21&lt;20,LightShader!AH72,OFFSET(LightShader!AH72,Param!$M$21-20,0))+POWER(0.3,Param!$M$21)),-2),0))</f>
        <v>3.30729361330024</v>
      </c>
      <c r="AI7" s="46">
        <f ca="1">IF(ScreenHeight!$B8&lt;OFFSET(Radar!$AC$3,COLUMN(),0),    Param!$B$38/ScreenHeight!$B8,    (Param!$B$37+1/(1-OFFSET(Radar!$AD$3,COLUMN(),0)*ScreenHeight!$C8)/Param!$B$39)/OFFSET(Radar!$AC$3,COLUMN(),0))*DistanceShader!AI7*LightShader!AI7*(IF(OFFSET(Ghosts!$S$41,COLUMN(),0)&lt;ScreenHeight!$E8,   1,   (SQRT(OFFSET(Ghosts!$T$41,COLUMN(),0)-OFFSET(Ghosts!$R$41,COLUMN(),0)*ScreenHeight!$D8)-1))+IF(Ghosts!$B$35,IF(Param!$M$21,-1-POWER(0.3,Param!$M$21)/(IF(Param!$M$21&lt;20,LightShader!AI72,OFFSET(LightShader!AI72,Param!$M$21-20,0))+POWER(0.3,Param!$M$21)),-2),0))</f>
        <v>3.3910018706715515</v>
      </c>
      <c r="AJ7" s="46">
        <f ca="1">IF(ScreenHeight!$B8&lt;OFFSET(Radar!$AC$3,COLUMN(),0),    Param!$B$38/ScreenHeight!$B8,    (Param!$B$37+1/(1-OFFSET(Radar!$AD$3,COLUMN(),0)*ScreenHeight!$C8)/Param!$B$39)/OFFSET(Radar!$AC$3,COLUMN(),0))*DistanceShader!AJ7*LightShader!AJ7*(IF(OFFSET(Ghosts!$S$41,COLUMN(),0)&lt;ScreenHeight!$E8,   1,   (SQRT(OFFSET(Ghosts!$T$41,COLUMN(),0)-OFFSET(Ghosts!$R$41,COLUMN(),0)*ScreenHeight!$D8)-1))+IF(Ghosts!$B$35,IF(Param!$M$21,-1-POWER(0.3,Param!$M$21)/(IF(Param!$M$21&lt;20,LightShader!AJ72,OFFSET(LightShader!AJ72,Param!$M$21-20,0))+POWER(0.3,Param!$M$21)),-2),0))</f>
        <v>3.4741723612258535</v>
      </c>
      <c r="AK7" s="46">
        <f ca="1">IF(ScreenHeight!$B8&lt;OFFSET(Radar!$AC$3,COLUMN(),0),    Param!$B$38/ScreenHeight!$B8,    (Param!$B$37+1/(1-OFFSET(Radar!$AD$3,COLUMN(),0)*ScreenHeight!$C8)/Param!$B$39)/OFFSET(Radar!$AC$3,COLUMN(),0))*DistanceShader!AK7*LightShader!AK7*(IF(OFFSET(Ghosts!$S$41,COLUMN(),0)&lt;ScreenHeight!$E8,   1,   (SQRT(OFFSET(Ghosts!$T$41,COLUMN(),0)-OFFSET(Ghosts!$R$41,COLUMN(),0)*ScreenHeight!$D8)-1))+IF(Ghosts!$B$35,IF(Param!$M$21,-1-POWER(0.3,Param!$M$21)/(IF(Param!$M$21&lt;20,LightShader!AK72,OFFSET(LightShader!AK72,Param!$M$21-20,0))+POWER(0.3,Param!$M$21)),-2),0))</f>
        <v>3.556325428297745</v>
      </c>
      <c r="AL7" s="46">
        <f ca="1">IF(ScreenHeight!$B8&lt;OFFSET(Radar!$AC$3,COLUMN(),0),    Param!$B$38/ScreenHeight!$B8,    (Param!$B$37+1/(1-OFFSET(Radar!$AD$3,COLUMN(),0)*ScreenHeight!$C8)/Param!$B$39)/OFFSET(Radar!$AC$3,COLUMN(),0))*DistanceShader!AL7*LightShader!AL7*(IF(OFFSET(Ghosts!$S$41,COLUMN(),0)&lt;ScreenHeight!$E8,   1,   (SQRT(OFFSET(Ghosts!$T$41,COLUMN(),0)-OFFSET(Ghosts!$R$41,COLUMN(),0)*ScreenHeight!$D8)-1))+IF(Ghosts!$B$35,IF(Param!$M$21,-1-POWER(0.3,Param!$M$21)/(IF(Param!$M$21&lt;20,LightShader!AL72,OFFSET(LightShader!AL72,Param!$M$21-20,0))+POWER(0.3,Param!$M$21)),-2),0))</f>
        <v>3.6369292846943773</v>
      </c>
      <c r="AM7" s="46">
        <f ca="1">IF(ScreenHeight!$B8&lt;OFFSET(Radar!$AC$3,COLUMN(),0),    Param!$B$38/ScreenHeight!$B8,    (Param!$B$37+1/(1-OFFSET(Radar!$AD$3,COLUMN(),0)*ScreenHeight!$C8)/Param!$B$39)/OFFSET(Radar!$AC$3,COLUMN(),0))*DistanceShader!AM7*LightShader!AM7*(IF(OFFSET(Ghosts!$S$41,COLUMN(),0)&lt;ScreenHeight!$E8,   1,   (SQRT(OFFSET(Ghosts!$T$41,COLUMN(),0)-OFFSET(Ghosts!$R$41,COLUMN(),0)*ScreenHeight!$D8)-1))+IF(Ghosts!$B$35,IF(Param!$M$21,-1-POWER(0.3,Param!$M$21)/(IF(Param!$M$21&lt;20,LightShader!AM72,OFFSET(LightShader!AM72,Param!$M$21-20,0))+POWER(0.3,Param!$M$21)),-2),0))</f>
        <v>3.7154021194049114</v>
      </c>
      <c r="AN7" s="46">
        <f ca="1">IF(ScreenHeight!$B8&lt;OFFSET(Radar!$AC$3,COLUMN(),0),    Param!$B$38/ScreenHeight!$B8,    (Param!$B$37+1/(1-OFFSET(Radar!$AD$3,COLUMN(),0)*ScreenHeight!$C8)/Param!$B$39)/OFFSET(Radar!$AC$3,COLUMN(),0))*DistanceShader!AN7*LightShader!AN7*(IF(OFFSET(Ghosts!$S$41,COLUMN(),0)&lt;ScreenHeight!$E8,   1,   (SQRT(OFFSET(Ghosts!$T$41,COLUMN(),0)-OFFSET(Ghosts!$R$41,COLUMN(),0)*ScreenHeight!$D8)-1))+IF(Ghosts!$B$35,IF(Param!$M$21,-1-POWER(0.3,Param!$M$21)/(IF(Param!$M$21&lt;20,LightShader!AN72,OFFSET(LightShader!AN72,Param!$M$21-20,0))+POWER(0.3,Param!$M$21)),-2),0))</f>
        <v>3.7911163882254191</v>
      </c>
      <c r="AO7" s="46">
        <f ca="1">IF(ScreenHeight!$B8&lt;OFFSET(Radar!$AC$3,COLUMN(),0),    Param!$B$38/ScreenHeight!$B8,    (Param!$B$37+1/(1-OFFSET(Radar!$AD$3,COLUMN(),0)*ScreenHeight!$C8)/Param!$B$39)/OFFSET(Radar!$AC$3,COLUMN(),0))*DistanceShader!AO7*LightShader!AO7*(IF(OFFSET(Ghosts!$S$41,COLUMN(),0)&lt;ScreenHeight!$E8,   1,   (SQRT(OFFSET(Ghosts!$T$41,COLUMN(),0)-OFFSET(Ghosts!$R$41,COLUMN(),0)*ScreenHeight!$D8)-1))+IF(Ghosts!$B$35,IF(Param!$M$21,-1-POWER(0.3,Param!$M$21)/(IF(Param!$M$21&lt;20,LightShader!AO72,OFFSET(LightShader!AO72,Param!$M$21-20,0))+POWER(0.3,Param!$M$21)),-2),0))</f>
        <v>3.8634056281423317</v>
      </c>
      <c r="AP7" s="46">
        <f ca="1">IF(ScreenHeight!$B8&lt;OFFSET(Radar!$AC$3,COLUMN(),0),    Param!$B$38/ScreenHeight!$B8,    (Param!$B$37+1/(1-OFFSET(Radar!$AD$3,COLUMN(),0)*ScreenHeight!$C8)/Param!$B$39)/OFFSET(Radar!$AC$3,COLUMN(),0))*DistanceShader!AP7*LightShader!AP7*(IF(OFFSET(Ghosts!$S$41,COLUMN(),0)&lt;ScreenHeight!$E8,   1,   (SQRT(OFFSET(Ghosts!$T$41,COLUMN(),0)-OFFSET(Ghosts!$R$41,COLUMN(),0)*ScreenHeight!$D8)-1))+IF(Ghosts!$B$35,IF(Param!$M$21,-1-POWER(0.3,Param!$M$21)/(IF(Param!$M$21&lt;20,LightShader!AP72,OFFSET(LightShader!AP72,Param!$M$21-20,0))+POWER(0.3,Param!$M$21)),-2),0))</f>
        <v>3.9315740511144899</v>
      </c>
      <c r="AQ7" s="46">
        <f ca="1">IF(ScreenHeight!$B8&lt;OFFSET(Radar!$AC$3,COLUMN(),0),    Param!$B$38/ScreenHeight!$B8,    (Param!$B$37+1/(1-OFFSET(Radar!$AD$3,COLUMN(),0)*ScreenHeight!$C8)/Param!$B$39)/OFFSET(Radar!$AC$3,COLUMN(),0))*DistanceShader!AQ7*LightShader!AQ7*(IF(OFFSET(Ghosts!$S$41,COLUMN(),0)&lt;ScreenHeight!$E8,   1,   (SQRT(OFFSET(Ghosts!$T$41,COLUMN(),0)-OFFSET(Ghosts!$R$41,COLUMN(),0)*ScreenHeight!$D8)-1))+IF(Ghosts!$B$35,IF(Param!$M$21,-1-POWER(0.3,Param!$M$21)/(IF(Param!$M$21&lt;20,LightShader!AQ72,OFFSET(LightShader!AQ72,Param!$M$21-20,0))+POWER(0.3,Param!$M$21)),-2),0))</f>
        <v>3.9949090356471184</v>
      </c>
      <c r="AR7" s="46">
        <f ca="1">IF(ScreenHeight!$B8&lt;OFFSET(Radar!$AC$3,COLUMN(),0),    Param!$B$38/ScreenHeight!$B8,    (Param!$B$37+1/(1-OFFSET(Radar!$AD$3,COLUMN(),0)*ScreenHeight!$C8)/Param!$B$39)/OFFSET(Radar!$AC$3,COLUMN(),0))*DistanceShader!AR7*LightShader!AR7*(IF(OFFSET(Ghosts!$S$41,COLUMN(),0)&lt;ScreenHeight!$E8,   1,   (SQRT(OFFSET(Ghosts!$T$41,COLUMN(),0)-OFFSET(Ghosts!$R$41,COLUMN(),0)*ScreenHeight!$D8)-1))+IF(Ghosts!$B$35,IF(Param!$M$21,-1-POWER(0.3,Param!$M$21)/(IF(Param!$M$21&lt;20,LightShader!AR72,OFFSET(LightShader!AR72,Param!$M$21-20,0))+POWER(0.3,Param!$M$21)),-2),0))</f>
        <v>4.0526964425673997</v>
      </c>
      <c r="AS7" s="46">
        <f ca="1">IF(ScreenHeight!$B8&lt;OFFSET(Radar!$AC$3,COLUMN(),0),    Param!$B$38/ScreenHeight!$B8,    (Param!$B$37+1/(1-OFFSET(Radar!$AD$3,COLUMN(),0)*ScreenHeight!$C8)/Param!$B$39)/OFFSET(Radar!$AC$3,COLUMN(),0))*DistanceShader!AS7*LightShader!AS7*(IF(OFFSET(Ghosts!$S$41,COLUMN(),0)&lt;ScreenHeight!$E8,   1,   (SQRT(OFFSET(Ghosts!$T$41,COLUMN(),0)-OFFSET(Ghosts!$R$41,COLUMN(),0)*ScreenHeight!$D8)-1))+IF(Ghosts!$B$35,IF(Param!$M$21,-1-POWER(0.3,Param!$M$21)/(IF(Param!$M$21&lt;20,LightShader!AS72,OFFSET(LightShader!AS72,Param!$M$21-20,0))+POWER(0.3,Param!$M$21)),-2),0))</f>
        <v>4.1042384411910025</v>
      </c>
      <c r="AT7" s="46">
        <f ca="1">IF(ScreenHeight!$B8&lt;OFFSET(Radar!$AC$3,COLUMN(),0),    Param!$B$38/ScreenHeight!$B8,    (Param!$B$37+1/(1-OFFSET(Radar!$AD$3,COLUMN(),0)*ScreenHeight!$C8)/Param!$B$39)/OFFSET(Radar!$AC$3,COLUMN(),0))*DistanceShader!AT7*LightShader!AT7*(IF(OFFSET(Ghosts!$S$41,COLUMN(),0)&lt;ScreenHeight!$E8,   1,   (SQRT(OFFSET(Ghosts!$T$41,COLUMN(),0)-OFFSET(Ghosts!$R$41,COLUMN(),0)*ScreenHeight!$D8)-1))+IF(Ghosts!$B$35,IF(Param!$M$21,-1-POWER(0.3,Param!$M$21)/(IF(Param!$M$21&lt;20,LightShader!AT72,OFFSET(LightShader!AT72,Param!$M$21-20,0))+POWER(0.3,Param!$M$21)),-2),0))</f>
        <v>4.1488732604413761</v>
      </c>
      <c r="AU7" s="46">
        <f ca="1">IF(ScreenHeight!$B8&lt;OFFSET(Radar!$AC$3,COLUMN(),0),    Param!$B$38/ScreenHeight!$B8,    (Param!$B$37+1/(1-OFFSET(Radar!$AD$3,COLUMN(),0)*ScreenHeight!$C8)/Param!$B$39)/OFFSET(Radar!$AC$3,COLUMN(),0))*DistanceShader!AU7*LightShader!AU7*(IF(OFFSET(Ghosts!$S$41,COLUMN(),0)&lt;ScreenHeight!$E8,   1,   (SQRT(OFFSET(Ghosts!$T$41,COLUMN(),0)-OFFSET(Ghosts!$R$41,COLUMN(),0)*ScreenHeight!$D8)-1))+IF(Ghosts!$B$35,IF(Param!$M$21,-1-POWER(0.3,Param!$M$21)/(IF(Param!$M$21&lt;20,LightShader!AU72,OFFSET(LightShader!AU72,Param!$M$21-20,0))+POWER(0.3,Param!$M$21)),-2),0))</f>
        <v>4.1859960041934245</v>
      </c>
      <c r="AV7" s="46">
        <f ca="1">IF(ScreenHeight!$B8&lt;OFFSET(Radar!$AC$3,COLUMN(),0),    Param!$B$38/ScreenHeight!$B8,    (Param!$B$37+1/(1-OFFSET(Radar!$AD$3,COLUMN(),0)*ScreenHeight!$C8)/Param!$B$39)/OFFSET(Radar!$AC$3,COLUMN(),0))*DistanceShader!AV7*LightShader!AV7*(IF(OFFSET(Ghosts!$S$41,COLUMN(),0)&lt;ScreenHeight!$E8,   1,   (SQRT(OFFSET(Ghosts!$T$41,COLUMN(),0)-OFFSET(Ghosts!$R$41,COLUMN(),0)*ScreenHeight!$D8)-1))+IF(Ghosts!$B$35,IF(Param!$M$21,-1-POWER(0.3,Param!$M$21)/(IF(Param!$M$21&lt;20,LightShader!AV72,OFFSET(LightShader!AV72,Param!$M$21-20,0))+POWER(0.3,Param!$M$21)),-2),0))</f>
        <v>4.2150794279716948</v>
      </c>
      <c r="AW7" s="46">
        <f ca="1">IF(ScreenHeight!$B8&lt;OFFSET(Radar!$AC$3,COLUMN(),0),    Param!$B$38/ScreenHeight!$B8,    (Param!$B$37+1/(1-OFFSET(Radar!$AD$3,COLUMN(),0)*ScreenHeight!$C8)/Param!$B$39)/OFFSET(Radar!$AC$3,COLUMN(),0))*DistanceShader!AW7*LightShader!AW7*(IF(OFFSET(Ghosts!$S$41,COLUMN(),0)&lt;ScreenHeight!$E8,   1,   (SQRT(OFFSET(Ghosts!$T$41,COLUMN(),0)-OFFSET(Ghosts!$R$41,COLUMN(),0)*ScreenHeight!$D8)-1))+IF(Ghosts!$B$35,IF(Param!$M$21,-1-POWER(0.3,Param!$M$21)/(IF(Param!$M$21&lt;20,LightShader!AW72,OFFSET(LightShader!AW72,Param!$M$21-20,0))+POWER(0.3,Param!$M$21)),-2),0))</f>
        <v>4.2356934062587692</v>
      </c>
      <c r="AX7" s="46">
        <f ca="1">IF(ScreenHeight!$B8&lt;OFFSET(Radar!$AC$3,COLUMN(),0),    Param!$B$38/ScreenHeight!$B8,    (Param!$B$37+1/(1-OFFSET(Radar!$AD$3,COLUMN(),0)*ScreenHeight!$C8)/Param!$B$39)/OFFSET(Radar!$AC$3,COLUMN(),0))*DistanceShader!AX7*LightShader!AX7*(IF(OFFSET(Ghosts!$S$41,COLUMN(),0)&lt;ScreenHeight!$E8,   1,   (SQRT(OFFSET(Ghosts!$T$41,COLUMN(),0)-OFFSET(Ghosts!$R$41,COLUMN(),0)*ScreenHeight!$D8)-1))+IF(Ghosts!$B$35,IF(Param!$M$21,-1-POWER(0.3,Param!$M$21)/(IF(Param!$M$21&lt;20,LightShader!AX72,OFFSET(LightShader!AX72,Param!$M$21-20,0))+POWER(0.3,Param!$M$21)),-2),0))</f>
        <v>4.2475217641130207</v>
      </c>
      <c r="AY7" s="46">
        <f ca="1">IF(ScreenHeight!$B8&lt;OFFSET(Radar!$AC$3,COLUMN(),0),    Param!$B$38/ScreenHeight!$B8,    (Param!$B$37+1/(1-OFFSET(Radar!$AD$3,COLUMN(),0)*ScreenHeight!$C8)/Param!$B$39)/OFFSET(Radar!$AC$3,COLUMN(),0))*DistanceShader!AY7*LightShader!AY7*(IF(OFFSET(Ghosts!$S$41,COLUMN(),0)&lt;ScreenHeight!$E8,   1,   (SQRT(OFFSET(Ghosts!$T$41,COLUMN(),0)-OFFSET(Ghosts!$R$41,COLUMN(),0)*ScreenHeight!$D8)-1))+IF(Ghosts!$B$35,IF(Param!$M$21,-1-POWER(0.3,Param!$M$21)/(IF(Param!$M$21&lt;20,LightShader!AY72,OFFSET(LightShader!AY72,Param!$M$21-20,0))+POWER(0.3,Param!$M$21)),-2),0))</f>
        <v>4.2503752298526551</v>
      </c>
      <c r="AZ7" s="46">
        <f ca="1">IF(ScreenHeight!$B8&lt;OFFSET(Radar!$AC$3,COLUMN(),0),    Param!$B$38/ScreenHeight!$B8,    (Param!$B$37+1/(1-OFFSET(Radar!$AD$3,COLUMN(),0)*ScreenHeight!$C8)/Param!$B$39)/OFFSET(Radar!$AC$3,COLUMN(),0))*DistanceShader!AZ7*LightShader!AZ7*(IF(OFFSET(Ghosts!$S$41,COLUMN(),0)&lt;ScreenHeight!$E8,   1,   (SQRT(OFFSET(Ghosts!$T$41,COLUMN(),0)-OFFSET(Ghosts!$R$41,COLUMN(),0)*ScreenHeight!$D8)-1))+IF(Ghosts!$B$35,IF(Param!$M$21,-1-POWER(0.3,Param!$M$21)/(IF(Param!$M$21&lt;20,LightShader!AZ72,OFFSET(LightShader!AZ72,Param!$M$21-20,0))+POWER(0.3,Param!$M$21)),-2),0))</f>
        <v>4.2441994939417187</v>
      </c>
      <c r="BA7" s="46">
        <f ca="1">IF(ScreenHeight!$B8&lt;OFFSET(Radar!$AC$3,COLUMN(),0),    Param!$B$38/ScreenHeight!$B8,    (Param!$B$37+1/(1-OFFSET(Radar!$AD$3,COLUMN(),0)*ScreenHeight!$C8)/Param!$B$39)/OFFSET(Radar!$AC$3,COLUMN(),0))*DistanceShader!BA7*LightShader!BA7*(IF(OFFSET(Ghosts!$S$41,COLUMN(),0)&lt;ScreenHeight!$E8,   1,   (SQRT(OFFSET(Ghosts!$T$41,COLUMN(),0)-OFFSET(Ghosts!$R$41,COLUMN(),0)*ScreenHeight!$D8)-1))+IF(Ghosts!$B$35,IF(Param!$M$21,-1-POWER(0.3,Param!$M$21)/(IF(Param!$M$21&lt;20,LightShader!BA72,OFFSET(LightShader!BA72,Param!$M$21-20,0))+POWER(0.3,Param!$M$21)),-2),0))</f>
        <v>4.2290777155262047</v>
      </c>
      <c r="BB7" s="46">
        <f ca="1">IF(ScreenHeight!$B8&lt;OFFSET(Radar!$AC$3,COLUMN(),0),    Param!$B$38/ScreenHeight!$B8,    (Param!$B$37+1/(1-OFFSET(Radar!$AD$3,COLUMN(),0)*ScreenHeight!$C8)/Param!$B$39)/OFFSET(Radar!$AC$3,COLUMN(),0))*DistanceShader!BB7*LightShader!BB7*(IF(OFFSET(Ghosts!$S$41,COLUMN(),0)&lt;ScreenHeight!$E8,   1,   (SQRT(OFFSET(Ghosts!$T$41,COLUMN(),0)-OFFSET(Ghosts!$R$41,COLUMN(),0)*ScreenHeight!$D8)-1))+IF(Ghosts!$B$35,IF(Param!$M$21,-1-POWER(0.3,Param!$M$21)/(IF(Param!$M$21&lt;20,LightShader!BB72,OFFSET(LightShader!BB72,Param!$M$21-20,0))+POWER(0.3,Param!$M$21)),-2),0))</f>
        <v>4.2052272615710846</v>
      </c>
      <c r="BC7" s="46">
        <f ca="1">IF(ScreenHeight!$B8&lt;OFFSET(Radar!$AC$3,COLUMN(),0),    Param!$B$38/ScreenHeight!$B8,    (Param!$B$37+1/(1-OFFSET(Radar!$AD$3,COLUMN(),0)*ScreenHeight!$C8)/Param!$B$39)/OFFSET(Radar!$AC$3,COLUMN(),0))*DistanceShader!BC7*LightShader!BC7*(IF(OFFSET(Ghosts!$S$41,COLUMN(),0)&lt;ScreenHeight!$E8,   1,   (SQRT(OFFSET(Ghosts!$T$41,COLUMN(),0)-OFFSET(Ghosts!$R$41,COLUMN(),0)*ScreenHeight!$D8)-1))+IF(Ghosts!$B$35,IF(Param!$M$21,-1-POWER(0.3,Param!$M$21)/(IF(Param!$M$21&lt;20,LightShader!BC72,OFFSET(LightShader!BC72,Param!$M$21-20,0))+POWER(0.3,Param!$M$21)),-2),0))</f>
        <v>4.1729909366331706</v>
      </c>
      <c r="BD7" s="46">
        <f ca="1">IF(ScreenHeight!$B8&lt;OFFSET(Radar!$AC$3,COLUMN(),0),    Param!$B$38/ScreenHeight!$B8,    (Param!$B$37+1/(1-OFFSET(Radar!$AD$3,COLUMN(),0)*ScreenHeight!$C8)/Param!$B$39)/OFFSET(Radar!$AC$3,COLUMN(),0))*DistanceShader!BD7*LightShader!BD7*(IF(OFFSET(Ghosts!$S$41,COLUMN(),0)&lt;ScreenHeight!$E8,   1,   (SQRT(OFFSET(Ghosts!$T$41,COLUMN(),0)-OFFSET(Ghosts!$R$41,COLUMN(),0)*ScreenHeight!$D8)-1))+IF(Ghosts!$B$35,IF(Param!$M$21,-1-POWER(0.3,Param!$M$21)/(IF(Param!$M$21&lt;20,LightShader!BD72,OFFSET(LightShader!BD72,Param!$M$21-20,0))+POWER(0.3,Param!$M$21)),-2),0))</f>
        <v>4.1328234004309703</v>
      </c>
      <c r="BE7" s="46">
        <f ca="1">IF(ScreenHeight!$B8&lt;OFFSET(Radar!$AC$3,COLUMN(),0),    Param!$B$38/ScreenHeight!$B8,    (Param!$B$37+1/(1-OFFSET(Radar!$AD$3,COLUMN(),0)*ScreenHeight!$C8)/Param!$B$39)/OFFSET(Radar!$AC$3,COLUMN(),0))*DistanceShader!BE7*LightShader!BE7*(IF(OFFSET(Ghosts!$S$41,COLUMN(),0)&lt;ScreenHeight!$E8,   1,   (SQRT(OFFSET(Ghosts!$T$41,COLUMN(),0)-OFFSET(Ghosts!$R$41,COLUMN(),0)*ScreenHeight!$D8)-1))+IF(Ghosts!$B$35,IF(Param!$M$21,-1-POWER(0.3,Param!$M$21)/(IF(Param!$M$21&lt;20,LightShader!BE72,OFFSET(LightShader!BE72,Param!$M$21-20,0))+POWER(0.3,Param!$M$21)),-2),0))</f>
        <v>4.0852738186284689</v>
      </c>
      <c r="BF7" s="46">
        <f ca="1">IF(ScreenHeight!$B8&lt;OFFSET(Radar!$AC$3,COLUMN(),0),    Param!$B$38/ScreenHeight!$B8,    (Param!$B$37+1/(1-OFFSET(Radar!$AD$3,COLUMN(),0)*ScreenHeight!$C8)/Param!$B$39)/OFFSET(Radar!$AC$3,COLUMN(),0))*DistanceShader!BF7*LightShader!BF7*(IF(OFFSET(Ghosts!$S$41,COLUMN(),0)&lt;ScreenHeight!$E8,   1,   (SQRT(OFFSET(Ghosts!$T$41,COLUMN(),0)-OFFSET(Ghosts!$R$41,COLUMN(),0)*ScreenHeight!$D8)-1))+IF(Ghosts!$B$35,IF(Param!$M$21,-1-POWER(0.3,Param!$M$21)/(IF(Param!$M$21&lt;20,LightShader!BF72,OFFSET(LightShader!BF72,Param!$M$21-20,0))+POWER(0.3,Param!$M$21)),-2),0))</f>
        <v>4.0309660101258507</v>
      </c>
      <c r="BG7" s="46">
        <f ca="1">IF(ScreenHeight!$B8&lt;OFFSET(Radar!$AC$3,COLUMN(),0),    Param!$B$38/ScreenHeight!$B8,    (Param!$B$37+1/(1-OFFSET(Radar!$AD$3,COLUMN(),0)*ScreenHeight!$C8)/Param!$B$39)/OFFSET(Radar!$AC$3,COLUMN(),0))*DistanceShader!BG7*LightShader!BG7*(IF(OFFSET(Ghosts!$S$41,COLUMN(),0)&lt;ScreenHeight!$E8,   1,   (SQRT(OFFSET(Ghosts!$T$41,COLUMN(),0)-OFFSET(Ghosts!$R$41,COLUMN(),0)*ScreenHeight!$D8)-1))+IF(Ghosts!$B$35,IF(Param!$M$21,-1-POWER(0.3,Param!$M$21)/(IF(Param!$M$21&lt;20,LightShader!BG72,OFFSET(LightShader!BG72,Param!$M$21-20,0))+POWER(0.3,Param!$M$21)),-2),0))</f>
        <v>3.9705774257640658</v>
      </c>
      <c r="BH7" s="46">
        <f ca="1">IF(ScreenHeight!$B8&lt;OFFSET(Radar!$AC$3,COLUMN(),0),    Param!$B$38/ScreenHeight!$B8,    (Param!$B$37+1/(1-OFFSET(Radar!$AD$3,COLUMN(),0)*ScreenHeight!$C8)/Param!$B$39)/OFFSET(Radar!$AC$3,COLUMN(),0))*DistanceShader!BH7*LightShader!BH7*(IF(OFFSET(Ghosts!$S$41,COLUMN(),0)&lt;ScreenHeight!$E8,   1,   (SQRT(OFFSET(Ghosts!$T$41,COLUMN(),0)-OFFSET(Ghosts!$R$41,COLUMN(),0)*ScreenHeight!$D8)-1))+IF(Ghosts!$B$35,IF(Param!$M$21,-1-POWER(0.3,Param!$M$21)/(IF(Param!$M$21&lt;20,LightShader!BH72,OFFSET(LightShader!BH72,Param!$M$21-20,0))+POWER(0.3,Param!$M$21)),-2),0))</f>
        <v>3.9048182268828522</v>
      </c>
      <c r="BI7" s="46">
        <f ca="1">IF(ScreenHeight!$B8&lt;OFFSET(Radar!$AC$3,COLUMN(),0),    Param!$B$38/ScreenHeight!$B8,    (Param!$B$37+1/(1-OFFSET(Radar!$AD$3,COLUMN(),0)*ScreenHeight!$C8)/Param!$B$39)/OFFSET(Radar!$AC$3,COLUMN(),0))*DistanceShader!BI7*LightShader!BI7*(IF(OFFSET(Ghosts!$S$41,COLUMN(),0)&lt;ScreenHeight!$E8,   1,   (SQRT(OFFSET(Ghosts!$T$41,COLUMN(),0)-OFFSET(Ghosts!$R$41,COLUMN(),0)*ScreenHeight!$D8)-1))+IF(Ghosts!$B$35,IF(Param!$M$21,-1-POWER(0.3,Param!$M$21)/(IF(Param!$M$21&lt;20,LightShader!BI72,OFFSET(LightShader!BI72,Param!$M$21-20,0))+POWER(0.3,Param!$M$21)),-2),0))</f>
        <v>3.834411555109003</v>
      </c>
      <c r="BJ7" s="46">
        <f ca="1">IF(ScreenHeight!$B8&lt;OFFSET(Radar!$AC$3,COLUMN(),0),    Param!$B$38/ScreenHeight!$B8,    (Param!$B$37+1/(1-OFFSET(Radar!$AD$3,COLUMN(),0)*ScreenHeight!$C8)/Param!$B$39)/OFFSET(Radar!$AC$3,COLUMN(),0))*DistanceShader!BJ7*LightShader!BJ7*(IF(OFFSET(Ghosts!$S$41,COLUMN(),0)&lt;ScreenHeight!$E8,   1,   (SQRT(OFFSET(Ghosts!$T$41,COLUMN(),0)-OFFSET(Ghosts!$R$41,COLUMN(),0)*ScreenHeight!$D8)-1))+IF(Ghosts!$B$35,IF(Param!$M$21,-1-POWER(0.3,Param!$M$21)/(IF(Param!$M$21&lt;20,LightShader!BJ72,OFFSET(LightShader!BJ72,Param!$M$21-20,0))+POWER(0.3,Param!$M$21)),-2),0))</f>
        <v>3.7600758358929656</v>
      </c>
      <c r="BK7" s="46">
        <f ca="1">IF(ScreenHeight!$B8&lt;OFFSET(Radar!$AC$3,COLUMN(),0),    Param!$B$38/ScreenHeight!$B8,    (Param!$B$37+1/(1-OFFSET(Radar!$AD$3,COLUMN(),0)*ScreenHeight!$C8)/Param!$B$39)/OFFSET(Radar!$AC$3,COLUMN(),0))*DistanceShader!BK7*LightShader!BK7*(IF(OFFSET(Ghosts!$S$41,COLUMN(),0)&lt;ScreenHeight!$E8,   1,   (SQRT(OFFSET(Ghosts!$T$41,COLUMN(),0)-OFFSET(Ghosts!$R$41,COLUMN(),0)*ScreenHeight!$D8)-1))+IF(Ghosts!$B$35,IF(Param!$M$21,-1-POWER(0.3,Param!$M$21)/(IF(Param!$M$21&lt;20,LightShader!BK72,OFFSET(LightShader!BK72,Param!$M$21-20,0))+POWER(0.3,Param!$M$21)),-2),0))</f>
        <v>3.682509679045685</v>
      </c>
      <c r="BL7" s="46">
        <f ca="1">IF(ScreenHeight!$B8&lt;OFFSET(Radar!$AC$3,COLUMN(),0),    Param!$B$38/ScreenHeight!$B8,    (Param!$B$37+1/(1-OFFSET(Radar!$AD$3,COLUMN(),0)*ScreenHeight!$C8)/Param!$B$39)/OFFSET(Radar!$AC$3,COLUMN(),0))*DistanceShader!BL7*LightShader!BL7*(IF(OFFSET(Ghosts!$S$41,COLUMN(),0)&lt;ScreenHeight!$E8,   1,   (SQRT(OFFSET(Ghosts!$T$41,COLUMN(),0)-OFFSET(Ghosts!$R$41,COLUMN(),0)*ScreenHeight!$D8)-1))+IF(Ghosts!$B$35,IF(Param!$M$21,-1-POWER(0.3,Param!$M$21)/(IF(Param!$M$21&lt;20,LightShader!BL72,OFFSET(LightShader!BL72,Param!$M$21-20,0))+POWER(0.3,Param!$M$21)),-2),0))</f>
        <v>3.6023796665183654</v>
      </c>
      <c r="BM7" s="46">
        <f ca="1">IF(ScreenHeight!$B8&lt;OFFSET(Radar!$AC$3,COLUMN(),0),    Param!$B$38/ScreenHeight!$B8,    (Param!$B$37+1/(1-OFFSET(Radar!$AD$3,COLUMN(),0)*ScreenHeight!$C8)/Param!$B$39)/OFFSET(Radar!$AC$3,COLUMN(),0))*DistanceShader!BM7*LightShader!BM7*(IF(OFFSET(Ghosts!$S$41,COLUMN(),0)&lt;ScreenHeight!$E8,   1,   (SQRT(OFFSET(Ghosts!$T$41,COLUMN(),0)-OFFSET(Ghosts!$R$41,COLUMN(),0)*ScreenHeight!$D8)-1))+IF(Ghosts!$B$35,IF(Param!$M$21,-1-POWER(0.3,Param!$M$21)/(IF(Param!$M$21&lt;20,LightShader!BM72,OFFSET(LightShader!BM72,Param!$M$21-20,0))+POWER(0.3,Param!$M$21)),-2),0))</f>
        <v>3.5203110782193776</v>
      </c>
      <c r="BN7" s="46">
        <f ca="1">IF(ScreenHeight!$B8&lt;OFFSET(Radar!$AC$3,COLUMN(),0),    Param!$B$38/ScreenHeight!$B8,    (Param!$B$37+1/(1-OFFSET(Radar!$AD$3,COLUMN(),0)*ScreenHeight!$C8)/Param!$B$39)/OFFSET(Radar!$AC$3,COLUMN(),0))*DistanceShader!BN7*LightShader!BN7*(IF(OFFSET(Ghosts!$S$41,COLUMN(),0)&lt;ScreenHeight!$E8,   1,   (SQRT(OFFSET(Ghosts!$T$41,COLUMN(),0)-OFFSET(Ghosts!$R$41,COLUMN(),0)*ScreenHeight!$D8)-1))+IF(Ghosts!$B$35,IF(Param!$M$21,-1-POWER(0.3,Param!$M$21)/(IF(Param!$M$21&lt;20,LightShader!BN72,OFFSET(LightShader!BN72,Param!$M$21-20,0))+POWER(0.3,Param!$M$21)),-2),0))</f>
        <v>3.4368814170123976</v>
      </c>
      <c r="BO7" s="46">
        <f ca="1">IF(ScreenHeight!$B8&lt;OFFSET(Radar!$AC$3,COLUMN(),0),    Param!$B$38/ScreenHeight!$B8,    (Param!$B$37+1/(1-OFFSET(Radar!$AD$3,COLUMN(),0)*ScreenHeight!$C8)/Param!$B$39)/OFFSET(Radar!$AC$3,COLUMN(),0))*DistanceShader!BO7*LightShader!BO7*(IF(OFFSET(Ghosts!$S$41,COLUMN(),0)&lt;ScreenHeight!$E8,   1,   (SQRT(OFFSET(Ghosts!$T$41,COLUMN(),0)-OFFSET(Ghosts!$R$41,COLUMN(),0)*ScreenHeight!$D8)-1))+IF(Ghosts!$B$35,IF(Param!$M$21,-1-POWER(0.3,Param!$M$21)/(IF(Param!$M$21&lt;20,LightShader!BO72,OFFSET(LightShader!BO72,Param!$M$21-20,0))+POWER(0.3,Param!$M$21)),-2),0))</f>
        <v>3.3526164600721353</v>
      </c>
      <c r="BP7" s="46">
        <f ca="1">IF(ScreenHeight!$B8&lt;OFFSET(Radar!$AC$3,COLUMN(),0),    Param!$B$38/ScreenHeight!$B8,    (Param!$B$37+1/(1-OFFSET(Radar!$AD$3,COLUMN(),0)*ScreenHeight!$C8)/Param!$B$39)/OFFSET(Radar!$AC$3,COLUMN(),0))*DistanceShader!BP7*LightShader!BP7*(IF(OFFSET(Ghosts!$S$41,COLUMN(),0)&lt;ScreenHeight!$E8,   1,   (SQRT(OFFSET(Ghosts!$T$41,COLUMN(),0)-OFFSET(Ghosts!$R$41,COLUMN(),0)*ScreenHeight!$D8)-1))+IF(Ghosts!$B$35,IF(Param!$M$21,-1-POWER(0.3,Param!$M$21)/(IF(Param!$M$21&lt;20,LightShader!BP72,OFFSET(LightShader!BP72,Param!$M$21-20,0))+POWER(0.3,Param!$M$21)),-2),0))</f>
        <v>3.2679884832472399</v>
      </c>
      <c r="BQ7" s="46">
        <f ca="1">IF(ScreenHeight!$B8&lt;OFFSET(Radar!$AC$3,COLUMN(),0),    Param!$B$38/ScreenHeight!$B8,    (Param!$B$37+1/(1-OFFSET(Radar!$AD$3,COLUMN(),0)*ScreenHeight!$C8)/Param!$B$39)/OFFSET(Radar!$AC$3,COLUMN(),0))*DistanceShader!BQ7*LightShader!BQ7*(IF(OFFSET(Ghosts!$S$41,COLUMN(),0)&lt;ScreenHeight!$E8,   1,   (SQRT(OFFSET(Ghosts!$T$41,COLUMN(),0)-OFFSET(Ghosts!$R$41,COLUMN(),0)*ScreenHeight!$D8)-1))+IF(Ghosts!$B$35,IF(Param!$M$21,-1-POWER(0.3,Param!$M$21)/(IF(Param!$M$21&lt;20,LightShader!BQ72,OFFSET(LightShader!BQ72,Param!$M$21-20,0))+POWER(0.3,Param!$M$21)),-2),0))</f>
        <v>3.1834162704464837</v>
      </c>
      <c r="BR7" s="46">
        <f ca="1">IF(ScreenHeight!$B8&lt;OFFSET(Radar!$AC$3,COLUMN(),0),    Param!$B$38/ScreenHeight!$B8,    (Param!$B$37+1/(1-OFFSET(Radar!$AD$3,COLUMN(),0)*ScreenHeight!$C8)/Param!$B$39)/OFFSET(Radar!$AC$3,COLUMN(),0))*DistanceShader!BR7*LightShader!BR7*(IF(OFFSET(Ghosts!$S$41,COLUMN(),0)&lt;ScreenHeight!$E8,   1,   (SQRT(OFFSET(Ghosts!$T$41,COLUMN(),0)-OFFSET(Ghosts!$R$41,COLUMN(),0)*ScreenHeight!$D8)-1))+IF(Ghosts!$B$35,IF(Param!$M$21,-1-POWER(0.3,Param!$M$21)/(IF(Param!$M$21&lt;20,LightShader!BR72,OFFSET(LightShader!BR72,Param!$M$21-20,0))+POWER(0.3,Param!$M$21)),-2),0))</f>
        <v>3.0992665211602182</v>
      </c>
      <c r="BS7" s="46">
        <f ca="1">IF(ScreenHeight!$B8&lt;OFFSET(Radar!$AC$3,COLUMN(),0),    Param!$B$38/ScreenHeight!$B8,    (Param!$B$37+1/(1-OFFSET(Radar!$AD$3,COLUMN(),0)*ScreenHeight!$C8)/Param!$B$39)/OFFSET(Radar!$AC$3,COLUMN(),0))*DistanceShader!BS7*LightShader!BS7*(IF(OFFSET(Ghosts!$S$41,COLUMN(),0)&lt;ScreenHeight!$E8,   1,   (SQRT(OFFSET(Ghosts!$T$41,COLUMN(),0)-OFFSET(Ghosts!$R$41,COLUMN(),0)*ScreenHeight!$D8)-1))+IF(Ghosts!$B$35,IF(Param!$M$21,-1-POWER(0.3,Param!$M$21)/(IF(Param!$M$21&lt;20,LightShader!BS72,OFFSET(LightShader!BS72,Param!$M$21-20,0))+POWER(0.3,Param!$M$21)),-2),0))</f>
        <v>3.0158562954148613</v>
      </c>
      <c r="BT7" s="46">
        <f ca="1">IF(ScreenHeight!$B8&lt;OFFSET(Radar!$AC$3,COLUMN(),0),    Param!$B$38/ScreenHeight!$B8,    (Param!$B$37+1/(1-OFFSET(Radar!$AD$3,COLUMN(),0)*ScreenHeight!$C8)/Param!$B$39)/OFFSET(Radar!$AC$3,COLUMN(),0))*DistanceShader!BT7*LightShader!BT7*(IF(OFFSET(Ghosts!$S$41,COLUMN(),0)&lt;ScreenHeight!$E8,   1,   (SQRT(OFFSET(Ghosts!$T$41,COLUMN(),0)-OFFSET(Ghosts!$R$41,COLUMN(),0)*ScreenHeight!$D8)-1))+IF(Ghosts!$B$35,IF(Param!$M$21,-1-POWER(0.3,Param!$M$21)/(IF(Param!$M$21&lt;20,LightShader!BT72,OFFSET(LightShader!BT72,Param!$M$21-20,0))+POWER(0.3,Param!$M$21)),-2),0))</f>
        <v>2.9334561770556022</v>
      </c>
      <c r="BU7" s="46">
        <f ca="1">IF(ScreenHeight!$B8&lt;OFFSET(Radar!$AC$3,COLUMN(),0),    Param!$B$38/ScreenHeight!$B8,    (Param!$B$37+1/(1-OFFSET(Radar!$AD$3,COLUMN(),0)*ScreenHeight!$C8)/Param!$B$39)/OFFSET(Radar!$AC$3,COLUMN(),0))*DistanceShader!BU7*LightShader!BU7*(IF(OFFSET(Ghosts!$S$41,COLUMN(),0)&lt;ScreenHeight!$E8,   1,   (SQRT(OFFSET(Ghosts!$T$41,COLUMN(),0)-OFFSET(Ghosts!$R$41,COLUMN(),0)*ScreenHeight!$D8)-1))+IF(Ghosts!$B$35,IF(Param!$M$21,-1-POWER(0.3,Param!$M$21)/(IF(Param!$M$21&lt;20,LightShader!BU72,OFFSET(LightShader!BU72,Param!$M$21-20,0))+POWER(0.3,Param!$M$21)),-2),0))</f>
        <v>2.8522938853199955</v>
      </c>
      <c r="BV7" s="46">
        <f ca="1">IF(ScreenHeight!$B8&lt;OFFSET(Radar!$AC$3,COLUMN(),0),    Param!$B$38/ScreenHeight!$B8,    (Param!$B$37+1/(1-OFFSET(Radar!$AD$3,COLUMN(),0)*ScreenHeight!$C8)/Param!$B$39)/OFFSET(Radar!$AC$3,COLUMN(),0))*DistanceShader!BV7*LightShader!BV7*(IF(OFFSET(Ghosts!$S$41,COLUMN(),0)&lt;ScreenHeight!$E8,   1,   (SQRT(OFFSET(Ghosts!$T$41,COLUMN(),0)-OFFSET(Ghosts!$R$41,COLUMN(),0)*ScreenHeight!$D8)-1))+IF(Ghosts!$B$35,IF(Param!$M$21,-1-POWER(0.3,Param!$M$21)/(IF(Param!$M$21&lt;20,LightShader!BV72,OFFSET(LightShader!BV72,Param!$M$21-20,0))+POWER(0.3,Param!$M$21)),-2),0))</f>
        <v>2.7725581152521186</v>
      </c>
      <c r="BW7" s="46">
        <f ca="1">IF(ScreenHeight!$B8&lt;OFFSET(Radar!$AC$3,COLUMN(),0),    Param!$B$38/ScreenHeight!$B8,    (Param!$B$37+1/(1-OFFSET(Radar!$AD$3,COLUMN(),0)*ScreenHeight!$C8)/Param!$B$39)/OFFSET(Radar!$AC$3,COLUMN(),0))*DistanceShader!BW7*LightShader!BW7*(IF(OFFSET(Ghosts!$S$41,COLUMN(),0)&lt;ScreenHeight!$E8,   1,   (SQRT(OFFSET(Ghosts!$T$41,COLUMN(),0)-OFFSET(Ghosts!$R$41,COLUMN(),0)*ScreenHeight!$D8)-1))+IF(Ghosts!$B$35,IF(Param!$M$21,-1-POWER(0.3,Param!$M$21)/(IF(Param!$M$21&lt;20,LightShader!BW72,OFFSET(LightShader!BW72,Param!$M$21-20,0))+POWER(0.3,Param!$M$21)),-2),0))</f>
        <v>2.6944024355603347</v>
      </c>
      <c r="BX7" s="46">
        <f ca="1">IF(ScreenHeight!$B8&lt;OFFSET(Radar!$AC$3,COLUMN(),0),    Param!$B$38/ScreenHeight!$B8,    (Param!$B$37+1/(1-OFFSET(Radar!$AD$3,COLUMN(),0)*ScreenHeight!$C8)/Param!$B$39)/OFFSET(Radar!$AC$3,COLUMN(),0))*DistanceShader!BX7*LightShader!BX7*(IF(OFFSET(Ghosts!$S$41,COLUMN(),0)&lt;ScreenHeight!$E8,   1,   (SQRT(OFFSET(Ghosts!$T$41,COLUMN(),0)-OFFSET(Ghosts!$R$41,COLUMN(),0)*ScreenHeight!$D8)-1))+IF(Ghosts!$B$35,IF(Param!$M$21,-1-POWER(0.3,Param!$M$21)/(IF(Param!$M$21&lt;20,LightShader!BX72,OFFSET(LightShader!BX72,Param!$M$21-20,0))+POWER(0.3,Param!$M$21)),-2),0))</f>
        <v>2.6179491155985994</v>
      </c>
      <c r="BY7" s="46">
        <f ca="1">IF(ScreenHeight!$B8&lt;OFFSET(Radar!$AC$3,COLUMN(),0),    Param!$B$38/ScreenHeight!$B8,    (Param!$B$37+1/(1-OFFSET(Radar!$AD$3,COLUMN(),0)*ScreenHeight!$C8)/Param!$B$39)/OFFSET(Radar!$AC$3,COLUMN(),0))*DistanceShader!BY7*LightShader!BY7*(IF(OFFSET(Ghosts!$S$41,COLUMN(),0)&lt;ScreenHeight!$E8,   1,   (SQRT(OFFSET(Ghosts!$T$41,COLUMN(),0)-OFFSET(Ghosts!$R$41,COLUMN(),0)*ScreenHeight!$D8)-1))+IF(Ghosts!$B$35,IF(Param!$M$21,-1-POWER(0.3,Param!$M$21)/(IF(Param!$M$21&lt;20,LightShader!BY72,OFFSET(LightShader!BY72,Param!$M$21-20,0))+POWER(0.3,Param!$M$21)),-2),0))</f>
        <v>2.5432927900591498</v>
      </c>
      <c r="BZ7" s="46">
        <f ca="1">IF(ScreenHeight!$B8&lt;OFFSET(Radar!$AC$3,COLUMN(),0),    Param!$B$38/ScreenHeight!$B8,    (Param!$B$37+1/(1-OFFSET(Radar!$AD$3,COLUMN(),0)*ScreenHeight!$C8)/Param!$B$39)/OFFSET(Radar!$AC$3,COLUMN(),0))*DistanceShader!BZ7*LightShader!BZ7*(IF(OFFSET(Ghosts!$S$41,COLUMN(),0)&lt;ScreenHeight!$E8,   1,   (SQRT(OFFSET(Ghosts!$T$41,COLUMN(),0)-OFFSET(Ghosts!$R$41,COLUMN(),0)*ScreenHeight!$D8)-1))+IF(Ghosts!$B$35,IF(Param!$M$21,-1-POWER(0.3,Param!$M$21)/(IF(Param!$M$21&lt;20,LightShader!BZ72,OFFSET(LightShader!BZ72,Param!$M$21-20,0))+POWER(0.3,Param!$M$21)),-2),0))</f>
        <v>2.4705039004038643</v>
      </c>
      <c r="CA7" s="46">
        <f ca="1">IF(ScreenHeight!$B8&lt;OFFSET(Radar!$AC$3,COLUMN(),0),    Param!$B$38/ScreenHeight!$B8,    (Param!$B$37+1/(1-OFFSET(Radar!$AD$3,COLUMN(),0)*ScreenHeight!$C8)/Param!$B$39)/OFFSET(Radar!$AC$3,COLUMN(),0))*DistanceShader!CA7*LightShader!CA7*(IF(OFFSET(Ghosts!$S$41,COLUMN(),0)&lt;ScreenHeight!$E8,   1,   (SQRT(OFFSET(Ghosts!$T$41,COLUMN(),0)-OFFSET(Ghosts!$R$41,COLUMN(),0)*ScreenHeight!$D8)-1))+IF(Ghosts!$B$35,IF(Param!$M$21,-1-POWER(0.3,Param!$M$21)/(IF(Param!$M$21&lt;20,LightShader!CA72,OFFSET(LightShader!CA72,Param!$M$21-20,0))+POWER(0.3,Param!$M$21)),-2),0))</f>
        <v>2.3996318763175348</v>
      </c>
      <c r="CB7" s="46">
        <f ca="1">IF(ScreenHeight!$B8&lt;OFFSET(Radar!$AC$3,COLUMN(),0),    Param!$B$38/ScreenHeight!$B8,    (Param!$B$37+1/(1-OFFSET(Radar!$AD$3,COLUMN(),0)*ScreenHeight!$C8)/Param!$B$39)/OFFSET(Radar!$AC$3,COLUMN(),0))*DistanceShader!CB7*LightShader!CB7*(IF(OFFSET(Ghosts!$S$41,COLUMN(),0)&lt;ScreenHeight!$E8,   1,   (SQRT(OFFSET(Ghosts!$T$41,COLUMN(),0)-OFFSET(Ghosts!$R$41,COLUMN(),0)*ScreenHeight!$D8)-1))+IF(Ghosts!$B$35,IF(Param!$M$21,-1-POWER(0.3,Param!$M$21)/(IF(Param!$M$21&lt;20,LightShader!CB72,OFFSET(LightShader!CB72,Param!$M$21-20,0))+POWER(0.3,Param!$M$21)),-2),0))</f>
        <v>2.330708039162174</v>
      </c>
      <c r="CC7" s="46">
        <f ca="1">IF(ScreenHeight!$B8&lt;OFFSET(Radar!$AC$3,COLUMN(),0),    Param!$B$38/ScreenHeight!$B8,    (Param!$B$37+1/(1-OFFSET(Radar!$AD$3,COLUMN(),0)*ScreenHeight!$C8)/Param!$B$39)/OFFSET(Radar!$AC$3,COLUMN(),0))*DistanceShader!CC7*LightShader!CC7*(IF(OFFSET(Ghosts!$S$41,COLUMN(),0)&lt;ScreenHeight!$E8,   1,   (SQRT(OFFSET(Ghosts!$T$41,COLUMN(),0)-OFFSET(Ghosts!$R$41,COLUMN(),0)*ScreenHeight!$D8)-1))+IF(Ghosts!$B$35,IF(Param!$M$21,-1-POWER(0.3,Param!$M$21)/(IF(Param!$M$21&lt;20,LightShader!CC72,OFFSET(LightShader!CC72,Param!$M$21-20,0))+POWER(0.3,Param!$M$21)),-2),0))</f>
        <v>2.2637482233302704</v>
      </c>
      <c r="CD7" s="46">
        <f ca="1">IF(ScreenHeight!$B8&lt;OFFSET(Radar!$AC$3,COLUMN(),0),    Param!$B$38/ScreenHeight!$B8,    (Param!$B$37+1/(1-OFFSET(Radar!$AD$3,COLUMN(),0)*ScreenHeight!$C8)/Param!$B$39)/OFFSET(Radar!$AC$3,COLUMN(),0))*DistanceShader!CD7*LightShader!CD7*(IF(OFFSET(Ghosts!$S$41,COLUMN(),0)&lt;ScreenHeight!$E8,   1,   (SQRT(OFFSET(Ghosts!$T$41,COLUMN(),0)-OFFSET(Ghosts!$R$41,COLUMN(),0)*ScreenHeight!$D8)-1))+IF(Ghosts!$B$35,IF(Param!$M$21,-1-POWER(0.3,Param!$M$21)/(IF(Param!$M$21&lt;20,LightShader!CD72,OFFSET(LightShader!CD72,Param!$M$21-20,0))+POWER(0.3,Param!$M$21)),-2),0))</f>
        <v>2.1987551213558589</v>
      </c>
      <c r="CE7" s="46">
        <f ca="1">IF(ScreenHeight!$B8&lt;OFFSET(Radar!$AC$3,COLUMN(),0),    Param!$B$38/ScreenHeight!$B8,    (Param!$B$37+1/(1-OFFSET(Radar!$AD$3,COLUMN(),0)*ScreenHeight!$C8)/Param!$B$39)/OFFSET(Radar!$AC$3,COLUMN(),0))*DistanceShader!CE7*LightShader!CE7*(IF(OFFSET(Ghosts!$S$41,COLUMN(),0)&lt;ScreenHeight!$E8,   1,   (SQRT(OFFSET(Ghosts!$T$41,COLUMN(),0)-OFFSET(Ghosts!$R$41,COLUMN(),0)*ScreenHeight!$D8)-1))+IF(Ghosts!$B$35,IF(Param!$M$21,-1-POWER(0.3,Param!$M$21)/(IF(Param!$M$21&lt;20,LightShader!CE72,OFFSET(LightShader!CE72,Param!$M$21-20,0))+POWER(0.3,Param!$M$21)),-2),0))</f>
        <v>2.1357203654253238</v>
      </c>
      <c r="CF7" s="46">
        <f ca="1">IF(ScreenHeight!$B8&lt;OFFSET(Radar!$AC$3,COLUMN(),0),    Param!$B$38/ScreenHeight!$B8,    (Param!$B$37+1/(1-OFFSET(Radar!$AD$3,COLUMN(),0)*ScreenHeight!$C8)/Param!$B$39)/OFFSET(Radar!$AC$3,COLUMN(),0))*DistanceShader!CF7*LightShader!CF7*(IF(OFFSET(Ghosts!$S$41,COLUMN(),0)&lt;ScreenHeight!$E8,   1,   (SQRT(OFFSET(Ghosts!$T$41,COLUMN(),0)-OFFSET(Ghosts!$R$41,COLUMN(),0)*ScreenHeight!$D8)-1))+IF(Ghosts!$B$35,IF(Param!$M$21,-1-POWER(0.3,Param!$M$21)/(IF(Param!$M$21&lt;20,LightShader!CF72,OFFSET(LightShader!CF72,Param!$M$21-20,0))+POWER(0.3,Param!$M$21)),-2),0))</f>
        <v>2.0746263622328995</v>
      </c>
      <c r="CG7" s="46">
        <f ca="1">IF(ScreenHeight!$B8&lt;OFFSET(Radar!$AC$3,COLUMN(),0),    Param!$B$38/ScreenHeight!$B8,    (Param!$B$37+1/(1-OFFSET(Radar!$AD$3,COLUMN(),0)*ScreenHeight!$C8)/Param!$B$39)/OFFSET(Radar!$AC$3,COLUMN(),0))*DistanceShader!CG7*LightShader!CG7*(IF(OFFSET(Ghosts!$S$41,COLUMN(),0)&lt;ScreenHeight!$E8,   1,   (SQRT(OFFSET(Ghosts!$T$41,COLUMN(),0)-OFFSET(Ghosts!$R$41,COLUMN(),0)*ScreenHeight!$D8)-1))+IF(Ghosts!$B$35,IF(Param!$M$21,-1-POWER(0.3,Param!$M$21)/(IF(Param!$M$21&lt;20,LightShader!CG72,OFFSET(LightShader!CG72,Param!$M$21-20,0))+POWER(0.3,Param!$M$21)),-2),0))</f>
        <v>2.0154479005465431</v>
      </c>
      <c r="CH7" s="46">
        <f ca="1">IF(ScreenHeight!$B8&lt;OFFSET(Radar!$AC$3,COLUMN(),0),    Param!$B$38/ScreenHeight!$B8,    (Param!$B$37+1/(1-OFFSET(Radar!$AD$3,COLUMN(),0)*ScreenHeight!$C8)/Param!$B$39)/OFFSET(Radar!$AC$3,COLUMN(),0))*DistanceShader!CH7*LightShader!CH7*(IF(OFFSET(Ghosts!$S$41,COLUMN(),0)&lt;ScreenHeight!$E8,   1,   (SQRT(OFFSET(Ghosts!$T$41,COLUMN(),0)-OFFSET(Ghosts!$R$41,COLUMN(),0)*ScreenHeight!$D8)-1))+IF(Ghosts!$B$35,IF(Param!$M$21,-1-POWER(0.3,Param!$M$21)/(IF(Param!$M$21&lt;20,LightShader!CH72,OFFSET(LightShader!CH72,Param!$M$21-20,0))+POWER(0.3,Param!$M$21)),-2),0))</f>
        <v>1.9581535518829074</v>
      </c>
      <c r="CI7" s="46">
        <f ca="1">IF(ScreenHeight!$B8&lt;OFFSET(Radar!$AC$3,COLUMN(),0),    Param!$B$38/ScreenHeight!$B8,    (Param!$B$37+1/(1-OFFSET(Radar!$AD$3,COLUMN(),0)*ScreenHeight!$C8)/Param!$B$39)/OFFSET(Radar!$AC$3,COLUMN(),0))*DistanceShader!CI7*LightShader!CI7*(IF(OFFSET(Ghosts!$S$41,COLUMN(),0)&lt;ScreenHeight!$E8,   1,   (SQRT(OFFSET(Ghosts!$T$41,COLUMN(),0)-OFFSET(Ghosts!$R$41,COLUMN(),0)*ScreenHeight!$D8)-1))+IF(Ghosts!$B$35,IF(Param!$M$21,-1-POWER(0.3,Param!$M$21)/(IF(Param!$M$21&lt;20,LightShader!CI72,OFFSET(LightShader!CI72,Param!$M$21-20,0))+POWER(0.3,Param!$M$21)),-2),0))</f>
        <v>1.9027068847330568</v>
      </c>
      <c r="CJ7" s="46">
        <f ca="1">IF(ScreenHeight!$B8&lt;OFFSET(Radar!$AC$3,COLUMN(),0),    Param!$B$38/ScreenHeight!$B8,    (Param!$B$37+1/(1-OFFSET(Radar!$AD$3,COLUMN(),0)*ScreenHeight!$C8)/Param!$B$39)/OFFSET(Radar!$AC$3,COLUMN(),0))*DistanceShader!CJ7*LightShader!CJ7*(IF(OFFSET(Ghosts!$S$41,COLUMN(),0)&lt;ScreenHeight!$E8,   1,   (SQRT(OFFSET(Ghosts!$T$41,COLUMN(),0)-OFFSET(Ghosts!$R$41,COLUMN(),0)*ScreenHeight!$D8)-1))+IF(Ghosts!$B$35,IF(Param!$M$21,-1-POWER(0.3,Param!$M$21)/(IF(Param!$M$21&lt;20,LightShader!CJ72,OFFSET(LightShader!CJ72,Param!$M$21-20,0))+POWER(0.3,Param!$M$21)),-2),0))</f>
        <v>1.8490675121452584</v>
      </c>
      <c r="CK7" s="46">
        <f ca="1">IF(ScreenHeight!$B8&lt;OFFSET(Radar!$AC$3,COLUMN(),0),    Param!$B$38/ScreenHeight!$B8,    (Param!$B$37+1/(1-OFFSET(Radar!$AD$3,COLUMN(),0)*ScreenHeight!$C8)/Param!$B$39)/OFFSET(Radar!$AC$3,COLUMN(),0))*DistanceShader!CK7*LightShader!CK7*(IF(OFFSET(Ghosts!$S$41,COLUMN(),0)&lt;ScreenHeight!$E8,   1,   (SQRT(OFFSET(Ghosts!$T$41,COLUMN(),0)-OFFSET(Ghosts!$R$41,COLUMN(),0)*ScreenHeight!$D8)-1))+IF(Ghosts!$B$35,IF(Param!$M$21,-1-POWER(0.3,Param!$M$21)/(IF(Param!$M$21&lt;20,LightShader!CK72,OFFSET(LightShader!CK72,Param!$M$21-20,0))+POWER(0.3,Param!$M$21)),-2),0))</f>
        <v>1.7971919913963388</v>
      </c>
      <c r="CL7" s="46">
        <f ca="1">IF(ScreenHeight!$B8&lt;OFFSET(Radar!$AC$3,COLUMN(),0),    Param!$B$38/ScreenHeight!$B8,    (Param!$B$37+1/(1-OFFSET(Radar!$AD$3,COLUMN(),0)*ScreenHeight!$C8)/Param!$B$39)/OFFSET(Radar!$AC$3,COLUMN(),0))*DistanceShader!CL7*LightShader!CL7*(IF(OFFSET(Ghosts!$S$41,COLUMN(),0)&lt;ScreenHeight!$E8,   1,   (SQRT(OFFSET(Ghosts!$T$41,COLUMN(),0)-OFFSET(Ghosts!$R$41,COLUMN(),0)*ScreenHeight!$D8)-1))+IF(Ghosts!$B$35,IF(Param!$M$21,-1-POWER(0.3,Param!$M$21)/(IF(Param!$M$21&lt;20,LightShader!CL72,OFFSET(LightShader!CL72,Param!$M$21-20,0))+POWER(0.3,Param!$M$21)),-2),0))</f>
        <v>1.7470345931473517</v>
      </c>
      <c r="CM7" s="46">
        <f ca="1">IF(ScreenHeight!$B8&lt;OFFSET(Radar!$AC$3,COLUMN(),0),    Param!$B$38/ScreenHeight!$B8,    (Param!$B$37+1/(1-OFFSET(Radar!$AD$3,COLUMN(),0)*ScreenHeight!$C8)/Param!$B$39)/OFFSET(Radar!$AC$3,COLUMN(),0))*DistanceShader!CM7*LightShader!CM7*(IF(OFFSET(Ghosts!$S$41,COLUMN(),0)&lt;ScreenHeight!$E8,   1,   (SQRT(OFFSET(Ghosts!$T$41,COLUMN(),0)-OFFSET(Ghosts!$R$41,COLUMN(),0)*ScreenHeight!$D8)-1))+IF(Ghosts!$B$35,IF(Param!$M$21,-1-POWER(0.3,Param!$M$21)/(IF(Param!$M$21&lt;20,LightShader!CM72,OFFSET(LightShader!CM72,Param!$M$21-20,0))+POWER(0.3,Param!$M$21)),-2),0))</f>
        <v>1.6985479560130328</v>
      </c>
      <c r="CN7" s="46">
        <f ca="1">IF(ScreenHeight!$B8&lt;OFFSET(Radar!$AC$3,COLUMN(),0),    Param!$B$38/ScreenHeight!$B8,    (Param!$B$37+1/(1-OFFSET(Radar!$AD$3,COLUMN(),0)*ScreenHeight!$C8)/Param!$B$39)/OFFSET(Radar!$AC$3,COLUMN(),0))*DistanceShader!CN7*LightShader!CN7*(IF(OFFSET(Ghosts!$S$41,COLUMN(),0)&lt;ScreenHeight!$E8,   1,   (SQRT(OFFSET(Ghosts!$T$41,COLUMN(),0)-OFFSET(Ghosts!$R$41,COLUMN(),0)*ScreenHeight!$D8)-1))+IF(Ghosts!$B$35,IF(Param!$M$21,-1-POWER(0.3,Param!$M$21)/(IF(Param!$M$21&lt;20,LightShader!CN72,OFFSET(LightShader!CN72,Param!$M$21-20,0))+POWER(0.3,Param!$M$21)),-2),0))</f>
        <v>1.6516836409702196</v>
      </c>
      <c r="CO7" s="46">
        <f ca="1">IF(ScreenHeight!$B8&lt;OFFSET(Radar!$AC$3,COLUMN(),0),    Param!$B$38/ScreenHeight!$B8,    (Param!$B$37+1/(1-OFFSET(Radar!$AD$3,COLUMN(),0)*ScreenHeight!$C8)/Param!$B$39)/OFFSET(Radar!$AC$3,COLUMN(),0))*DistanceShader!CO7*LightShader!CO7*(IF(OFFSET(Ghosts!$S$41,COLUMN(),0)&lt;ScreenHeight!$E8,   1,   (SQRT(OFFSET(Ghosts!$T$41,COLUMN(),0)-OFFSET(Ghosts!$R$41,COLUMN(),0)*ScreenHeight!$D8)-1))+IF(Ghosts!$B$35,IF(Param!$M$21,-1-POWER(0.3,Param!$M$21)/(IF(Param!$M$21&lt;20,LightShader!CO72,OFFSET(LightShader!CO72,Param!$M$21-20,0))+POWER(0.3,Param!$M$21)),-2),0))</f>
        <v>1.6063925985514893</v>
      </c>
      <c r="CP7" s="46">
        <f ca="1">IF(ScreenHeight!$B8&lt;OFFSET(Radar!$AC$3,COLUMN(),0),    Param!$B$38/ScreenHeight!$B8,    (Param!$B$37+1/(1-OFFSET(Radar!$AD$3,COLUMN(),0)*ScreenHeight!$C8)/Param!$B$39)/OFFSET(Radar!$AC$3,COLUMN(),0))*DistanceShader!CP7*LightShader!CP7*(IF(OFFSET(Ghosts!$S$41,COLUMN(),0)&lt;ScreenHeight!$E8,   1,   (SQRT(OFFSET(Ghosts!$T$41,COLUMN(),0)-OFFSET(Ghosts!$R$41,COLUMN(),0)*ScreenHeight!$D8)-1))+IF(Ghosts!$B$35,IF(Param!$M$21,-1-POWER(0.3,Param!$M$21)/(IF(Param!$M$21&lt;20,LightShader!CP72,OFFSET(LightShader!CP72,Param!$M$21-20,0))+POWER(0.3,Param!$M$21)),-2),0))</f>
        <v>1.5626255603581432</v>
      </c>
      <c r="CQ7" s="46">
        <f ca="1">IF(ScreenHeight!$B8&lt;OFFSET(Radar!$AC$3,COLUMN(),0),    Param!$B$38/ScreenHeight!$B8,    (Param!$B$37+1/(1-OFFSET(Radar!$AD$3,COLUMN(),0)*ScreenHeight!$C8)/Param!$B$39)/OFFSET(Radar!$AC$3,COLUMN(),0))*DistanceShader!CQ7*LightShader!CQ7*(IF(OFFSET(Ghosts!$S$41,COLUMN(),0)&lt;ScreenHeight!$E8,   1,   (SQRT(OFFSET(Ghosts!$T$41,COLUMN(),0)-OFFSET(Ghosts!$R$41,COLUMN(),0)*ScreenHeight!$D8)-1))+IF(Ghosts!$B$35,IF(Param!$M$21,-1-POWER(0.3,Param!$M$21)/(IF(Param!$M$21&lt;20,LightShader!CQ72,OFFSET(LightShader!CQ72,Param!$M$21-20,0))+POWER(0.3,Param!$M$21)),-2),0))</f>
        <v>1.5203333651066968</v>
      </c>
      <c r="CR7" s="46">
        <f ca="1">IF(ScreenHeight!$B8&lt;OFFSET(Radar!$AC$3,COLUMN(),0),    Param!$B$38/ScreenHeight!$B8,    (Param!$B$37+1/(1-OFFSET(Radar!$AD$3,COLUMN(),0)*ScreenHeight!$C8)/Param!$B$39)/OFFSET(Radar!$AC$3,COLUMN(),0))*DistanceShader!CR7*LightShader!CR7*(IF(OFFSET(Ghosts!$S$41,COLUMN(),0)&lt;ScreenHeight!$E8,   1,   (SQRT(OFFSET(Ghosts!$T$41,COLUMN(),0)-OFFSET(Ghosts!$R$41,COLUMN(),0)*ScreenHeight!$D8)-1))+IF(Ghosts!$B$35,IF(Param!$M$21,-1-POWER(0.3,Param!$M$21)/(IF(Param!$M$21&lt;20,LightShader!CR72,OFFSET(LightShader!CR72,Param!$M$21-20,0))+POWER(0.3,Param!$M$21)),-2),0))</f>
        <v>1.4794672282085966</v>
      </c>
      <c r="CS7" s="46">
        <f ca="1">IF(ScreenHeight!$B8&lt;OFFSET(Radar!$AC$3,COLUMN(),0),    Param!$B$38/ScreenHeight!$B8,    (Param!$B$37+1/(1-OFFSET(Radar!$AD$3,COLUMN(),0)*ScreenHeight!$C8)/Param!$B$39)/OFFSET(Radar!$AC$3,COLUMN(),0))*DistanceShader!CS7*LightShader!CS7*(IF(OFFSET(Ghosts!$S$41,COLUMN(),0)&lt;ScreenHeight!$E8,   1,   (SQRT(OFFSET(Ghosts!$T$41,COLUMN(),0)-OFFSET(Ghosts!$R$41,COLUMN(),0)*ScreenHeight!$D8)-1))+IF(Ghosts!$B$35,IF(Param!$M$21,-1-POWER(0.3,Param!$M$21)/(IF(Param!$M$21&lt;20,LightShader!CS72,OFFSET(LightShader!CS72,Param!$M$21-20,0))+POWER(0.3,Param!$M$21)),-2),0))</f>
        <v>1.4399789627794433</v>
      </c>
      <c r="CT7" s="46">
        <f ca="1">IF(ScreenHeight!$B8&lt;OFFSET(Radar!$AC$3,COLUMN(),0),    Param!$B$38/ScreenHeight!$B8,    (Param!$B$37+1/(1-OFFSET(Radar!$AD$3,COLUMN(),0)*ScreenHeight!$C8)/Param!$B$39)/OFFSET(Radar!$AC$3,COLUMN(),0))*DistanceShader!CT7*LightShader!CT7*(IF(OFFSET(Ghosts!$S$41,COLUMN(),0)&lt;ScreenHeight!$E8,   1,   (SQRT(OFFSET(Ghosts!$T$41,COLUMN(),0)-OFFSET(Ghosts!$R$41,COLUMN(),0)*ScreenHeight!$D8)-1))+IF(Ghosts!$B$35,IF(Param!$M$21,-1-POWER(0.3,Param!$M$21)/(IF(Param!$M$21&lt;20,LightShader!CT72,OFFSET(LightShader!CT72,Param!$M$21-20,0))+POWER(0.3,Param!$M$21)),-2),0))</f>
        <v>1.4018211589809675</v>
      </c>
      <c r="CU7" s="46">
        <f ca="1">IF(ScreenHeight!$B8&lt;OFFSET(Radar!$AC$3,COLUMN(),0),    Param!$B$38/ScreenHeight!$B8,    (Param!$B$37+1/(1-OFFSET(Radar!$AD$3,COLUMN(),0)*ScreenHeight!$C8)/Param!$B$39)/OFFSET(Radar!$AC$3,COLUMN(),0))*DistanceShader!CU7*LightShader!CU7*(IF(OFFSET(Ghosts!$S$41,COLUMN(),0)&lt;ScreenHeight!$E8,   1,   (SQRT(OFFSET(Ghosts!$T$41,COLUMN(),0)-OFFSET(Ghosts!$R$41,COLUMN(),0)*ScreenHeight!$D8)-1))+IF(Ghosts!$B$35,IF(Param!$M$21,-1-POWER(0.3,Param!$M$21)/(IF(Param!$M$21&lt;20,LightShader!CU72,OFFSET(LightShader!CU72,Param!$M$21-20,0))+POWER(0.3,Param!$M$21)),-2),0))</f>
        <v>1.3649473277124522</v>
      </c>
      <c r="CV7" s="46">
        <f ca="1">IF(ScreenHeight!$B8&lt;OFFSET(Radar!$AC$3,COLUMN(),0),    Param!$B$38/ScreenHeight!$B8,    (Param!$B$37+1/(1-OFFSET(Radar!$AD$3,COLUMN(),0)*ScreenHeight!$C8)/Param!$B$39)/OFFSET(Radar!$AC$3,COLUMN(),0))*DistanceShader!CV7*LightShader!CV7*(IF(OFFSET(Ghosts!$S$41,COLUMN(),0)&lt;ScreenHeight!$E8,   1,   (SQRT(OFFSET(Ghosts!$T$41,COLUMN(),0)-OFFSET(Ghosts!$R$41,COLUMN(),0)*ScreenHeight!$D8)-1))+IF(Ghosts!$B$35,IF(Param!$M$21,-1-POWER(0.3,Param!$M$21)/(IF(Param!$M$21&lt;20,LightShader!CV72,OFFSET(LightShader!CV72,Param!$M$21-20,0))+POWER(0.3,Param!$M$21)),-2),0))</f>
        <v>1.3293120138816825</v>
      </c>
      <c r="CW7" s="46">
        <f ca="1">IF(ScreenHeight!$B8&lt;OFFSET(Radar!$AC$3,COLUMN(),0),    Param!$B$38/ScreenHeight!$B8,    (Param!$B$37+1/(1-OFFSET(Radar!$AD$3,COLUMN(),0)*ScreenHeight!$C8)/Param!$B$39)/OFFSET(Radar!$AC$3,COLUMN(),0))*DistanceShader!CW7*LightShader!CW7*(IF(OFFSET(Ghosts!$S$41,COLUMN(),0)&lt;ScreenHeight!$E8,   1,   (SQRT(OFFSET(Ghosts!$T$41,COLUMN(),0)-OFFSET(Ghosts!$R$41,COLUMN(),0)*ScreenHeight!$D8)-1))+IF(Ghosts!$B$35,IF(Param!$M$21,-1-POWER(0.3,Param!$M$21)/(IF(Param!$M$21&lt;20,LightShader!CW72,OFFSET(LightShader!CW72,Param!$M$21-20,0))+POWER(0.3,Param!$M$21)),-2),0))</f>
        <v>1.2948708837912901</v>
      </c>
    </row>
    <row r="8" spans="1:101" ht="7.5" customHeight="1">
      <c r="A8" s="46">
        <f ca="1">IF(ScreenHeight!$B9&lt;OFFSET(Radar!$AC$3,COLUMN(),0),    Param!$B$38/ScreenHeight!$B9,    (Param!$B$37+1/(1-OFFSET(Radar!$AD$3,COLUMN(),0)*ScreenHeight!$C9)/Param!$B$39)/OFFSET(Radar!$AC$3,COLUMN(),0))*DistanceShader!A8*LightShader!A8*(IF(OFFSET(Ghosts!$S$41,COLUMN(),0)&lt;ScreenHeight!$E9,   1,   (SQRT(OFFSET(Ghosts!$T$41,COLUMN(),0)-OFFSET(Ghosts!$R$41,COLUMN(),0)*ScreenHeight!$D9)-1))+IF(Ghosts!$B$35,IF(Param!$M$21,-1-POWER(0.3,Param!$M$21)/(IF(Param!$M$21&lt;20,LightShader!A73,OFFSET(LightShader!A73,Param!$M$21-20,0))+POWER(0.3,Param!$M$21)),-2),0))</f>
        <v>1.2835559853421183</v>
      </c>
      <c r="B8" s="46">
        <f ca="1">IF(ScreenHeight!$B9&lt;OFFSET(Radar!$AC$3,COLUMN(),0),    Param!$B$38/ScreenHeight!$B9,    (Param!$B$37+1/(1-OFFSET(Radar!$AD$3,COLUMN(),0)*ScreenHeight!$C9)/Param!$B$39)/OFFSET(Radar!$AC$3,COLUMN(),0))*DistanceShader!B8*LightShader!B8*(IF(OFFSET(Ghosts!$S$41,COLUMN(),0)&lt;ScreenHeight!$E9,   1,   (SQRT(OFFSET(Ghosts!$T$41,COLUMN(),0)-OFFSET(Ghosts!$R$41,COLUMN(),0)*ScreenHeight!$D9)-1))+IF(Ghosts!$B$35,IF(Param!$M$21,-1-POWER(0.3,Param!$M$21)/(IF(Param!$M$21&lt;20,LightShader!B73,OFFSET(LightShader!B73,Param!$M$21-20,0))+POWER(0.3,Param!$M$21)),-2),0))</f>
        <v>1.318145823448112</v>
      </c>
      <c r="C8" s="46">
        <f ca="1">IF(ScreenHeight!$B9&lt;OFFSET(Radar!$AC$3,COLUMN(),0),    Param!$B$38/ScreenHeight!$B9,    (Param!$B$37+1/(1-OFFSET(Radar!$AD$3,COLUMN(),0)*ScreenHeight!$C9)/Param!$B$39)/OFFSET(Radar!$AC$3,COLUMN(),0))*DistanceShader!C8*LightShader!C8*(IF(OFFSET(Ghosts!$S$41,COLUMN(),0)&lt;ScreenHeight!$E9,   1,   (SQRT(OFFSET(Ghosts!$T$41,COLUMN(),0)-OFFSET(Ghosts!$R$41,COLUMN(),0)*ScreenHeight!$D9)-1))+IF(Ghosts!$B$35,IF(Param!$M$21,-1-POWER(0.3,Param!$M$21)/(IF(Param!$M$21&lt;20,LightShader!C73,OFFSET(LightShader!C73,Param!$M$21-20,0))+POWER(0.3,Param!$M$21)),-2),0))</f>
        <v>1.3539509876761331</v>
      </c>
      <c r="D8" s="46">
        <f ca="1">IF(ScreenHeight!$B9&lt;OFFSET(Radar!$AC$3,COLUMN(),0),    Param!$B$38/ScreenHeight!$B9,    (Param!$B$37+1/(1-OFFSET(Radar!$AD$3,COLUMN(),0)*ScreenHeight!$C9)/Param!$B$39)/OFFSET(Radar!$AC$3,COLUMN(),0))*DistanceShader!D8*LightShader!D8*(IF(OFFSET(Ghosts!$S$41,COLUMN(),0)&lt;ScreenHeight!$E9,   1,   (SQRT(OFFSET(Ghosts!$T$41,COLUMN(),0)-OFFSET(Ghosts!$R$41,COLUMN(),0)*ScreenHeight!$D9)-1))+IF(Ghosts!$B$35,IF(Param!$M$21,-1-POWER(0.3,Param!$M$21)/(IF(Param!$M$21&lt;20,LightShader!D73,OFFSET(LightShader!D73,Param!$M$21-20,0))+POWER(0.3,Param!$M$21)),-2),0))</f>
        <v>1.391017547191719</v>
      </c>
      <c r="E8" s="46">
        <f ca="1">IF(ScreenHeight!$B9&lt;OFFSET(Radar!$AC$3,COLUMN(),0),    Param!$B$38/ScreenHeight!$B9,    (Param!$B$37+1/(1-OFFSET(Radar!$AD$3,COLUMN(),0)*ScreenHeight!$C9)/Param!$B$39)/OFFSET(Radar!$AC$3,COLUMN(),0))*DistanceShader!E8*LightShader!E8*(IF(OFFSET(Ghosts!$S$41,COLUMN(),0)&lt;ScreenHeight!$E9,   1,   (SQRT(OFFSET(Ghosts!$T$41,COLUMN(),0)-OFFSET(Ghosts!$R$41,COLUMN(),0)*ScreenHeight!$D9)-1))+IF(Ghosts!$B$35,IF(Param!$M$21,-1-POWER(0.3,Param!$M$21)/(IF(Param!$M$21&lt;20,LightShader!E73,OFFSET(LightShader!E73,Param!$M$21-20,0))+POWER(0.3,Param!$M$21)),-2),0))</f>
        <v>1.4293928416957289</v>
      </c>
      <c r="F8" s="46">
        <f ca="1">IF(ScreenHeight!$B9&lt;OFFSET(Radar!$AC$3,COLUMN(),0),    Param!$B$38/ScreenHeight!$B9,    (Param!$B$37+1/(1-OFFSET(Radar!$AD$3,COLUMN(),0)*ScreenHeight!$C9)/Param!$B$39)/OFFSET(Radar!$AC$3,COLUMN(),0))*DistanceShader!F8*LightShader!F8*(IF(OFFSET(Ghosts!$S$41,COLUMN(),0)&lt;ScreenHeight!$E9,   1,   (SQRT(OFFSET(Ghosts!$T$41,COLUMN(),0)-OFFSET(Ghosts!$R$41,COLUMN(),0)*ScreenHeight!$D9)-1))+IF(Ghosts!$B$35,IF(Param!$M$21,-1-POWER(0.3,Param!$M$21)/(IF(Param!$M$21&lt;20,LightShader!F73,OFFSET(LightShader!F73,Param!$M$21-20,0))+POWER(0.3,Param!$M$21)),-2),0))</f>
        <v>1.4691254081547294</v>
      </c>
      <c r="G8" s="46">
        <f ca="1">IF(ScreenHeight!$B9&lt;OFFSET(Radar!$AC$3,COLUMN(),0),    Param!$B$38/ScreenHeight!$B9,    (Param!$B$37+1/(1-OFFSET(Radar!$AD$3,COLUMN(),0)*ScreenHeight!$C9)/Param!$B$39)/OFFSET(Radar!$AC$3,COLUMN(),0))*DistanceShader!G8*LightShader!G8*(IF(OFFSET(Ghosts!$S$41,COLUMN(),0)&lt;ScreenHeight!$E9,   1,   (SQRT(OFFSET(Ghosts!$T$41,COLUMN(),0)-OFFSET(Ghosts!$R$41,COLUMN(),0)*ScreenHeight!$D9)-1))+IF(Ghosts!$B$35,IF(Param!$M$21,-1-POWER(0.3,Param!$M$21)/(IF(Param!$M$21&lt;20,LightShader!G73,OFFSET(LightShader!G73,Param!$M$21-20,0))+POWER(0.3,Param!$M$21)),-2),0))</f>
        <v>1.510264882885336</v>
      </c>
      <c r="H8" s="46">
        <f ca="1">IF(ScreenHeight!$B9&lt;OFFSET(Radar!$AC$3,COLUMN(),0),    Param!$B$38/ScreenHeight!$B9,    (Param!$B$37+1/(1-OFFSET(Radar!$AD$3,COLUMN(),0)*ScreenHeight!$C9)/Param!$B$39)/OFFSET(Radar!$AC$3,COLUMN(),0))*DistanceShader!H8*LightShader!H8*(IF(OFFSET(Ghosts!$S$41,COLUMN(),0)&lt;ScreenHeight!$E9,   1,   (SQRT(OFFSET(Ghosts!$T$41,COLUMN(),0)-OFFSET(Ghosts!$R$41,COLUMN(),0)*ScreenHeight!$D9)-1))+IF(Ghosts!$B$35,IF(Param!$M$21,-1-POWER(0.3,Param!$M$21)/(IF(Param!$M$21&lt;20,LightShader!H73,OFFSET(LightShader!H73,Param!$M$21-20,0))+POWER(0.3,Param!$M$21)),-2),0))</f>
        <v>1.5528618744783835</v>
      </c>
      <c r="I8" s="46">
        <f ca="1">IF(ScreenHeight!$B9&lt;OFFSET(Radar!$AC$3,COLUMN(),0),    Param!$B$38/ScreenHeight!$B9,    (Param!$B$37+1/(1-OFFSET(Radar!$AD$3,COLUMN(),0)*ScreenHeight!$C9)/Param!$B$39)/OFFSET(Radar!$AC$3,COLUMN(),0))*DistanceShader!I8*LightShader!I8*(IF(OFFSET(Ghosts!$S$41,COLUMN(),0)&lt;ScreenHeight!$E9,   1,   (SQRT(OFFSET(Ghosts!$T$41,COLUMN(),0)-OFFSET(Ghosts!$R$41,COLUMN(),0)*ScreenHeight!$D9)-1))+IF(Ghosts!$B$35,IF(Param!$M$21,-1-POWER(0.3,Param!$M$21)/(IF(Param!$M$21&lt;20,LightShader!I73,OFFSET(LightShader!I73,Param!$M$21-20,0))+POWER(0.3,Param!$M$21)),-2),0))</f>
        <v>1.5969678023177569</v>
      </c>
      <c r="J8" s="46">
        <f ca="1">IF(ScreenHeight!$B9&lt;OFFSET(Radar!$AC$3,COLUMN(),0),    Param!$B$38/ScreenHeight!$B9,    (Param!$B$37+1/(1-OFFSET(Radar!$AD$3,COLUMN(),0)*ScreenHeight!$C9)/Param!$B$39)/OFFSET(Radar!$AC$3,COLUMN(),0))*DistanceShader!J8*LightShader!J8*(IF(OFFSET(Ghosts!$S$41,COLUMN(),0)&lt;ScreenHeight!$E9,   1,   (SQRT(OFFSET(Ghosts!$T$41,COLUMN(),0)-OFFSET(Ghosts!$R$41,COLUMN(),0)*ScreenHeight!$D9)-1))+IF(Ghosts!$B$35,IF(Param!$M$21,-1-POWER(0.3,Param!$M$21)/(IF(Param!$M$21&lt;20,LightShader!J73,OFFSET(LightShader!J73,Param!$M$21-20,0))+POWER(0.3,Param!$M$21)),-2),0))</f>
        <v>1.6426346946099379</v>
      </c>
      <c r="K8" s="46">
        <f ca="1">IF(ScreenHeight!$B9&lt;OFFSET(Radar!$AC$3,COLUMN(),0),    Param!$B$38/ScreenHeight!$B9,    (Param!$B$37+1/(1-OFFSET(Radar!$AD$3,COLUMN(),0)*ScreenHeight!$C9)/Param!$B$39)/OFFSET(Radar!$AC$3,COLUMN(),0))*DistanceShader!K8*LightShader!K8*(IF(OFFSET(Ghosts!$S$41,COLUMN(),0)&lt;ScreenHeight!$E9,   1,   (SQRT(OFFSET(Ghosts!$T$41,COLUMN(),0)-OFFSET(Ghosts!$R$41,COLUMN(),0)*ScreenHeight!$D9)-1))+IF(Ghosts!$B$35,IF(Param!$M$21,-1-POWER(0.3,Param!$M$21)/(IF(Param!$M$21&lt;20,LightShader!K73,OFFSET(LightShader!K73,Param!$M$21-20,0))+POWER(0.3,Param!$M$21)),-2),0))</f>
        <v>1.689914938881719</v>
      </c>
      <c r="L8" s="46">
        <f ca="1">IF(ScreenHeight!$B9&lt;OFFSET(Radar!$AC$3,COLUMN(),0),    Param!$B$38/ScreenHeight!$B9,    (Param!$B$37+1/(1-OFFSET(Radar!$AD$3,COLUMN(),0)*ScreenHeight!$C9)/Param!$B$39)/OFFSET(Radar!$AC$3,COLUMN(),0))*DistanceShader!L8*LightShader!L8*(IF(OFFSET(Ghosts!$S$41,COLUMN(),0)&lt;ScreenHeight!$E9,   1,   (SQRT(OFFSET(Ghosts!$T$41,COLUMN(),0)-OFFSET(Ghosts!$R$41,COLUMN(),0)*ScreenHeight!$D9)-1))+IF(Ghosts!$B$35,IF(Param!$M$21,-1-POWER(0.3,Param!$M$21)/(IF(Param!$M$21&lt;20,LightShader!L73,OFFSET(LightShader!L73,Param!$M$21-20,0))+POWER(0.3,Param!$M$21)),-2),0))</f>
        <v>1.7388609768131531</v>
      </c>
      <c r="M8" s="46">
        <f ca="1">IF(ScreenHeight!$B9&lt;OFFSET(Radar!$AC$3,COLUMN(),0),    Param!$B$38/ScreenHeight!$B9,    (Param!$B$37+1/(1-OFFSET(Radar!$AD$3,COLUMN(),0)*ScreenHeight!$C9)/Param!$B$39)/OFFSET(Radar!$AC$3,COLUMN(),0))*DistanceShader!M8*LightShader!M8*(IF(OFFSET(Ghosts!$S$41,COLUMN(),0)&lt;ScreenHeight!$E9,   1,   (SQRT(OFFSET(Ghosts!$T$41,COLUMN(),0)-OFFSET(Ghosts!$R$41,COLUMN(),0)*ScreenHeight!$D9)-1))+IF(Ghosts!$B$35,IF(Param!$M$21,-1-POWER(0.3,Param!$M$21)/(IF(Param!$M$21&lt;20,LightShader!M73,OFFSET(LightShader!M73,Param!$M$21-20,0))+POWER(0.3,Param!$M$21)),-2),0))</f>
        <v>1.7895249340398685</v>
      </c>
      <c r="N8" s="46">
        <f ca="1">IF(ScreenHeight!$B9&lt;OFFSET(Radar!$AC$3,COLUMN(),0),    Param!$B$38/ScreenHeight!$B9,    (Param!$B$37+1/(1-OFFSET(Radar!$AD$3,COLUMN(),0)*ScreenHeight!$C9)/Param!$B$39)/OFFSET(Radar!$AC$3,COLUMN(),0))*DistanceShader!N8*LightShader!N8*(IF(OFFSET(Ghosts!$S$41,COLUMN(),0)&lt;ScreenHeight!$E9,   1,   (SQRT(OFFSET(Ghosts!$T$41,COLUMN(),0)-OFFSET(Ghosts!$R$41,COLUMN(),0)*ScreenHeight!$D9)-1))+IF(Ghosts!$B$35,IF(Param!$M$21,-1-POWER(0.3,Param!$M$21)/(IF(Param!$M$21&lt;20,LightShader!N73,OFFSET(LightShader!N73,Param!$M$21-20,0))+POWER(0.3,Param!$M$21)),-2),0))</f>
        <v>1.8419581741749609</v>
      </c>
      <c r="O8" s="46">
        <f ca="1">IF(ScreenHeight!$B9&lt;OFFSET(Radar!$AC$3,COLUMN(),0),    Param!$B$38/ScreenHeight!$B9,    (Param!$B$37+1/(1-OFFSET(Radar!$AD$3,COLUMN(),0)*ScreenHeight!$C9)/Param!$B$39)/OFFSET(Radar!$AC$3,COLUMN(),0))*DistanceShader!O8*LightShader!O8*(IF(OFFSET(Ghosts!$S$41,COLUMN(),0)&lt;ScreenHeight!$E9,   1,   (SQRT(OFFSET(Ghosts!$T$41,COLUMN(),0)-OFFSET(Ghosts!$R$41,COLUMN(),0)*ScreenHeight!$D9)-1))+IF(Ghosts!$B$35,IF(Param!$M$21,-1-POWER(0.3,Param!$M$21)/(IF(Param!$M$21&lt;20,LightShader!O73,OFFSET(LightShader!O73,Param!$M$21-20,0))+POWER(0.3,Param!$M$21)),-2),0))</f>
        <v>1.8962107647615289</v>
      </c>
      <c r="P8" s="46">
        <f ca="1">IF(ScreenHeight!$B9&lt;OFFSET(Radar!$AC$3,COLUMN(),0),    Param!$B$38/ScreenHeight!$B9,    (Param!$B$37+1/(1-OFFSET(Radar!$AD$3,COLUMN(),0)*ScreenHeight!$C9)/Param!$B$39)/OFFSET(Radar!$AC$3,COLUMN(),0))*DistanceShader!P8*LightShader!P8*(IF(OFFSET(Ghosts!$S$41,COLUMN(),0)&lt;ScreenHeight!$E9,   1,   (SQRT(OFFSET(Ghosts!$T$41,COLUMN(),0)-OFFSET(Ghosts!$R$41,COLUMN(),0)*ScreenHeight!$D9)-1))+IF(Ghosts!$B$35,IF(Param!$M$21,-1-POWER(0.3,Param!$M$21)/(IF(Param!$M$21&lt;20,LightShader!P73,OFFSET(LightShader!P73,Param!$M$21-20,0))+POWER(0.3,Param!$M$21)),-2),0))</f>
        <v>1.9523308411750993</v>
      </c>
      <c r="Q8" s="46">
        <f ca="1">IF(ScreenHeight!$B9&lt;OFFSET(Radar!$AC$3,COLUMN(),0),    Param!$B$38/ScreenHeight!$B9,    (Param!$B$37+1/(1-OFFSET(Radar!$AD$3,COLUMN(),0)*ScreenHeight!$C9)/Param!$B$39)/OFFSET(Radar!$AC$3,COLUMN(),0))*DistanceShader!Q8*LightShader!Q8*(IF(OFFSET(Ghosts!$S$41,COLUMN(),0)&lt;ScreenHeight!$E9,   1,   (SQRT(OFFSET(Ghosts!$T$41,COLUMN(),0)-OFFSET(Ghosts!$R$41,COLUMN(),0)*ScreenHeight!$D9)-1))+IF(Ghosts!$B$35,IF(Param!$M$21,-1-POWER(0.3,Param!$M$21)/(IF(Param!$M$21&lt;20,LightShader!Q73,OFFSET(LightShader!Q73,Param!$M$21-20,0))+POWER(0.3,Param!$M$21)),-2),0))</f>
        <v>2.010363852663549</v>
      </c>
      <c r="R8" s="46">
        <f ca="1">IF(ScreenHeight!$B9&lt;OFFSET(Radar!$AC$3,COLUMN(),0),    Param!$B$38/ScreenHeight!$B9,    (Param!$B$37+1/(1-OFFSET(Radar!$AD$3,COLUMN(),0)*ScreenHeight!$C9)/Param!$B$39)/OFFSET(Radar!$AC$3,COLUMN(),0))*DistanceShader!R8*LightShader!R8*(IF(OFFSET(Ghosts!$S$41,COLUMN(),0)&lt;ScreenHeight!$E9,   1,   (SQRT(OFFSET(Ghosts!$T$41,COLUMN(),0)-OFFSET(Ghosts!$R$41,COLUMN(),0)*ScreenHeight!$D9)-1))+IF(Ghosts!$B$35,IF(Param!$M$21,-1-POWER(0.3,Param!$M$21)/(IF(Param!$M$21&lt;20,LightShader!R73,OFFSET(LightShader!R73,Param!$M$21-20,0))+POWER(0.3,Param!$M$21)),-2),0))</f>
        <v>2.0703516727686013</v>
      </c>
      <c r="S8" s="46">
        <f ca="1">IF(ScreenHeight!$B9&lt;OFFSET(Radar!$AC$3,COLUMN(),0),    Param!$B$38/ScreenHeight!$B9,    (Param!$B$37+1/(1-OFFSET(Radar!$AD$3,COLUMN(),0)*ScreenHeight!$C9)/Param!$B$39)/OFFSET(Radar!$AC$3,COLUMN(),0))*DistanceShader!S8*LightShader!S8*(IF(OFFSET(Ghosts!$S$41,COLUMN(),0)&lt;ScreenHeight!$E9,   1,   (SQRT(OFFSET(Ghosts!$T$41,COLUMN(),0)-OFFSET(Ghosts!$R$41,COLUMN(),0)*ScreenHeight!$D9)-1))+IF(Ghosts!$B$35,IF(Param!$M$21,-1-POWER(0.3,Param!$M$21)/(IF(Param!$M$21&lt;20,LightShader!S73,OFFSET(LightShader!S73,Param!$M$21-20,0))+POWER(0.3,Param!$M$21)),-2),0))</f>
        <v>2.1323315543668624</v>
      </c>
      <c r="T8" s="46">
        <f ca="1">IF(ScreenHeight!$B9&lt;OFFSET(Radar!$AC$3,COLUMN(),0),    Param!$B$38/ScreenHeight!$B9,    (Param!$B$37+1/(1-OFFSET(Radar!$AD$3,COLUMN(),0)*ScreenHeight!$C9)/Param!$B$39)/OFFSET(Radar!$AC$3,COLUMN(),0))*DistanceShader!T8*LightShader!T8*(IF(OFFSET(Ghosts!$S$41,COLUMN(),0)&lt;ScreenHeight!$E9,   1,   (SQRT(OFFSET(Ghosts!$T$41,COLUMN(),0)-OFFSET(Ghosts!$R$41,COLUMN(),0)*ScreenHeight!$D9)-1))+IF(Ghosts!$B$35,IF(Param!$M$21,-1-POWER(0.3,Param!$M$21)/(IF(Param!$M$21&lt;20,LightShader!T73,OFFSET(LightShader!T73,Param!$M$21-20,0))+POWER(0.3,Param!$M$21)),-2),0))</f>
        <v>2.1963349075787857</v>
      </c>
      <c r="U8" s="46">
        <f ca="1">IF(ScreenHeight!$B9&lt;OFFSET(Radar!$AC$3,COLUMN(),0),    Param!$B$38/ScreenHeight!$B9,    (Param!$B$37+1/(1-OFFSET(Radar!$AD$3,COLUMN(),0)*ScreenHeight!$C9)/Param!$B$39)/OFFSET(Radar!$AC$3,COLUMN(),0))*DistanceShader!U8*LightShader!U8*(IF(OFFSET(Ghosts!$S$41,COLUMN(),0)&lt;ScreenHeight!$E9,   1,   (SQRT(OFFSET(Ghosts!$T$41,COLUMN(),0)-OFFSET(Ghosts!$R$41,COLUMN(),0)*ScreenHeight!$D9)-1))+IF(Ghosts!$B$35,IF(Param!$M$21,-1-POWER(0.3,Param!$M$21)/(IF(Param!$M$21&lt;20,LightShader!U73,OFFSET(LightShader!U73,Param!$M$21-20,0))+POWER(0.3,Param!$M$21)),-2),0))</f>
        <v>2.2623858769399789</v>
      </c>
      <c r="V8" s="46">
        <f ca="1">IF(ScreenHeight!$B9&lt;OFFSET(Radar!$AC$3,COLUMN(),0),    Param!$B$38/ScreenHeight!$B9,    (Param!$B$37+1/(1-OFFSET(Radar!$AD$3,COLUMN(),0)*ScreenHeight!$C9)/Param!$B$39)/OFFSET(Radar!$AC$3,COLUMN(),0))*DistanceShader!V8*LightShader!V8*(IF(OFFSET(Ghosts!$S$41,COLUMN(),0)&lt;ScreenHeight!$E9,   1,   (SQRT(OFFSET(Ghosts!$T$41,COLUMN(),0)-OFFSET(Ghosts!$R$41,COLUMN(),0)*ScreenHeight!$D9)-1))+IF(Ghosts!$B$35,IF(Param!$M$21,-1-POWER(0.3,Param!$M$21)/(IF(Param!$M$21&lt;20,LightShader!V73,OFFSET(LightShader!V73,Param!$M$21-20,0))+POWER(0.3,Param!$M$21)),-2),0))</f>
        <v>2.3304996926835337</v>
      </c>
      <c r="W8" s="46">
        <f ca="1">IF(ScreenHeight!$B9&lt;OFFSET(Radar!$AC$3,COLUMN(),0),    Param!$B$38/ScreenHeight!$B9,    (Param!$B$37+1/(1-OFFSET(Radar!$AD$3,COLUMN(),0)*ScreenHeight!$C9)/Param!$B$39)/OFFSET(Radar!$AC$3,COLUMN(),0))*DistanceShader!W8*LightShader!W8*(IF(OFFSET(Ghosts!$S$41,COLUMN(),0)&lt;ScreenHeight!$E9,   1,   (SQRT(OFFSET(Ghosts!$T$41,COLUMN(),0)-OFFSET(Ghosts!$R$41,COLUMN(),0)*ScreenHeight!$D9)-1))+IF(Ghosts!$B$35,IF(Param!$M$21,-1-POWER(0.3,Param!$M$21)/(IF(Param!$M$21&lt;20,LightShader!W73,OFFSET(LightShader!W73,Param!$M$21-20,0))+POWER(0.3,Param!$M$21)),-2),0))</f>
        <v>2.4006807699861201</v>
      </c>
      <c r="X8" s="46">
        <f ca="1">IF(ScreenHeight!$B9&lt;OFFSET(Radar!$AC$3,COLUMN(),0),    Param!$B$38/ScreenHeight!$B9,    (Param!$B$37+1/(1-OFFSET(Radar!$AD$3,COLUMN(),0)*ScreenHeight!$C9)/Param!$B$39)/OFFSET(Radar!$AC$3,COLUMN(),0))*DistanceShader!X8*LightShader!X8*(IF(OFFSET(Ghosts!$S$41,COLUMN(),0)&lt;ScreenHeight!$E9,   1,   (SQRT(OFFSET(Ghosts!$T$41,COLUMN(),0)-OFFSET(Ghosts!$R$41,COLUMN(),0)*ScreenHeight!$D9)-1))+IF(Ghosts!$B$35,IF(Param!$M$21,-1-POWER(0.3,Param!$M$21)/(IF(Param!$M$21&lt;20,LightShader!X73,OFFSET(LightShader!X73,Param!$M$21-20,0))+POWER(0.3,Param!$M$21)),-2),0))</f>
        <v>2.4729205299137136</v>
      </c>
      <c r="Y8" s="46">
        <f ca="1">IF(ScreenHeight!$B9&lt;OFFSET(Radar!$AC$3,COLUMN(),0),    Param!$B$38/ScreenHeight!$B9,    (Param!$B$37+1/(1-OFFSET(Radar!$AD$3,COLUMN(),0)*ScreenHeight!$C9)/Param!$B$39)/OFFSET(Radar!$AC$3,COLUMN(),0))*DistanceShader!Y8*LightShader!Y8*(IF(OFFSET(Ghosts!$S$41,COLUMN(),0)&lt;ScreenHeight!$E9,   1,   (SQRT(OFFSET(Ghosts!$T$41,COLUMN(),0)-OFFSET(Ghosts!$R$41,COLUMN(),0)*ScreenHeight!$D9)-1))+IF(Ghosts!$B$35,IF(Param!$M$21,-1-POWER(0.3,Param!$M$21)/(IF(Param!$M$21&lt;20,LightShader!Y73,OFFSET(LightShader!Y73,Param!$M$21-20,0))+POWER(0.3,Param!$M$21)),-2),0))</f>
        <v>2.5471949170023866</v>
      </c>
      <c r="Z8" s="46">
        <f ca="1">IF(ScreenHeight!$B9&lt;OFFSET(Radar!$AC$3,COLUMN(),0),    Param!$B$38/ScreenHeight!$B9,    (Param!$B$37+1/(1-OFFSET(Radar!$AD$3,COLUMN(),0)*ScreenHeight!$C9)/Param!$B$39)/OFFSET(Radar!$AC$3,COLUMN(),0))*DistanceShader!Z8*LightShader!Z8*(IF(OFFSET(Ghosts!$S$41,COLUMN(),0)&lt;ScreenHeight!$E9,   1,   (SQRT(OFFSET(Ghosts!$T$41,COLUMN(),0)-OFFSET(Ghosts!$R$41,COLUMN(),0)*ScreenHeight!$D9)-1))+IF(Ghosts!$B$35,IF(Param!$M$21,-1-POWER(0.3,Param!$M$21)/(IF(Param!$M$21&lt;20,LightShader!Z73,OFFSET(LightShader!Z73,Param!$M$21-20,0))+POWER(0.3,Param!$M$21)),-2),0))</f>
        <v>2.6234615914917279</v>
      </c>
      <c r="AA8" s="46">
        <f ca="1">IF(ScreenHeight!$B9&lt;OFFSET(Radar!$AC$3,COLUMN(),0),    Param!$B$38/ScreenHeight!$B9,    (Param!$B$37+1/(1-OFFSET(Radar!$AD$3,COLUMN(),0)*ScreenHeight!$C9)/Param!$B$39)/OFFSET(Radar!$AC$3,COLUMN(),0))*DistanceShader!AA8*LightShader!AA8*(IF(OFFSET(Ghosts!$S$41,COLUMN(),0)&lt;ScreenHeight!$E9,   1,   (SQRT(OFFSET(Ghosts!$T$41,COLUMN(),0)-OFFSET(Ghosts!$R$41,COLUMN(),0)*ScreenHeight!$D9)-1))+IF(Ghosts!$B$35,IF(Param!$M$21,-1-POWER(0.3,Param!$M$21)/(IF(Param!$M$21&lt;20,LightShader!AA73,OFFSET(LightShader!AA73,Param!$M$21-20,0))+POWER(0.3,Param!$M$21)),-2),0))</f>
        <v>2.7016567799070086</v>
      </c>
      <c r="AB8" s="46">
        <f ca="1">IF(ScreenHeight!$B9&lt;OFFSET(Radar!$AC$3,COLUMN(),0),    Param!$B$38/ScreenHeight!$B9,    (Param!$B$37+1/(1-OFFSET(Radar!$AD$3,COLUMN(),0)*ScreenHeight!$C9)/Param!$B$39)/OFFSET(Radar!$AC$3,COLUMN(),0))*DistanceShader!AB8*LightShader!AB8*(IF(OFFSET(Ghosts!$S$41,COLUMN(),0)&lt;ScreenHeight!$E9,   1,   (SQRT(OFFSET(Ghosts!$T$41,COLUMN(),0)-OFFSET(Ghosts!$R$41,COLUMN(),0)*ScreenHeight!$D9)-1))+IF(Ghosts!$B$35,IF(Param!$M$21,-1-POWER(0.3,Param!$M$21)/(IF(Param!$M$21&lt;20,LightShader!AB73,OFFSET(LightShader!AB73,Param!$M$21-20,0))+POWER(0.3,Param!$M$21)),-2),0))</f>
        <v>2.7816917768337501</v>
      </c>
      <c r="AC8" s="46">
        <f ca="1">IF(ScreenHeight!$B9&lt;OFFSET(Radar!$AC$3,COLUMN(),0),    Param!$B$38/ScreenHeight!$B9,    (Param!$B$37+1/(1-OFFSET(Radar!$AD$3,COLUMN(),0)*ScreenHeight!$C9)/Param!$B$39)/OFFSET(Radar!$AC$3,COLUMN(),0))*DistanceShader!AC8*LightShader!AC8*(IF(OFFSET(Ghosts!$S$41,COLUMN(),0)&lt;ScreenHeight!$E9,   1,   (SQRT(OFFSET(Ghosts!$T$41,COLUMN(),0)-OFFSET(Ghosts!$R$41,COLUMN(),0)*ScreenHeight!$D9)-1))+IF(Ghosts!$B$35,IF(Param!$M$21,-1-POWER(0.3,Param!$M$21)/(IF(Param!$M$21&lt;20,LightShader!AC73,OFFSET(LightShader!AC73,Param!$M$21-20,0))+POWER(0.3,Param!$M$21)),-2),0))</f>
        <v>2.8634491043733354</v>
      </c>
      <c r="AD8" s="46">
        <f ca="1">IF(ScreenHeight!$B9&lt;OFFSET(Radar!$AC$3,COLUMN(),0),    Param!$B$38/ScreenHeight!$B9,    (Param!$B$37+1/(1-OFFSET(Radar!$AD$3,COLUMN(),0)*ScreenHeight!$C9)/Param!$B$39)/OFFSET(Radar!$AC$3,COLUMN(),0))*DistanceShader!AD8*LightShader!AD8*(IF(OFFSET(Ghosts!$S$41,COLUMN(),0)&lt;ScreenHeight!$E9,   1,   (SQRT(OFFSET(Ghosts!$T$41,COLUMN(),0)-OFFSET(Ghosts!$R$41,COLUMN(),0)*ScreenHeight!$D9)-1))+IF(Ghosts!$B$35,IF(Param!$M$21,-1-POWER(0.3,Param!$M$21)/(IF(Param!$M$21&lt;20,LightShader!AD73,OFFSET(LightShader!AD73,Param!$M$21-20,0))+POWER(0.3,Param!$M$21)),-2),0))</f>
        <v>2.9467783550670301</v>
      </c>
      <c r="AE8" s="46">
        <f ca="1">IF(ScreenHeight!$B9&lt;OFFSET(Radar!$AC$3,COLUMN(),0),    Param!$B$38/ScreenHeight!$B9,    (Param!$B$37+1/(1-OFFSET(Radar!$AD$3,COLUMN(),0)*ScreenHeight!$C9)/Param!$B$39)/OFFSET(Radar!$AC$3,COLUMN(),0))*DistanceShader!AE8*LightShader!AE8*(IF(OFFSET(Ghosts!$S$41,COLUMN(),0)&lt;ScreenHeight!$E9,   1,   (SQRT(OFFSET(Ghosts!$T$41,COLUMN(),0)-OFFSET(Ghosts!$R$41,COLUMN(),0)*ScreenHeight!$D9)-1))+IF(Ghosts!$B$35,IF(Param!$M$21,-1-POWER(0.3,Param!$M$21)/(IF(Param!$M$21&lt;20,LightShader!AE73,OFFSET(LightShader!AE73,Param!$M$21-20,0))+POWER(0.3,Param!$M$21)),-2),0))</f>
        <v>3.0314917702445299</v>
      </c>
      <c r="AF8" s="46">
        <f ca="1">IF(ScreenHeight!$B9&lt;OFFSET(Radar!$AC$3,COLUMN(),0),    Param!$B$38/ScreenHeight!$B9,    (Param!$B$37+1/(1-OFFSET(Radar!$AD$3,COLUMN(),0)*ScreenHeight!$C9)/Param!$B$39)/OFFSET(Radar!$AC$3,COLUMN(),0))*DistanceShader!AF8*LightShader!AF8*(IF(OFFSET(Ghosts!$S$41,COLUMN(),0)&lt;ScreenHeight!$E9,   1,   (SQRT(OFFSET(Ghosts!$T$41,COLUMN(),0)-OFFSET(Ghosts!$R$41,COLUMN(),0)*ScreenHeight!$D9)-1))+IF(Ghosts!$B$35,IF(Param!$M$21,-1-POWER(0.3,Param!$M$21)/(IF(Param!$M$21&lt;20,LightShader!AF73,OFFSET(LightShader!AF73,Param!$M$21-20,0))+POWER(0.3,Param!$M$21)),-2),0))</f>
        <v>3.1173596399430199</v>
      </c>
      <c r="AG8" s="46">
        <f ca="1">IF(ScreenHeight!$B9&lt;OFFSET(Radar!$AC$3,COLUMN(),0),    Param!$B$38/ScreenHeight!$B9,    (Param!$B$37+1/(1-OFFSET(Radar!$AD$3,COLUMN(),0)*ScreenHeight!$C9)/Param!$B$39)/OFFSET(Radar!$AC$3,COLUMN(),0))*DistanceShader!AG8*LightShader!AG8*(IF(OFFSET(Ghosts!$S$41,COLUMN(),0)&lt;ScreenHeight!$E9,   1,   (SQRT(OFFSET(Ghosts!$T$41,COLUMN(),0)-OFFSET(Ghosts!$R$41,COLUMN(),0)*ScreenHeight!$D9)-1))+IF(Ghosts!$B$35,IF(Param!$M$21,-1-POWER(0.3,Param!$M$21)/(IF(Param!$M$21&lt;20,LightShader!AG73,OFFSET(LightShader!AG73,Param!$M$21-20,0))+POWER(0.3,Param!$M$21)),-2),0))</f>
        <v>3.2041056536357724</v>
      </c>
      <c r="AH8" s="46">
        <f ca="1">IF(ScreenHeight!$B9&lt;OFFSET(Radar!$AC$3,COLUMN(),0),    Param!$B$38/ScreenHeight!$B9,    (Param!$B$37+1/(1-OFFSET(Radar!$AD$3,COLUMN(),0)*ScreenHeight!$C9)/Param!$B$39)/OFFSET(Radar!$AC$3,COLUMN(),0))*DistanceShader!AH8*LightShader!AH8*(IF(OFFSET(Ghosts!$S$41,COLUMN(),0)&lt;ScreenHeight!$E9,   1,   (SQRT(OFFSET(Ghosts!$T$41,COLUMN(),0)-OFFSET(Ghosts!$R$41,COLUMN(),0)*ScreenHeight!$D9)-1))+IF(Ghosts!$B$35,IF(Param!$M$21,-1-POWER(0.3,Param!$M$21)/(IF(Param!$M$21&lt;20,LightShader!AH73,OFFSET(LightShader!AH73,Param!$M$21-20,0))+POWER(0.3,Param!$M$21)),-2),0))</f>
        <v>3.2914023833167674</v>
      </c>
      <c r="AI8" s="46">
        <f ca="1">IF(ScreenHeight!$B9&lt;OFFSET(Radar!$AC$3,COLUMN(),0),    Param!$B$38/ScreenHeight!$B9,    (Param!$B$37+1/(1-OFFSET(Radar!$AD$3,COLUMN(),0)*ScreenHeight!$C9)/Param!$B$39)/OFFSET(Radar!$AC$3,COLUMN(),0))*DistanceShader!AI8*LightShader!AI8*(IF(OFFSET(Ghosts!$S$41,COLUMN(),0)&lt;ScreenHeight!$E9,   1,   (SQRT(OFFSET(Ghosts!$T$41,COLUMN(),0)-OFFSET(Ghosts!$R$41,COLUMN(),0)*ScreenHeight!$D9)-1))+IF(Ghosts!$B$35,IF(Param!$M$21,-1-POWER(0.3,Param!$M$21)/(IF(Param!$M$21&lt;20,LightShader!AI73,OFFSET(LightShader!AI73,Param!$M$21-20,0))+POWER(0.3,Param!$M$21)),-2),0))</f>
        <v>3.3788671413370199</v>
      </c>
      <c r="AJ8" s="46">
        <f ca="1">IF(ScreenHeight!$B9&lt;OFFSET(Radar!$AC$3,COLUMN(),0),    Param!$B$38/ScreenHeight!$B9,    (Param!$B$37+1/(1-OFFSET(Radar!$AD$3,COLUMN(),0)*ScreenHeight!$C9)/Param!$B$39)/OFFSET(Radar!$AC$3,COLUMN(),0))*DistanceShader!AJ8*LightShader!AJ8*(IF(OFFSET(Ghosts!$S$41,COLUMN(),0)&lt;ScreenHeight!$E9,   1,   (SQRT(OFFSET(Ghosts!$T$41,COLUMN(),0)-OFFSET(Ghosts!$R$41,COLUMN(),0)*ScreenHeight!$D9)-1))+IF(Ghosts!$B$35,IF(Param!$M$21,-1-POWER(0.3,Param!$M$21)/(IF(Param!$M$21&lt;20,LightShader!AJ73,OFFSET(LightShader!AJ73,Param!$M$21-20,0))+POWER(0.3,Param!$M$21)),-2),0))</f>
        <v>3.4660585226044969</v>
      </c>
      <c r="AK8" s="46">
        <f ca="1">IF(ScreenHeight!$B9&lt;OFFSET(Radar!$AC$3,COLUMN(),0),    Param!$B$38/ScreenHeight!$B9,    (Param!$B$37+1/(1-OFFSET(Radar!$AD$3,COLUMN(),0)*ScreenHeight!$C9)/Param!$B$39)/OFFSET(Radar!$AC$3,COLUMN(),0))*DistanceShader!AK8*LightShader!AK8*(IF(OFFSET(Ghosts!$S$41,COLUMN(),0)&lt;ScreenHeight!$E9,   1,   (SQRT(OFFSET(Ghosts!$T$41,COLUMN(),0)-OFFSET(Ghosts!$R$41,COLUMN(),0)*ScreenHeight!$D9)-1))+IF(Ghosts!$B$35,IF(Param!$M$21,-1-POWER(0.3,Param!$M$21)/(IF(Param!$M$21&lt;20,LightShader!AK73,OFFSET(LightShader!AK73,Param!$M$21-20,0))+POWER(0.3,Param!$M$21)),-2),0))</f>
        <v>3.5524740100786829</v>
      </c>
      <c r="AL8" s="46">
        <f ca="1">IF(ScreenHeight!$B9&lt;OFFSET(Radar!$AC$3,COLUMN(),0),    Param!$B$38/ScreenHeight!$B9,    (Param!$B$37+1/(1-OFFSET(Radar!$AD$3,COLUMN(),0)*ScreenHeight!$C9)/Param!$B$39)/OFFSET(Radar!$AC$3,COLUMN(),0))*DistanceShader!AL8*LightShader!AL8*(IF(OFFSET(Ghosts!$S$41,COLUMN(),0)&lt;ScreenHeight!$E9,   1,   (SQRT(OFFSET(Ghosts!$T$41,COLUMN(),0)-OFFSET(Ghosts!$R$41,COLUMN(),0)*ScreenHeight!$D9)-1))+IF(Ghosts!$B$35,IF(Param!$M$21,-1-POWER(0.3,Param!$M$21)/(IF(Param!$M$21&lt;20,LightShader!AL73,OFFSET(LightShader!AL73,Param!$M$21-20,0))+POWER(0.3,Param!$M$21)),-2),0))</f>
        <v>3.6375490869935181</v>
      </c>
      <c r="AM8" s="46">
        <f ca="1">IF(ScreenHeight!$B9&lt;OFFSET(Radar!$AC$3,COLUMN(),0),    Param!$B$38/ScreenHeight!$B9,    (Param!$B$37+1/(1-OFFSET(Radar!$AD$3,COLUMN(),0)*ScreenHeight!$C9)/Param!$B$39)/OFFSET(Radar!$AC$3,COLUMN(),0))*DistanceShader!AM8*LightShader!AM8*(IF(OFFSET(Ghosts!$S$41,COLUMN(),0)&lt;ScreenHeight!$E9,   1,   (SQRT(OFFSET(Ghosts!$T$41,COLUMN(),0)-OFFSET(Ghosts!$R$41,COLUMN(),0)*ScreenHeight!$D9)-1))+IF(Ghosts!$B$35,IF(Param!$M$21,-1-POWER(0.3,Param!$M$21)/(IF(Param!$M$21&lt;20,LightShader!AM73,OFFSET(LightShader!AM73,Param!$M$21-20,0))+POWER(0.3,Param!$M$21)),-2),0))</f>
        <v>3.7206583489631675</v>
      </c>
      <c r="AN8" s="46">
        <f ca="1">IF(ScreenHeight!$B9&lt;OFFSET(Radar!$AC$3,COLUMN(),0),    Param!$B$38/ScreenHeight!$B9,    (Param!$B$37+1/(1-OFFSET(Radar!$AD$3,COLUMN(),0)*ScreenHeight!$C9)/Param!$B$39)/OFFSET(Radar!$AC$3,COLUMN(),0))*DistanceShader!AN8*LightShader!AN8*(IF(OFFSET(Ghosts!$S$41,COLUMN(),0)&lt;ScreenHeight!$E9,   1,   (SQRT(OFFSET(Ghosts!$T$41,COLUMN(),0)-OFFSET(Ghosts!$R$41,COLUMN(),0)*ScreenHeight!$D9)-1))+IF(Ghosts!$B$35,IF(Param!$M$21,-1-POWER(0.3,Param!$M$21)/(IF(Param!$M$21&lt;20,LightShader!AN73,OFFSET(LightShader!AN73,Param!$M$21-20,0))+POWER(0.3,Param!$M$21)),-2),0))</f>
        <v>3.8011191310695995</v>
      </c>
      <c r="AO8" s="46">
        <f ca="1">IF(ScreenHeight!$B9&lt;OFFSET(Radar!$AC$3,COLUMN(),0),    Param!$B$38/ScreenHeight!$B9,    (Param!$B$37+1/(1-OFFSET(Radar!$AD$3,COLUMN(),0)*ScreenHeight!$C9)/Param!$B$39)/OFFSET(Radar!$AC$3,COLUMN(),0))*DistanceShader!AO8*LightShader!AO8*(IF(OFFSET(Ghosts!$S$41,COLUMN(),0)&lt;ScreenHeight!$E9,   1,   (SQRT(OFFSET(Ghosts!$T$41,COLUMN(),0)-OFFSET(Ghosts!$R$41,COLUMN(),0)*ScreenHeight!$D9)-1))+IF(Ghosts!$B$35,IF(Param!$M$21,-1-POWER(0.3,Param!$M$21)/(IF(Param!$M$21&lt;20,LightShader!AO73,OFFSET(LightShader!AO73,Param!$M$21-20,0))+POWER(0.3,Param!$M$21)),-2),0))</f>
        <v>3.8781981438913777</v>
      </c>
      <c r="AP8" s="46">
        <f ca="1">IF(ScreenHeight!$B9&lt;OFFSET(Radar!$AC$3,COLUMN(),0),    Param!$B$38/ScreenHeight!$B9,    (Param!$B$37+1/(1-OFFSET(Radar!$AD$3,COLUMN(),0)*ScreenHeight!$C9)/Param!$B$39)/OFFSET(Radar!$AC$3,COLUMN(),0))*DistanceShader!AP8*LightShader!AP8*(IF(OFFSET(Ghosts!$S$41,COLUMN(),0)&lt;ScreenHeight!$E9,   1,   (SQRT(OFFSET(Ghosts!$T$41,COLUMN(),0)-OFFSET(Ghosts!$R$41,COLUMN(),0)*ScreenHeight!$D9)-1))+IF(Ghosts!$B$35,IF(Param!$M$21,-1-POWER(0.3,Param!$M$21)/(IF(Param!$M$21&lt;20,LightShader!AP73,OFFSET(LightShader!AP73,Param!$M$21-20,0))+POWER(0.3,Param!$M$21)),-2),0))</f>
        <v>3.9511215322938114</v>
      </c>
      <c r="AQ8" s="46">
        <f ca="1">IF(ScreenHeight!$B9&lt;OFFSET(Radar!$AC$3,COLUMN(),0),    Param!$B$38/ScreenHeight!$B9,    (Param!$B$37+1/(1-OFFSET(Radar!$AD$3,COLUMN(),0)*ScreenHeight!$C9)/Param!$B$39)/OFFSET(Radar!$AC$3,COLUMN(),0))*DistanceShader!AQ8*LightShader!AQ8*(IF(OFFSET(Ghosts!$S$41,COLUMN(),0)&lt;ScreenHeight!$E9,   1,   (SQRT(OFFSET(Ghosts!$T$41,COLUMN(),0)-OFFSET(Ghosts!$R$41,COLUMN(),0)*ScreenHeight!$D9)-1))+IF(Ghosts!$B$35,IF(Param!$M$21,-1-POWER(0.3,Param!$M$21)/(IF(Param!$M$21&lt;20,LightShader!AQ73,OFFSET(LightShader!AQ73,Param!$M$21-20,0))+POWER(0.3,Param!$M$21)),-2),0))</f>
        <v>4.0190886180276717</v>
      </c>
      <c r="AR8" s="46">
        <f ca="1">IF(ScreenHeight!$B9&lt;OFFSET(Radar!$AC$3,COLUMN(),0),    Param!$B$38/ScreenHeight!$B9,    (Param!$B$37+1/(1-OFFSET(Radar!$AD$3,COLUMN(),0)*ScreenHeight!$C9)/Param!$B$39)/OFFSET(Radar!$AC$3,COLUMN(),0))*DistanceShader!AR8*LightShader!AR8*(IF(OFFSET(Ghosts!$S$41,COLUMN(),0)&lt;ScreenHeight!$E9,   1,   (SQRT(OFFSET(Ghosts!$T$41,COLUMN(),0)-OFFSET(Ghosts!$R$41,COLUMN(),0)*ScreenHeight!$D9)-1))+IF(Ghosts!$B$35,IF(Param!$M$21,-1-POWER(0.3,Param!$M$21)/(IF(Param!$M$21&lt;20,LightShader!AR73,OFFSET(LightShader!AR73,Param!$M$21-20,0))+POWER(0.3,Param!$M$21)),-2),0))</f>
        <v>4.0812893544249622</v>
      </c>
      <c r="AS8" s="46">
        <f ca="1">IF(ScreenHeight!$B9&lt;OFFSET(Radar!$AC$3,COLUMN(),0),    Param!$B$38/ScreenHeight!$B9,    (Param!$B$37+1/(1-OFFSET(Radar!$AD$3,COLUMN(),0)*ScreenHeight!$C9)/Param!$B$39)/OFFSET(Radar!$AC$3,COLUMN(),0))*DistanceShader!AS8*LightShader!AS8*(IF(OFFSET(Ghosts!$S$41,COLUMN(),0)&lt;ScreenHeight!$E9,   1,   (SQRT(OFFSET(Ghosts!$T$41,COLUMN(),0)-OFFSET(Ghosts!$R$41,COLUMN(),0)*ScreenHeight!$D9)-1))+IF(Ghosts!$B$35,IF(Param!$M$21,-1-POWER(0.3,Param!$M$21)/(IF(Param!$M$21&lt;20,LightShader!AS73,OFFSET(LightShader!AS73,Param!$M$21-20,0))+POWER(0.3,Param!$M$21)),-2),0))</f>
        <v>4.1369252122783502</v>
      </c>
      <c r="AT8" s="46">
        <f ca="1">IF(ScreenHeight!$B9&lt;OFFSET(Radar!$AC$3,COLUMN(),0),    Param!$B$38/ScreenHeight!$B9,    (Param!$B$37+1/(1-OFFSET(Radar!$AD$3,COLUMN(),0)*ScreenHeight!$C9)/Param!$B$39)/OFFSET(Radar!$AC$3,COLUMN(),0))*DistanceShader!AT8*LightShader!AT8*(IF(OFFSET(Ghosts!$S$41,COLUMN(),0)&lt;ScreenHeight!$E9,   1,   (SQRT(OFFSET(Ghosts!$T$41,COLUMN(),0)-OFFSET(Ghosts!$R$41,COLUMN(),0)*ScreenHeight!$D9)-1))+IF(Ghosts!$B$35,IF(Param!$M$21,-1-POWER(0.3,Param!$M$21)/(IF(Param!$M$21&lt;20,LightShader!AT73,OFFSET(LightShader!AT73,Param!$M$21-20,0))+POWER(0.3,Param!$M$21)),-2),0))</f>
        <v>4.185232848966888</v>
      </c>
      <c r="AU8" s="46">
        <f ca="1">IF(ScreenHeight!$B9&lt;OFFSET(Radar!$AC$3,COLUMN(),0),    Param!$B$38/ScreenHeight!$B9,    (Param!$B$37+1/(1-OFFSET(Radar!$AD$3,COLUMN(),0)*ScreenHeight!$C9)/Param!$B$39)/OFFSET(Radar!$AC$3,COLUMN(),0))*DistanceShader!AU8*LightShader!AU8*(IF(OFFSET(Ghosts!$S$41,COLUMN(),0)&lt;ScreenHeight!$E9,   1,   (SQRT(OFFSET(Ghosts!$T$41,COLUMN(),0)-OFFSET(Ghosts!$R$41,COLUMN(),0)*ScreenHeight!$D9)-1))+IF(Ghosts!$B$35,IF(Param!$M$21,-1-POWER(0.3,Param!$M$21)/(IF(Param!$M$21&lt;20,LightShader!AU73,OFFSET(LightShader!AU73,Param!$M$21-20,0))+POWER(0.3,Param!$M$21)),-2),0))</f>
        <v>4.2255095239774461</v>
      </c>
      <c r="AV8" s="46">
        <f ca="1">IF(ScreenHeight!$B9&lt;OFFSET(Radar!$AC$3,COLUMN(),0),    Param!$B$38/ScreenHeight!$B9,    (Param!$B$37+1/(1-OFFSET(Radar!$AD$3,COLUMN(),0)*ScreenHeight!$C9)/Param!$B$39)/OFFSET(Radar!$AC$3,COLUMN(),0))*DistanceShader!AV8*LightShader!AV8*(IF(OFFSET(Ghosts!$S$41,COLUMN(),0)&lt;ScreenHeight!$E9,   1,   (SQRT(OFFSET(Ghosts!$T$41,COLUMN(),0)-OFFSET(Ghosts!$R$41,COLUMN(),0)*ScreenHeight!$D9)-1))+IF(Ghosts!$B$35,IF(Param!$M$21,-1-POWER(0.3,Param!$M$21)/(IF(Param!$M$21&lt;20,LightShader!AV73,OFFSET(LightShader!AV73,Param!$M$21-20,0))+POWER(0.3,Param!$M$21)),-2),0))</f>
        <v>4.2571388650260538</v>
      </c>
      <c r="AW8" s="46">
        <f ca="1">IF(ScreenHeight!$B9&lt;OFFSET(Radar!$AC$3,COLUMN(),0),    Param!$B$38/ScreenHeight!$B9,    (Param!$B$37+1/(1-OFFSET(Radar!$AD$3,COLUMN(),0)*ScreenHeight!$C9)/Param!$B$39)/OFFSET(Radar!$AC$3,COLUMN(),0))*DistanceShader!AW8*LightShader!AW8*(IF(OFFSET(Ghosts!$S$41,COLUMN(),0)&lt;ScreenHeight!$E9,   1,   (SQRT(OFFSET(Ghosts!$T$41,COLUMN(),0)-OFFSET(Ghosts!$R$41,COLUMN(),0)*ScreenHeight!$D9)-1))+IF(Ghosts!$B$35,IF(Param!$M$21,-1-POWER(0.3,Param!$M$21)/(IF(Param!$M$21&lt;20,LightShader!AW73,OFFSET(LightShader!AW73,Param!$M$21-20,0))+POWER(0.3,Param!$M$21)),-2),0))</f>
        <v>4.279615321571395</v>
      </c>
      <c r="AX8" s="46">
        <f ca="1">IF(ScreenHeight!$B9&lt;OFFSET(Radar!$AC$3,COLUMN(),0),    Param!$B$38/ScreenHeight!$B9,    (Param!$B$37+1/(1-OFFSET(Radar!$AD$3,COLUMN(),0)*ScreenHeight!$C9)/Param!$B$39)/OFFSET(Radar!$AC$3,COLUMN(),0))*DistanceShader!AX8*LightShader!AX8*(IF(OFFSET(Ghosts!$S$41,COLUMN(),0)&lt;ScreenHeight!$E9,   1,   (SQRT(OFFSET(Ghosts!$T$41,COLUMN(),0)-OFFSET(Ghosts!$R$41,COLUMN(),0)*ScreenHeight!$D9)-1))+IF(Ghosts!$B$35,IF(Param!$M$21,-1-POWER(0.3,Param!$M$21)/(IF(Param!$M$21&lt;20,LightShader!AX73,OFFSET(LightShader!AX73,Param!$M$21-20,0))+POWER(0.3,Param!$M$21)),-2),0))</f>
        <v>4.2925655268731413</v>
      </c>
      <c r="AY8" s="46">
        <f ca="1">IF(ScreenHeight!$B9&lt;OFFSET(Radar!$AC$3,COLUMN(),0),    Param!$B$38/ScreenHeight!$B9,    (Param!$B$37+1/(1-OFFSET(Radar!$AD$3,COLUMN(),0)*ScreenHeight!$C9)/Param!$B$39)/OFFSET(Radar!$AC$3,COLUMN(),0))*DistanceShader!AY8*LightShader!AY8*(IF(OFFSET(Ghosts!$S$41,COLUMN(),0)&lt;ScreenHeight!$E9,   1,   (SQRT(OFFSET(Ghosts!$T$41,COLUMN(),0)-OFFSET(Ghosts!$R$41,COLUMN(),0)*ScreenHeight!$D9)-1))+IF(Ghosts!$B$35,IF(Param!$M$21,-1-POWER(0.3,Param!$M$21)/(IF(Param!$M$21&lt;20,LightShader!AY73,OFFSET(LightShader!AY73,Param!$M$21-20,0))+POWER(0.3,Param!$M$21)),-2),0))</f>
        <v>4.295764870735006</v>
      </c>
      <c r="AZ8" s="46">
        <f ca="1">IF(ScreenHeight!$B9&lt;OFFSET(Radar!$AC$3,COLUMN(),0),    Param!$B$38/ScreenHeight!$B9,    (Param!$B$37+1/(1-OFFSET(Radar!$AD$3,COLUMN(),0)*ScreenHeight!$C9)/Param!$B$39)/OFFSET(Radar!$AC$3,COLUMN(),0))*DistanceShader!AZ8*LightShader!AZ8*(IF(OFFSET(Ghosts!$S$41,COLUMN(),0)&lt;ScreenHeight!$E9,   1,   (SQRT(OFFSET(Ghosts!$T$41,COLUMN(),0)-OFFSET(Ghosts!$R$41,COLUMN(),0)*ScreenHeight!$D9)-1))+IF(Ghosts!$B$35,IF(Param!$M$21,-1-POWER(0.3,Param!$M$21)/(IF(Param!$M$21&lt;20,LightShader!AZ73,OFFSET(LightShader!AZ73,Param!$M$21-20,0))+POWER(0.3,Param!$M$21)),-2),0))</f>
        <v>4.2891478786188353</v>
      </c>
      <c r="BA8" s="46">
        <f ca="1">IF(ScreenHeight!$B9&lt;OFFSET(Radar!$AC$3,COLUMN(),0),    Param!$B$38/ScreenHeight!$B9,    (Param!$B$37+1/(1-OFFSET(Radar!$AD$3,COLUMN(),0)*ScreenHeight!$C9)/Param!$B$39)/OFFSET(Radar!$AC$3,COLUMN(),0))*DistanceShader!BA8*LightShader!BA8*(IF(OFFSET(Ghosts!$S$41,COLUMN(),0)&lt;ScreenHeight!$E9,   1,   (SQRT(OFFSET(Ghosts!$T$41,COLUMN(),0)-OFFSET(Ghosts!$R$41,COLUMN(),0)*ScreenHeight!$D9)-1))+IF(Ghosts!$B$35,IF(Param!$M$21,-1-POWER(0.3,Param!$M$21)/(IF(Param!$M$21&lt;20,LightShader!BA73,OFFSET(LightShader!BA73,Param!$M$21-20,0))+POWER(0.3,Param!$M$21)),-2),0))</f>
        <v>4.2728114773298129</v>
      </c>
      <c r="BB8" s="46">
        <f ca="1">IF(ScreenHeight!$B9&lt;OFFSET(Radar!$AC$3,COLUMN(),0),    Param!$B$38/ScreenHeight!$B9,    (Param!$B$37+1/(1-OFFSET(Radar!$AD$3,COLUMN(),0)*ScreenHeight!$C9)/Param!$B$39)/OFFSET(Radar!$AC$3,COLUMN(),0))*DistanceShader!BB8*LightShader!BB8*(IF(OFFSET(Ghosts!$S$41,COLUMN(),0)&lt;ScreenHeight!$E9,   1,   (SQRT(OFFSET(Ghosts!$T$41,COLUMN(),0)-OFFSET(Ghosts!$R$41,COLUMN(),0)*ScreenHeight!$D9)-1))+IF(Ghosts!$B$35,IF(Param!$M$21,-1-POWER(0.3,Param!$M$21)/(IF(Param!$M$21&lt;20,LightShader!BB73,OFFSET(LightShader!BB73,Param!$M$21-20,0))+POWER(0.3,Param!$M$21)),-2),0))</f>
        <v>4.2470108438618706</v>
      </c>
      <c r="BC8" s="46">
        <f ca="1">IF(ScreenHeight!$B9&lt;OFFSET(Radar!$AC$3,COLUMN(),0),    Param!$B$38/ScreenHeight!$B9,    (Param!$B$37+1/(1-OFFSET(Radar!$AD$3,COLUMN(),0)*ScreenHeight!$C9)/Param!$B$39)/OFFSET(Radar!$AC$3,COLUMN(),0))*DistanceShader!BC8*LightShader!BC8*(IF(OFFSET(Ghosts!$S$41,COLUMN(),0)&lt;ScreenHeight!$E9,   1,   (SQRT(OFFSET(Ghosts!$T$41,COLUMN(),0)-OFFSET(Ghosts!$R$41,COLUMN(),0)*ScreenHeight!$D9)-1))+IF(Ghosts!$B$35,IF(Param!$M$21,-1-POWER(0.3,Param!$M$21)/(IF(Param!$M$21&lt;20,LightShader!BC73,OFFSET(LightShader!BC73,Param!$M$21-20,0))+POWER(0.3,Param!$M$21)),-2),0))</f>
        <v>4.2121481955883722</v>
      </c>
      <c r="BD8" s="46">
        <f ca="1">IF(ScreenHeight!$B9&lt;OFFSET(Radar!$AC$3,COLUMN(),0),    Param!$B$38/ScreenHeight!$B9,    (Param!$B$37+1/(1-OFFSET(Radar!$AD$3,COLUMN(),0)*ScreenHeight!$C9)/Param!$B$39)/OFFSET(Radar!$AC$3,COLUMN(),0))*DistanceShader!BD8*LightShader!BD8*(IF(OFFSET(Ghosts!$S$41,COLUMN(),0)&lt;ScreenHeight!$E9,   1,   (SQRT(OFFSET(Ghosts!$T$41,COLUMN(),0)-OFFSET(Ghosts!$R$41,COLUMN(),0)*ScreenHeight!$D9)-1))+IF(Ghosts!$B$35,IF(Param!$M$21,-1-POWER(0.3,Param!$M$21)/(IF(Param!$M$21&lt;20,LightShader!BD73,OFFSET(LightShader!BD73,Param!$M$21-20,0))+POWER(0.3,Param!$M$21)),-2),0))</f>
        <v>4.1687554903098372</v>
      </c>
      <c r="BE8" s="46">
        <f ca="1">IF(ScreenHeight!$B9&lt;OFFSET(Radar!$AC$3,COLUMN(),0),    Param!$B$38/ScreenHeight!$B9,    (Param!$B$37+1/(1-OFFSET(Radar!$AD$3,COLUMN(),0)*ScreenHeight!$C9)/Param!$B$39)/OFFSET(Radar!$AC$3,COLUMN(),0))*DistanceShader!BE8*LightShader!BE8*(IF(OFFSET(Ghosts!$S$41,COLUMN(),0)&lt;ScreenHeight!$E9,   1,   (SQRT(OFFSET(Ghosts!$T$41,COLUMN(),0)-OFFSET(Ghosts!$R$41,COLUMN(),0)*ScreenHeight!$D9)-1))+IF(Ghosts!$B$35,IF(Param!$M$21,-1-POWER(0.3,Param!$M$21)/(IF(Param!$M$21&lt;20,LightShader!BE73,OFFSET(LightShader!BE73,Param!$M$21-20,0))+POWER(0.3,Param!$M$21)),-2),0))</f>
        <v>4.1174724781062624</v>
      </c>
      <c r="BF8" s="46">
        <f ca="1">IF(ScreenHeight!$B9&lt;OFFSET(Radar!$AC$3,COLUMN(),0),    Param!$B$38/ScreenHeight!$B9,    (Param!$B$37+1/(1-OFFSET(Radar!$AD$3,COLUMN(),0)*ScreenHeight!$C9)/Param!$B$39)/OFFSET(Radar!$AC$3,COLUMN(),0))*DistanceShader!BF8*LightShader!BF8*(IF(OFFSET(Ghosts!$S$41,COLUMN(),0)&lt;ScreenHeight!$E9,   1,   (SQRT(OFFSET(Ghosts!$T$41,COLUMN(),0)-OFFSET(Ghosts!$R$41,COLUMN(),0)*ScreenHeight!$D9)-1))+IF(Ghosts!$B$35,IF(Param!$M$21,-1-POWER(0.3,Param!$M$21)/(IF(Param!$M$21&lt;20,LightShader!BF73,OFFSET(LightShader!BF73,Param!$M$21-20,0))+POWER(0.3,Param!$M$21)),-2),0))</f>
        <v>4.059021826230846</v>
      </c>
      <c r="BG8" s="46">
        <f ca="1">IF(ScreenHeight!$B9&lt;OFFSET(Radar!$AC$3,COLUMN(),0),    Param!$B$38/ScreenHeight!$B9,    (Param!$B$37+1/(1-OFFSET(Radar!$AD$3,COLUMN(),0)*ScreenHeight!$C9)/Param!$B$39)/OFFSET(Radar!$AC$3,COLUMN(),0))*DistanceShader!BG8*LightShader!BG8*(IF(OFFSET(Ghosts!$S$41,COLUMN(),0)&lt;ScreenHeight!$E9,   1,   (SQRT(OFFSET(Ghosts!$T$41,COLUMN(),0)-OFFSET(Ghosts!$R$41,COLUMN(),0)*ScreenHeight!$D9)-1))+IF(Ghosts!$B$35,IF(Param!$M$21,-1-POWER(0.3,Param!$M$21)/(IF(Param!$M$21&lt;20,LightShader!BG73,OFFSET(LightShader!BG73,Param!$M$21-20,0))+POWER(0.3,Param!$M$21)),-2),0))</f>
        <v>3.9941831040285449</v>
      </c>
      <c r="BH8" s="46">
        <f ca="1">IF(ScreenHeight!$B9&lt;OFFSET(Radar!$AC$3,COLUMN(),0),    Param!$B$38/ScreenHeight!$B9,    (Param!$B$37+1/(1-OFFSET(Radar!$AD$3,COLUMN(),0)*ScreenHeight!$C9)/Param!$B$39)/OFFSET(Radar!$AC$3,COLUMN(),0))*DistanceShader!BH8*LightShader!BH8*(IF(OFFSET(Ghosts!$S$41,COLUMN(),0)&lt;ScreenHeight!$E9,   1,   (SQRT(OFFSET(Ghosts!$T$41,COLUMN(),0)-OFFSET(Ghosts!$R$41,COLUMN(),0)*ScreenHeight!$D9)-1))+IF(Ghosts!$B$35,IF(Param!$M$21,-1-POWER(0.3,Param!$M$21)/(IF(Param!$M$21&lt;20,LightShader!BH73,OFFSET(LightShader!BH73,Param!$M$21-20,0))+POWER(0.3,Param!$M$21)),-2),0))</f>
        <v>3.9237672850854457</v>
      </c>
      <c r="BI8" s="46">
        <f ca="1">IF(ScreenHeight!$B9&lt;OFFSET(Radar!$AC$3,COLUMN(),0),    Param!$B$38/ScreenHeight!$B9,    (Param!$B$37+1/(1-OFFSET(Radar!$AD$3,COLUMN(),0)*ScreenHeight!$C9)/Param!$B$39)/OFFSET(Radar!$AC$3,COLUMN(),0))*DistanceShader!BI8*LightShader!BI8*(IF(OFFSET(Ghosts!$S$41,COLUMN(),0)&lt;ScreenHeight!$E9,   1,   (SQRT(OFFSET(Ghosts!$T$41,COLUMN(),0)-OFFSET(Ghosts!$R$41,COLUMN(),0)*ScreenHeight!$D9)-1))+IF(Ghosts!$B$35,IF(Param!$M$21,-1-POWER(0.3,Param!$M$21)/(IF(Param!$M$21&lt;20,LightShader!BI73,OFFSET(LightShader!BI73,Param!$M$21-20,0))+POWER(0.3,Param!$M$21)),-2),0))</f>
        <v>3.8485931449655668</v>
      </c>
      <c r="BJ8" s="46">
        <f ca="1">IF(ScreenHeight!$B9&lt;OFFSET(Radar!$AC$3,COLUMN(),0),    Param!$B$38/ScreenHeight!$B9,    (Param!$B$37+1/(1-OFFSET(Radar!$AD$3,COLUMN(),0)*ScreenHeight!$C9)/Param!$B$39)/OFFSET(Radar!$AC$3,COLUMN(),0))*DistanceShader!BJ8*LightShader!BJ8*(IF(OFFSET(Ghosts!$S$41,COLUMN(),0)&lt;ScreenHeight!$E9,   1,   (SQRT(OFFSET(Ghosts!$T$41,COLUMN(),0)-OFFSET(Ghosts!$R$41,COLUMN(),0)*ScreenHeight!$D9)-1))+IF(Ghosts!$B$35,IF(Param!$M$21,-1-POWER(0.3,Param!$M$21)/(IF(Param!$M$21&lt;20,LightShader!BJ73,OFFSET(LightShader!BJ73,Param!$M$21-20,0))+POWER(0.3,Param!$M$21)),-2),0))</f>
        <v>3.769466566113441</v>
      </c>
      <c r="BK8" s="46">
        <f ca="1">IF(ScreenHeight!$B9&lt;OFFSET(Radar!$AC$3,COLUMN(),0),    Param!$B$38/ScreenHeight!$B9,    (Param!$B$37+1/(1-OFFSET(Radar!$AD$3,COLUMN(),0)*ScreenHeight!$C9)/Param!$B$39)/OFFSET(Radar!$AC$3,COLUMN(),0))*DistanceShader!BK8*LightShader!BK8*(IF(OFFSET(Ghosts!$S$41,COLUMN(),0)&lt;ScreenHeight!$E9,   1,   (SQRT(OFFSET(Ghosts!$T$41,COLUMN(),0)-OFFSET(Ghosts!$R$41,COLUMN(),0)*ScreenHeight!$D9)-1))+IF(Ghosts!$B$35,IF(Param!$M$21,-1-POWER(0.3,Param!$M$21)/(IF(Param!$M$21&lt;20,LightShader!BK73,OFFSET(LightShader!BK73,Param!$M$21-20,0))+POWER(0.3,Param!$M$21)),-2),0))</f>
        <v>3.6871633685529352</v>
      </c>
      <c r="BL8" s="46">
        <f ca="1">IF(ScreenHeight!$B9&lt;OFFSET(Radar!$AC$3,COLUMN(),0),    Param!$B$38/ScreenHeight!$B9,    (Param!$B$37+1/(1-OFFSET(Radar!$AD$3,COLUMN(),0)*ScreenHeight!$C9)/Param!$B$39)/OFFSET(Radar!$AC$3,COLUMN(),0))*DistanceShader!BL8*LightShader!BL8*(IF(OFFSET(Ghosts!$S$41,COLUMN(),0)&lt;ScreenHeight!$E9,   1,   (SQRT(OFFSET(Ghosts!$T$41,COLUMN(),0)-OFFSET(Ghosts!$R$41,COLUMN(),0)*ScreenHeight!$D9)-1))+IF(Ghosts!$B$35,IF(Param!$M$21,-1-POWER(0.3,Param!$M$21)/(IF(Param!$M$21&lt;20,LightShader!BL73,OFFSET(LightShader!BL73,Param!$M$21-20,0))+POWER(0.3,Param!$M$21)),-2),0))</f>
        <v>3.6024159173693744</v>
      </c>
      <c r="BM8" s="46">
        <f ca="1">IF(ScreenHeight!$B9&lt;OFFSET(Radar!$AC$3,COLUMN(),0),    Param!$B$38/ScreenHeight!$B9,    (Param!$B$37+1/(1-OFFSET(Radar!$AD$3,COLUMN(),0)*ScreenHeight!$C9)/Param!$B$39)/OFFSET(Radar!$AC$3,COLUMN(),0))*DistanceShader!BM8*LightShader!BM8*(IF(OFFSET(Ghosts!$S$41,COLUMN(),0)&lt;ScreenHeight!$E9,   1,   (SQRT(OFFSET(Ghosts!$T$41,COLUMN(),0)-OFFSET(Ghosts!$R$41,COLUMN(),0)*ScreenHeight!$D9)-1))+IF(Ghosts!$B$35,IF(Param!$M$21,-1-POWER(0.3,Param!$M$21)/(IF(Param!$M$21&lt;20,LightShader!BM73,OFFSET(LightShader!BM73,Param!$M$21-20,0))+POWER(0.3,Param!$M$21)),-2),0))</f>
        <v>3.5159034508071936</v>
      </c>
      <c r="BN8" s="46">
        <f ca="1">IF(ScreenHeight!$B9&lt;OFFSET(Radar!$AC$3,COLUMN(),0),    Param!$B$38/ScreenHeight!$B9,    (Param!$B$37+1/(1-OFFSET(Radar!$AD$3,COLUMN(),0)*ScreenHeight!$C9)/Param!$B$39)/OFFSET(Radar!$AC$3,COLUMN(),0))*DistanceShader!BN8*LightShader!BN8*(IF(OFFSET(Ghosts!$S$41,COLUMN(),0)&lt;ScreenHeight!$E9,   1,   (SQRT(OFFSET(Ghosts!$T$41,COLUMN(),0)-OFFSET(Ghosts!$R$41,COLUMN(),0)*ScreenHeight!$D9)-1))+IF(Ghosts!$B$35,IF(Param!$M$21,-1-POWER(0.3,Param!$M$21)/(IF(Param!$M$21&lt;20,LightShader!BN73,OFFSET(LightShader!BN73,Param!$M$21-20,0))+POWER(0.3,Param!$M$21)),-2),0))</f>
        <v>3.4282458438757839</v>
      </c>
      <c r="BO8" s="46">
        <f ca="1">IF(ScreenHeight!$B9&lt;OFFSET(Radar!$AC$3,COLUMN(),0),    Param!$B$38/ScreenHeight!$B9,    (Param!$B$37+1/(1-OFFSET(Radar!$AD$3,COLUMN(),0)*ScreenHeight!$C9)/Param!$B$39)/OFFSET(Radar!$AC$3,COLUMN(),0))*DistanceShader!BO8*LightShader!BO8*(IF(OFFSET(Ghosts!$S$41,COLUMN(),0)&lt;ScreenHeight!$E9,   1,   (SQRT(OFFSET(Ghosts!$T$41,COLUMN(),0)-OFFSET(Ghosts!$R$41,COLUMN(),0)*ScreenHeight!$D9)-1))+IF(Ghosts!$B$35,IF(Param!$M$21,-1-POWER(0.3,Param!$M$21)/(IF(Param!$M$21&lt;20,LightShader!BO73,OFFSET(LightShader!BO73,Param!$M$21-20,0))+POWER(0.3,Param!$M$21)),-2),0))</f>
        <v>3.3400003743145206</v>
      </c>
      <c r="BP8" s="46">
        <f ca="1">IF(ScreenHeight!$B9&lt;OFFSET(Radar!$AC$3,COLUMN(),0),    Param!$B$38/ScreenHeight!$B9,    (Param!$B$37+1/(1-OFFSET(Radar!$AD$3,COLUMN(),0)*ScreenHeight!$C9)/Param!$B$39)/OFFSET(Radar!$AC$3,COLUMN(),0))*DistanceShader!BP8*LightShader!BP8*(IF(OFFSET(Ghosts!$S$41,COLUMN(),0)&lt;ScreenHeight!$E9,   1,   (SQRT(OFFSET(Ghosts!$T$41,COLUMN(),0)-OFFSET(Ghosts!$R$41,COLUMN(),0)*ScreenHeight!$D9)-1))+IF(Ghosts!$B$35,IF(Param!$M$21,-1-POWER(0.3,Param!$M$21)/(IF(Param!$M$21&lt;20,LightShader!BP73,OFFSET(LightShader!BP73,Param!$M$21-20,0))+POWER(0.3,Param!$M$21)),-2),0))</f>
        <v>3.251660982560403</v>
      </c>
      <c r="BQ8" s="46">
        <f ca="1">IF(ScreenHeight!$B9&lt;OFFSET(Radar!$AC$3,COLUMN(),0),    Param!$B$38/ScreenHeight!$B9,    (Param!$B$37+1/(1-OFFSET(Radar!$AD$3,COLUMN(),0)*ScreenHeight!$C9)/Param!$B$39)/OFFSET(Radar!$AC$3,COLUMN(),0))*DistanceShader!BQ8*LightShader!BQ8*(IF(OFFSET(Ghosts!$S$41,COLUMN(),0)&lt;ScreenHeight!$E9,   1,   (SQRT(OFFSET(Ghosts!$T$41,COLUMN(),0)-OFFSET(Ghosts!$R$41,COLUMN(),0)*ScreenHeight!$D9)-1))+IF(Ghosts!$B$35,IF(Param!$M$21,-1-POWER(0.3,Param!$M$21)/(IF(Param!$M$21&lt;20,LightShader!BQ73,OFFSET(LightShader!BQ73,Param!$M$21-20,0))+POWER(0.3,Param!$M$21)),-2),0))</f>
        <v>3.1636595008426585</v>
      </c>
      <c r="BR8" s="46">
        <f ca="1">IF(ScreenHeight!$B9&lt;OFFSET(Radar!$AC$3,COLUMN(),0),    Param!$B$38/ScreenHeight!$B9,    (Param!$B$37+1/(1-OFFSET(Radar!$AD$3,COLUMN(),0)*ScreenHeight!$C9)/Param!$B$39)/OFFSET(Radar!$AC$3,COLUMN(),0))*DistanceShader!BR8*LightShader!BR8*(IF(OFFSET(Ghosts!$S$41,COLUMN(),0)&lt;ScreenHeight!$E9,   1,   (SQRT(OFFSET(Ghosts!$T$41,COLUMN(),0)-OFFSET(Ghosts!$R$41,COLUMN(),0)*ScreenHeight!$D9)-1))+IF(Ghosts!$B$35,IF(Param!$M$21,-1-POWER(0.3,Param!$M$21)/(IF(Param!$M$21&lt;20,LightShader!BR73,OFFSET(LightShader!BR73,Param!$M$21-20,0))+POWER(0.3,Param!$M$21)),-2),0))</f>
        <v>3.0763683524708236</v>
      </c>
      <c r="BS8" s="46">
        <f ca="1">IF(ScreenHeight!$B9&lt;OFFSET(Radar!$AC$3,COLUMN(),0),    Param!$B$38/ScreenHeight!$B9,    (Param!$B$37+1/(1-OFFSET(Radar!$AD$3,COLUMN(),0)*ScreenHeight!$C9)/Param!$B$39)/OFFSET(Radar!$AC$3,COLUMN(),0))*DistanceShader!BS8*LightShader!BS8*(IF(OFFSET(Ghosts!$S$41,COLUMN(),0)&lt;ScreenHeight!$E9,   1,   (SQRT(OFFSET(Ghosts!$T$41,COLUMN(),0)-OFFSET(Ghosts!$R$41,COLUMN(),0)*ScreenHeight!$D9)-1))+IF(Ghosts!$B$35,IF(Param!$M$21,-1-POWER(0.3,Param!$M$21)/(IF(Param!$M$21&lt;20,LightShader!BS73,OFFSET(LightShader!BS73,Param!$M$21-20,0))+POWER(0.3,Param!$M$21)),-2),0))</f>
        <v>2.9901042753362468</v>
      </c>
      <c r="BT8" s="46">
        <f ca="1">IF(ScreenHeight!$B9&lt;OFFSET(Radar!$AC$3,COLUMN(),0),    Param!$B$38/ScreenHeight!$B9,    (Param!$B$37+1/(1-OFFSET(Radar!$AD$3,COLUMN(),0)*ScreenHeight!$C9)/Param!$B$39)/OFFSET(Radar!$AC$3,COLUMN(),0))*DistanceShader!BT8*LightShader!BT8*(IF(OFFSET(Ghosts!$S$41,COLUMN(),0)&lt;ScreenHeight!$E9,   1,   (SQRT(OFFSET(Ghosts!$T$41,COLUMN(),0)-OFFSET(Ghosts!$R$41,COLUMN(),0)*ScreenHeight!$D9)-1))+IF(Ghosts!$B$35,IF(Param!$M$21,-1-POWER(0.3,Param!$M$21)/(IF(Param!$M$21&lt;20,LightShader!BT73,OFFSET(LightShader!BT73,Param!$M$21-20,0))+POWER(0.3,Param!$M$21)),-2),0))</f>
        <v>2.90513269060127</v>
      </c>
      <c r="BU8" s="46">
        <f ca="1">IF(ScreenHeight!$B9&lt;OFFSET(Radar!$AC$3,COLUMN(),0),    Param!$B$38/ScreenHeight!$B9,    (Param!$B$37+1/(1-OFFSET(Radar!$AD$3,COLUMN(),0)*ScreenHeight!$C9)/Param!$B$39)/OFFSET(Radar!$AC$3,COLUMN(),0))*DistanceShader!BU8*LightShader!BU8*(IF(OFFSET(Ghosts!$S$41,COLUMN(),0)&lt;ScreenHeight!$E9,   1,   (SQRT(OFFSET(Ghosts!$T$41,COLUMN(),0)-OFFSET(Ghosts!$R$41,COLUMN(),0)*ScreenHeight!$D9)-1))+IF(Ghosts!$B$35,IF(Param!$M$21,-1-POWER(0.3,Param!$M$21)/(IF(Param!$M$21&lt;20,LightShader!BU73,OFFSET(LightShader!BU73,Param!$M$21-20,0))+POWER(0.3,Param!$M$21)),-2),0))</f>
        <v>2.8216724086048823</v>
      </c>
      <c r="BV8" s="46">
        <f ca="1">IF(ScreenHeight!$B9&lt;OFFSET(Radar!$AC$3,COLUMN(),0),    Param!$B$38/ScreenHeight!$B9,    (Param!$B$37+1/(1-OFFSET(Radar!$AD$3,COLUMN(),0)*ScreenHeight!$C9)/Param!$B$39)/OFFSET(Radar!$AC$3,COLUMN(),0))*DistanceShader!BV8*LightShader!BV8*(IF(OFFSET(Ghosts!$S$41,COLUMN(),0)&lt;ScreenHeight!$E9,   1,   (SQRT(OFFSET(Ghosts!$T$41,COLUMN(),0)-OFFSET(Ghosts!$R$41,COLUMN(),0)*ScreenHeight!$D9)-1))+IF(Ghosts!$B$35,IF(Param!$M$21,-1-POWER(0.3,Param!$M$21)/(IF(Param!$M$21&lt;20,LightShader!BV73,OFFSET(LightShader!BV73,Param!$M$21-20,0))+POWER(0.3,Param!$M$21)),-2),0))</f>
        <v>2.7399004323569769</v>
      </c>
      <c r="BW8" s="46">
        <f ca="1">IF(ScreenHeight!$B9&lt;OFFSET(Radar!$AC$3,COLUMN(),0),    Param!$B$38/ScreenHeight!$B9,    (Param!$B$37+1/(1-OFFSET(Radar!$AD$3,COLUMN(),0)*ScreenHeight!$C9)/Param!$B$39)/OFFSET(Radar!$AC$3,COLUMN(),0))*DistanceShader!BW8*LightShader!BW8*(IF(OFFSET(Ghosts!$S$41,COLUMN(),0)&lt;ScreenHeight!$E9,   1,   (SQRT(OFFSET(Ghosts!$T$41,COLUMN(),0)-OFFSET(Ghosts!$R$41,COLUMN(),0)*ScreenHeight!$D9)-1))+IF(Ghosts!$B$35,IF(Param!$M$21,-1-POWER(0.3,Param!$M$21)/(IF(Param!$M$21&lt;20,LightShader!BW73,OFFSET(LightShader!BW73,Param!$M$21-20,0))+POWER(0.3,Param!$M$21)),-2),0))</f>
        <v>2.6599566804844259</v>
      </c>
      <c r="BX8" s="46">
        <f ca="1">IF(ScreenHeight!$B9&lt;OFFSET(Radar!$AC$3,COLUMN(),0),    Param!$B$38/ScreenHeight!$B9,    (Param!$B$37+1/(1-OFFSET(Radar!$AD$3,COLUMN(),0)*ScreenHeight!$C9)/Param!$B$39)/OFFSET(Radar!$AC$3,COLUMN(),0))*DistanceShader!BX8*LightShader!BX8*(IF(OFFSET(Ghosts!$S$41,COLUMN(),0)&lt;ScreenHeight!$E9,   1,   (SQRT(OFFSET(Ghosts!$T$41,COLUMN(),0)-OFFSET(Ghosts!$R$41,COLUMN(),0)*ScreenHeight!$D9)-1))+IF(Ghosts!$B$35,IF(Param!$M$21,-1-POWER(0.3,Param!$M$21)/(IF(Param!$M$21&lt;20,LightShader!BX73,OFFSET(LightShader!BX73,Param!$M$21-20,0))+POWER(0.3,Param!$M$21)),-2),0))</f>
        <v>2.5819485040756494</v>
      </c>
      <c r="BY8" s="46">
        <f ca="1">IF(ScreenHeight!$B9&lt;OFFSET(Radar!$AC$3,COLUMN(),0),    Param!$B$38/ScreenHeight!$B9,    (Param!$B$37+1/(1-OFFSET(Radar!$AD$3,COLUMN(),0)*ScreenHeight!$C9)/Param!$B$39)/OFFSET(Radar!$AC$3,COLUMN(),0))*DistanceShader!BY8*LightShader!BY8*(IF(OFFSET(Ghosts!$S$41,COLUMN(),0)&lt;ScreenHeight!$E9,   1,   (SQRT(OFFSET(Ghosts!$T$41,COLUMN(),0)-OFFSET(Ghosts!$R$41,COLUMN(),0)*ScreenHeight!$D9)-1))+IF(Ghosts!$B$35,IF(Param!$M$21,-1-POWER(0.3,Param!$M$21)/(IF(Param!$M$21&lt;20,LightShader!BY73,OFFSET(LightShader!BY73,Param!$M$21-20,0))+POWER(0.3,Param!$M$21)),-2),0))</f>
        <v>2.505954914978838</v>
      </c>
      <c r="BZ8" s="46">
        <f ca="1">IF(ScreenHeight!$B9&lt;OFFSET(Radar!$AC$3,COLUMN(),0),    Param!$B$38/ScreenHeight!$B9,    (Param!$B$37+1/(1-OFFSET(Radar!$AD$3,COLUMN(),0)*ScreenHeight!$C9)/Param!$B$39)/OFFSET(Radar!$AC$3,COLUMN(),0))*DistanceShader!BZ8*LightShader!BZ8*(IF(OFFSET(Ghosts!$S$41,COLUMN(),0)&lt;ScreenHeight!$E9,   1,   (SQRT(OFFSET(Ghosts!$T$41,COLUMN(),0)-OFFSET(Ghosts!$R$41,COLUMN(),0)*ScreenHeight!$D9)-1))+IF(Ghosts!$B$35,IF(Param!$M$21,-1-POWER(0.3,Param!$M$21)/(IF(Param!$M$21&lt;20,LightShader!BZ73,OFFSET(LightShader!BZ73,Param!$M$21-20,0))+POWER(0.3,Param!$M$21)),-2),0))</f>
        <v>2.4320304771405148</v>
      </c>
      <c r="CA8" s="46">
        <f ca="1">IF(ScreenHeight!$B9&lt;OFFSET(Radar!$AC$3,COLUMN(),0),    Param!$B$38/ScreenHeight!$B9,    (Param!$B$37+1/(1-OFFSET(Radar!$AD$3,COLUMN(),0)*ScreenHeight!$C9)/Param!$B$39)/OFFSET(Radar!$AC$3,COLUMN(),0))*DistanceShader!CA8*LightShader!CA8*(IF(OFFSET(Ghosts!$S$41,COLUMN(),0)&lt;ScreenHeight!$E9,   1,   (SQRT(OFFSET(Ghosts!$T$41,COLUMN(),0)-OFFSET(Ghosts!$R$41,COLUMN(),0)*ScreenHeight!$D9)-1))+IF(Ghosts!$B$35,IF(Param!$M$21,-1-POWER(0.3,Param!$M$21)/(IF(Param!$M$21&lt;20,LightShader!CA73,OFFSET(LightShader!CA73,Param!$M$21-20,0))+POWER(0.3,Param!$M$21)),-2),0))</f>
        <v>2.3602088384752666</v>
      </c>
      <c r="CB8" s="46">
        <f ca="1">IF(ScreenHeight!$B9&lt;OFFSET(Radar!$AC$3,COLUMN(),0),    Param!$B$38/ScreenHeight!$B9,    (Param!$B$37+1/(1-OFFSET(Radar!$AD$3,COLUMN(),0)*ScreenHeight!$C9)/Param!$B$39)/OFFSET(Radar!$AC$3,COLUMN(),0))*DistanceShader!CB8*LightShader!CB8*(IF(OFFSET(Ghosts!$S$41,COLUMN(),0)&lt;ScreenHeight!$E9,   1,   (SQRT(OFFSET(Ghosts!$T$41,COLUMN(),0)-OFFSET(Ghosts!$R$41,COLUMN(),0)*ScreenHeight!$D9)-1))+IF(Ghosts!$B$35,IF(Param!$M$21,-1-POWER(0.3,Param!$M$21)/(IF(Param!$M$21&lt;20,LightShader!CB73,OFFSET(LightShader!CB73,Param!$M$21-20,0))+POWER(0.3,Param!$M$21)),-2),0))</f>
        <v>2.2905058997355776</v>
      </c>
      <c r="CC8" s="46">
        <f ca="1">IF(ScreenHeight!$B9&lt;OFFSET(Radar!$AC$3,COLUMN(),0),    Param!$B$38/ScreenHeight!$B9,    (Param!$B$37+1/(1-OFFSET(Radar!$AD$3,COLUMN(),0)*ScreenHeight!$C9)/Param!$B$39)/OFFSET(Radar!$AC$3,COLUMN(),0))*DistanceShader!CC8*LightShader!CC8*(IF(OFFSET(Ghosts!$S$41,COLUMN(),0)&lt;ScreenHeight!$E9,   1,   (SQRT(OFFSET(Ghosts!$T$41,COLUMN(),0)-OFFSET(Ghosts!$R$41,COLUMN(),0)*ScreenHeight!$D9)-1))+IF(Ghosts!$B$35,IF(Param!$M$21,-1-POWER(0.3,Param!$M$21)/(IF(Param!$M$21&lt;20,LightShader!CC73,OFFSET(LightShader!CC73,Param!$M$21-20,0))+POWER(0.3,Param!$M$21)),-2),0))</f>
        <v>2.2229226301544118</v>
      </c>
      <c r="CD8" s="46">
        <f ca="1">IF(ScreenHeight!$B9&lt;OFFSET(Radar!$AC$3,COLUMN(),0),    Param!$B$38/ScreenHeight!$B9,    (Param!$B$37+1/(1-OFFSET(Radar!$AD$3,COLUMN(),0)*ScreenHeight!$C9)/Param!$B$39)/OFFSET(Radar!$AC$3,COLUMN(),0))*DistanceShader!CD8*LightShader!CD8*(IF(OFFSET(Ghosts!$S$41,COLUMN(),0)&lt;ScreenHeight!$E9,   1,   (SQRT(OFFSET(Ghosts!$T$41,COLUMN(),0)-OFFSET(Ghosts!$R$41,COLUMN(),0)*ScreenHeight!$D9)-1))+IF(Ghosts!$B$35,IF(Param!$M$21,-1-POWER(0.3,Param!$M$21)/(IF(Param!$M$21&lt;20,LightShader!CD73,OFFSET(LightShader!CD73,Param!$M$21-20,0))+POWER(0.3,Param!$M$21)),-2),0))</f>
        <v>2.157447548442502</v>
      </c>
      <c r="CE8" s="46">
        <f ca="1">IF(ScreenHeight!$B9&lt;OFFSET(Radar!$AC$3,COLUMN(),0),    Param!$B$38/ScreenHeight!$B9,    (Param!$B$37+1/(1-OFFSET(Radar!$AD$3,COLUMN(),0)*ScreenHeight!$C9)/Param!$B$39)/OFFSET(Radar!$AC$3,COLUMN(),0))*DistanceShader!CE8*LightShader!CE8*(IF(OFFSET(Ghosts!$S$41,COLUMN(),0)&lt;ScreenHeight!$E9,   1,   (SQRT(OFFSET(Ghosts!$T$41,COLUMN(),0)-OFFSET(Ghosts!$R$41,COLUMN(),0)*ScreenHeight!$D9)-1))+IF(Ghosts!$B$35,IF(Param!$M$21,-1-POWER(0.3,Param!$M$21)/(IF(Param!$M$21&lt;20,LightShader!CE73,OFFSET(LightShader!CE73,Param!$M$21-20,0))+POWER(0.3,Param!$M$21)),-2),0))</f>
        <v>2.0940588930805473</v>
      </c>
      <c r="CF8" s="46">
        <f ca="1">IF(ScreenHeight!$B9&lt;OFFSET(Radar!$AC$3,COLUMN(),0),    Param!$B$38/ScreenHeight!$B9,    (Param!$B$37+1/(1-OFFSET(Radar!$AD$3,COLUMN(),0)*ScreenHeight!$C9)/Param!$B$39)/OFFSET(Radar!$AC$3,COLUMN(),0))*DistanceShader!CF8*LightShader!CF8*(IF(OFFSET(Ghosts!$S$41,COLUMN(),0)&lt;ScreenHeight!$E9,   1,   (SQRT(OFFSET(Ghosts!$T$41,COLUMN(),0)-OFFSET(Ghosts!$R$41,COLUMN(),0)*ScreenHeight!$D9)-1))+IF(Ghosts!$B$35,IF(Param!$M$21,-1-POWER(0.3,Param!$M$21)/(IF(Param!$M$21&lt;20,LightShader!CF73,OFFSET(LightShader!CF73,Param!$M$21-20,0))+POWER(0.3,Param!$M$21)),-2),0))</f>
        <v>2.0327265086346129</v>
      </c>
      <c r="CG8" s="46">
        <f ca="1">IF(ScreenHeight!$B9&lt;OFFSET(Radar!$AC$3,COLUMN(),0),    Param!$B$38/ScreenHeight!$B9,    (Param!$B$37+1/(1-OFFSET(Radar!$AD$3,COLUMN(),0)*ScreenHeight!$C9)/Param!$B$39)/OFFSET(Radar!$AC$3,COLUMN(),0))*DistanceShader!CG8*LightShader!CG8*(IF(OFFSET(Ghosts!$S$41,COLUMN(),0)&lt;ScreenHeight!$E9,   1,   (SQRT(OFFSET(Ghosts!$T$41,COLUMN(),0)-OFFSET(Ghosts!$R$41,COLUMN(),0)*ScreenHeight!$D9)-1))+IF(Ghosts!$B$35,IF(Param!$M$21,-1-POWER(0.3,Param!$M$21)/(IF(Param!$M$21&lt;20,LightShader!CG73,OFFSET(LightShader!CG73,Param!$M$21-20,0))+POWER(0.3,Param!$M$21)),-2),0))</f>
        <v>1.9734134757586661</v>
      </c>
      <c r="CH8" s="46">
        <f ca="1">IF(ScreenHeight!$B9&lt;OFFSET(Radar!$AC$3,COLUMN(),0),    Param!$B$38/ScreenHeight!$B9,    (Param!$B$37+1/(1-OFFSET(Radar!$AD$3,COLUMN(),0)*ScreenHeight!$C9)/Param!$B$39)/OFFSET(Radar!$AC$3,COLUMN(),0))*DistanceShader!CH8*LightShader!CH8*(IF(OFFSET(Ghosts!$S$41,COLUMN(),0)&lt;ScreenHeight!$E9,   1,   (SQRT(OFFSET(Ghosts!$T$41,COLUMN(),0)-OFFSET(Ghosts!$R$41,COLUMN(),0)*ScreenHeight!$D9)-1))+IF(Ghosts!$B$35,IF(Param!$M$21,-1-POWER(0.3,Param!$M$21)/(IF(Param!$M$21&lt;20,LightShader!CH73,OFFSET(LightShader!CH73,Param!$M$21-20,0))+POWER(0.3,Param!$M$21)),-2),0))</f>
        <v>1.9160775121984548</v>
      </c>
      <c r="CI8" s="46">
        <f ca="1">IF(ScreenHeight!$B9&lt;OFFSET(Radar!$AC$3,COLUMN(),0),    Param!$B$38/ScreenHeight!$B9,    (Param!$B$37+1/(1-OFFSET(Radar!$AD$3,COLUMN(),0)*ScreenHeight!$C9)/Param!$B$39)/OFFSET(Radar!$AC$3,COLUMN(),0))*DistanceShader!CI8*LightShader!CI8*(IF(OFFSET(Ghosts!$S$41,COLUMN(),0)&lt;ScreenHeight!$E9,   1,   (SQRT(OFFSET(Ghosts!$T$41,COLUMN(),0)-OFFSET(Ghosts!$R$41,COLUMN(),0)*ScreenHeight!$D9)-1))+IF(Ghosts!$B$35,IF(Param!$M$21,-1-POWER(0.3,Param!$M$21)/(IF(Param!$M$21&lt;20,LightShader!CI73,OFFSET(LightShader!CI73,Param!$M$21-20,0))+POWER(0.3,Param!$M$21)),-2),0))</f>
        <v>1.8606721709121909</v>
      </c>
      <c r="CJ8" s="46">
        <f ca="1">IF(ScreenHeight!$B9&lt;OFFSET(Radar!$AC$3,COLUMN(),0),    Param!$B$38/ScreenHeight!$B9,    (Param!$B$37+1/(1-OFFSET(Radar!$AD$3,COLUMN(),0)*ScreenHeight!$C9)/Param!$B$39)/OFFSET(Radar!$AC$3,COLUMN(),0))*DistanceShader!CJ8*LightShader!CJ8*(IF(OFFSET(Ghosts!$S$41,COLUMN(),0)&lt;ScreenHeight!$E9,   1,   (SQRT(OFFSET(Ghosts!$T$41,COLUMN(),0)-OFFSET(Ghosts!$R$41,COLUMN(),0)*ScreenHeight!$D9)-1))+IF(Ghosts!$B$35,IF(Param!$M$21,-1-POWER(0.3,Param!$M$21)/(IF(Param!$M$21&lt;20,LightShader!CJ73,OFFSET(LightShader!CJ73,Param!$M$21-20,0))+POWER(0.3,Param!$M$21)),-2),0))</f>
        <v>1.8071478597029522</v>
      </c>
      <c r="CK8" s="46">
        <f ca="1">IF(ScreenHeight!$B9&lt;OFFSET(Radar!$AC$3,COLUMN(),0),    Param!$B$38/ScreenHeight!$B9,    (Param!$B$37+1/(1-OFFSET(Radar!$AD$3,COLUMN(),0)*ScreenHeight!$C9)/Param!$B$39)/OFFSET(Radar!$AC$3,COLUMN(),0))*DistanceShader!CK8*LightShader!CK8*(IF(OFFSET(Ghosts!$S$41,COLUMN(),0)&lt;ScreenHeight!$E9,   1,   (SQRT(OFFSET(Ghosts!$T$41,COLUMN(),0)-OFFSET(Ghosts!$R$41,COLUMN(),0)*ScreenHeight!$D9)-1))+IF(Ghosts!$B$35,IF(Param!$M$21,-1-POWER(0.3,Param!$M$21)/(IF(Param!$M$21&lt;20,LightShader!CK73,OFFSET(LightShader!CK73,Param!$M$21-20,0))+POWER(0.3,Param!$M$21)),-2),0))</f>
        <v>1.7554527047543569</v>
      </c>
      <c r="CL8" s="46">
        <f ca="1">IF(ScreenHeight!$B9&lt;OFFSET(Radar!$AC$3,COLUMN(),0),    Param!$B$38/ScreenHeight!$B9,    (Param!$B$37+1/(1-OFFSET(Radar!$AD$3,COLUMN(),0)*ScreenHeight!$C9)/Param!$B$39)/OFFSET(Radar!$AC$3,COLUMN(),0))*DistanceShader!CL8*LightShader!CL8*(IF(OFFSET(Ghosts!$S$41,COLUMN(),0)&lt;ScreenHeight!$E9,   1,   (SQRT(OFFSET(Ghosts!$T$41,COLUMN(),0)-OFFSET(Ghosts!$R$41,COLUMN(),0)*ScreenHeight!$D9)-1))+IF(Ghosts!$B$35,IF(Param!$M$21,-1-POWER(0.3,Param!$M$21)/(IF(Param!$M$21&lt;20,LightShader!CL73,OFFSET(LightShader!CL73,Param!$M$21-20,0))+POWER(0.3,Param!$M$21)),-2),0))</f>
        <v>1.7055332783446553</v>
      </c>
      <c r="CM8" s="46">
        <f ca="1">IF(ScreenHeight!$B9&lt;OFFSET(Radar!$AC$3,COLUMN(),0),    Param!$B$38/ScreenHeight!$B9,    (Param!$B$37+1/(1-OFFSET(Radar!$AD$3,COLUMN(),0)*ScreenHeight!$C9)/Param!$B$39)/OFFSET(Radar!$AC$3,COLUMN(),0))*DistanceShader!CM8*LightShader!CM8*(IF(OFFSET(Ghosts!$S$41,COLUMN(),0)&lt;ScreenHeight!$E9,   1,   (SQRT(OFFSET(Ghosts!$T$41,COLUMN(),0)-OFFSET(Ghosts!$R$41,COLUMN(),0)*ScreenHeight!$D9)-1))+IF(Ghosts!$B$35,IF(Param!$M$21,-1-POWER(0.3,Param!$M$21)/(IF(Param!$M$21&lt;20,LightShader!CM73,OFFSET(LightShader!CM73,Param!$M$21-20,0))+POWER(0.3,Param!$M$21)),-2),0))</f>
        <v>1.65733520890132</v>
      </c>
      <c r="CN8" s="46">
        <f ca="1">IF(ScreenHeight!$B9&lt;OFFSET(Radar!$AC$3,COLUMN(),0),    Param!$B$38/ScreenHeight!$B9,    (Param!$B$37+1/(1-OFFSET(Radar!$AD$3,COLUMN(),0)*ScreenHeight!$C9)/Param!$B$39)/OFFSET(Radar!$AC$3,COLUMN(),0))*DistanceShader!CN8*LightShader!CN8*(IF(OFFSET(Ghosts!$S$41,COLUMN(),0)&lt;ScreenHeight!$E9,   1,   (SQRT(OFFSET(Ghosts!$T$41,COLUMN(),0)-OFFSET(Ghosts!$R$41,COLUMN(),0)*ScreenHeight!$D9)-1))+IF(Ghosts!$B$35,IF(Param!$M$21,-1-POWER(0.3,Param!$M$21)/(IF(Param!$M$21&lt;20,LightShader!CN73,OFFSET(LightShader!CN73,Param!$M$21-20,0))+POWER(0.3,Param!$M$21)),-2),0))</f>
        <v>1.6108036895249733</v>
      </c>
      <c r="CO8" s="46">
        <f ca="1">IF(ScreenHeight!$B9&lt;OFFSET(Radar!$AC$3,COLUMN(),0),    Param!$B$38/ScreenHeight!$B9,    (Param!$B$37+1/(1-OFFSET(Radar!$AD$3,COLUMN(),0)*ScreenHeight!$C9)/Param!$B$39)/OFFSET(Radar!$AC$3,COLUMN(),0))*DistanceShader!CO8*LightShader!CO8*(IF(OFFSET(Ghosts!$S$41,COLUMN(),0)&lt;ScreenHeight!$E9,   1,   (SQRT(OFFSET(Ghosts!$T$41,COLUMN(),0)-OFFSET(Ghosts!$R$41,COLUMN(),0)*ScreenHeight!$D9)-1))+IF(Ghosts!$B$35,IF(Param!$M$21,-1-POWER(0.3,Param!$M$21)/(IF(Param!$M$21&lt;20,LightShader!CO73,OFFSET(LightShader!CO73,Param!$M$21-20,0))+POWER(0.3,Param!$M$21)),-2),0))</f>
        <v>1.5658838992049637</v>
      </c>
      <c r="CP8" s="46">
        <f ca="1">IF(ScreenHeight!$B9&lt;OFFSET(Radar!$AC$3,COLUMN(),0),    Param!$B$38/ScreenHeight!$B9,    (Param!$B$37+1/(1-OFFSET(Radar!$AD$3,COLUMN(),0)*ScreenHeight!$C9)/Param!$B$39)/OFFSET(Radar!$AC$3,COLUMN(),0))*DistanceShader!CP8*LightShader!CP8*(IF(OFFSET(Ghosts!$S$41,COLUMN(),0)&lt;ScreenHeight!$E9,   1,   (SQRT(OFFSET(Ghosts!$T$41,COLUMN(),0)-OFFSET(Ghosts!$R$41,COLUMN(),0)*ScreenHeight!$D9)-1))+IF(Ghosts!$B$35,IF(Param!$M$21,-1-POWER(0.3,Param!$M$21)/(IF(Param!$M$21&lt;20,LightShader!CP73,OFFSET(LightShader!CP73,Param!$M$21-20,0))+POWER(0.3,Param!$M$21)),-2),0))</f>
        <v>1.5225213491949976</v>
      </c>
      <c r="CQ8" s="46">
        <f ca="1">IF(ScreenHeight!$B9&lt;OFFSET(Radar!$AC$3,COLUMN(),0),    Param!$B$38/ScreenHeight!$B9,    (Param!$B$37+1/(1-OFFSET(Radar!$AD$3,COLUMN(),0)*ScreenHeight!$C9)/Param!$B$39)/OFFSET(Radar!$AC$3,COLUMN(),0))*DistanceShader!CQ8*LightShader!CQ8*(IF(OFFSET(Ghosts!$S$41,COLUMN(),0)&lt;ScreenHeight!$E9,   1,   (SQRT(OFFSET(Ghosts!$T$41,COLUMN(),0)-OFFSET(Ghosts!$R$41,COLUMN(),0)*ScreenHeight!$D9)-1))+IF(Ghosts!$B$35,IF(Param!$M$21,-1-POWER(0.3,Param!$M$21)/(IF(Param!$M$21&lt;20,LightShader!CQ73,OFFSET(LightShader!CQ73,Param!$M$21-20,0))+POWER(0.3,Param!$M$21)),-2),0))</f>
        <v>1.4806621654268197</v>
      </c>
      <c r="CR8" s="46">
        <f ca="1">IF(ScreenHeight!$B9&lt;OFFSET(Radar!$AC$3,COLUMN(),0),    Param!$B$38/ScreenHeight!$B9,    (Param!$B$37+1/(1-OFFSET(Radar!$AD$3,COLUMN(),0)*ScreenHeight!$C9)/Param!$B$39)/OFFSET(Radar!$AC$3,COLUMN(),0))*DistanceShader!CR8*LightShader!CR8*(IF(OFFSET(Ghosts!$S$41,COLUMN(),0)&lt;ScreenHeight!$E9,   1,   (SQRT(OFFSET(Ghosts!$T$41,COLUMN(),0)-OFFSET(Ghosts!$R$41,COLUMN(),0)*ScreenHeight!$D9)-1))+IF(Ghosts!$B$35,IF(Param!$M$21,-1-POWER(0.3,Param!$M$21)/(IF(Param!$M$21&lt;20,LightShader!CR73,OFFSET(LightShader!CR73,Param!$M$21-20,0))+POWER(0.3,Param!$M$21)),-2),0))</f>
        <v>1.4402533164140248</v>
      </c>
      <c r="CS8" s="46">
        <f ca="1">IF(ScreenHeight!$B9&lt;OFFSET(Radar!$AC$3,COLUMN(),0),    Param!$B$38/ScreenHeight!$B9,    (Param!$B$37+1/(1-OFFSET(Radar!$AD$3,COLUMN(),0)*ScreenHeight!$C9)/Param!$B$39)/OFFSET(Radar!$AC$3,COLUMN(),0))*DistanceShader!CS8*LightShader!CS8*(IF(OFFSET(Ghosts!$S$41,COLUMN(),0)&lt;ScreenHeight!$E9,   1,   (SQRT(OFFSET(Ghosts!$T$41,COLUMN(),0)-OFFSET(Ghosts!$R$41,COLUMN(),0)*ScreenHeight!$D9)-1))+IF(Ghosts!$B$35,IF(Param!$M$21,-1-POWER(0.3,Param!$M$21)/(IF(Param!$M$21&lt;20,LightShader!CS73,OFFSET(LightShader!CS73,Param!$M$21-20,0))+POWER(0.3,Param!$M$21)),-2),0))</f>
        <v>1.4012427948309509</v>
      </c>
      <c r="CT8" s="46">
        <f ca="1">IF(ScreenHeight!$B9&lt;OFFSET(Radar!$AC$3,COLUMN(),0),    Param!$B$38/ScreenHeight!$B9,    (Param!$B$37+1/(1-OFFSET(Radar!$AD$3,COLUMN(),0)*ScreenHeight!$C9)/Param!$B$39)/OFFSET(Radar!$AC$3,COLUMN(),0))*DistanceShader!CT8*LightShader!CT8*(IF(OFFSET(Ghosts!$S$41,COLUMN(),0)&lt;ScreenHeight!$E9,   1,   (SQRT(OFFSET(Ghosts!$T$41,COLUMN(),0)-OFFSET(Ghosts!$R$41,COLUMN(),0)*ScreenHeight!$D9)-1))+IF(Ghosts!$B$35,IF(Param!$M$21,-1-POWER(0.3,Param!$M$21)/(IF(Param!$M$21&lt;20,LightShader!CT73,OFFSET(LightShader!CT73,Param!$M$21-20,0))+POWER(0.3,Param!$M$21)),-2),0))</f>
        <v>1.3635797598336628</v>
      </c>
      <c r="CU8" s="46">
        <f ca="1">IF(ScreenHeight!$B9&lt;OFFSET(Radar!$AC$3,COLUMN(),0),    Param!$B$38/ScreenHeight!$B9,    (Param!$B$37+1/(1-OFFSET(Radar!$AD$3,COLUMN(),0)*ScreenHeight!$C9)/Param!$B$39)/OFFSET(Radar!$AC$3,COLUMN(),0))*DistanceShader!CU8*LightShader!CU8*(IF(OFFSET(Ghosts!$S$41,COLUMN(),0)&lt;ScreenHeight!$E9,   1,   (SQRT(OFFSET(Ghosts!$T$41,COLUMN(),0)-OFFSET(Ghosts!$R$41,COLUMN(),0)*ScreenHeight!$D9)-1))+IF(Ghosts!$B$35,IF(Param!$M$21,-1-POWER(0.3,Param!$M$21)/(IF(Param!$M$21&lt;20,LightShader!CU73,OFFSET(LightShader!CU73,Param!$M$21-20,0))+POWER(0.3,Param!$M$21)),-2),0))</f>
        <v>1.3272146462094065</v>
      </c>
      <c r="CV8" s="46">
        <f ca="1">IF(ScreenHeight!$B9&lt;OFFSET(Radar!$AC$3,COLUMN(),0),    Param!$B$38/ScreenHeight!$B9,    (Param!$B$37+1/(1-OFFSET(Radar!$AD$3,COLUMN(),0)*ScreenHeight!$C9)/Param!$B$39)/OFFSET(Radar!$AC$3,COLUMN(),0))*DistanceShader!CV8*LightShader!CV8*(IF(OFFSET(Ghosts!$S$41,COLUMN(),0)&lt;ScreenHeight!$E9,   1,   (SQRT(OFFSET(Ghosts!$T$41,COLUMN(),0)-OFFSET(Ghosts!$R$41,COLUMN(),0)*ScreenHeight!$D9)-1))+IF(Ghosts!$B$35,IF(Param!$M$21,-1-POWER(0.3,Param!$M$21)/(IF(Param!$M$21&lt;20,LightShader!CV73,OFFSET(LightShader!CV73,Param!$M$21-20,0))+POWER(0.3,Param!$M$21)),-2),0))</f>
        <v>1.2920992455848086</v>
      </c>
      <c r="CW8" s="46">
        <f ca="1">IF(ScreenHeight!$B9&lt;OFFSET(Radar!$AC$3,COLUMN(),0),    Param!$B$38/ScreenHeight!$B9,    (Param!$B$37+1/(1-OFFSET(Radar!$AD$3,COLUMN(),0)*ScreenHeight!$C9)/Param!$B$39)/OFFSET(Radar!$AC$3,COLUMN(),0))*DistanceShader!CW8*LightShader!CW8*(IF(OFFSET(Ghosts!$S$41,COLUMN(),0)&lt;ScreenHeight!$E9,   1,   (SQRT(OFFSET(Ghosts!$T$41,COLUMN(),0)-OFFSET(Ghosts!$R$41,COLUMN(),0)*ScreenHeight!$D9)-1))+IF(Ghosts!$B$35,IF(Param!$M$21,-1-POWER(0.3,Param!$M$21)/(IF(Param!$M$21&lt;20,LightShader!CW73,OFFSET(LightShader!CW73,Param!$M$21-20,0))+POWER(0.3,Param!$M$21)),-2),0))</f>
        <v>1.2581867641786122</v>
      </c>
    </row>
    <row r="9" spans="1:101" ht="7.5" customHeight="1">
      <c r="A9" s="46">
        <f ca="1">IF(ScreenHeight!$B10&lt;OFFSET(Radar!$AC$3,COLUMN(),0),    Param!$B$38/ScreenHeight!$B10,    (Param!$B$37+1/(1-OFFSET(Radar!$AD$3,COLUMN(),0)*ScreenHeight!$C10)/Param!$B$39)/OFFSET(Radar!$AC$3,COLUMN(),0))*DistanceShader!A9*LightShader!A9*(IF(OFFSET(Ghosts!$S$41,COLUMN(),0)&lt;ScreenHeight!$E10,   1,   (SQRT(OFFSET(Ghosts!$T$41,COLUMN(),0)-OFFSET(Ghosts!$R$41,COLUMN(),0)*ScreenHeight!$D10)-1))+IF(Ghosts!$B$35,IF(Param!$M$21,-1-POWER(0.3,Param!$M$21)/(IF(Param!$M$21&lt;20,LightShader!A74,OFFSET(LightShader!A74,Param!$M$21-20,0))+POWER(0.3,Param!$M$21)),-2),0))</f>
        <v>1.2447774458267333</v>
      </c>
      <c r="B9" s="46">
        <f ca="1">IF(ScreenHeight!$B10&lt;OFFSET(Radar!$AC$3,COLUMN(),0),    Param!$B$38/ScreenHeight!$B10,    (Param!$B$37+1/(1-OFFSET(Radar!$AD$3,COLUMN(),0)*ScreenHeight!$C10)/Param!$B$39)/OFFSET(Radar!$AC$3,COLUMN(),0))*DistanceShader!B9*LightShader!B9*(IF(OFFSET(Ghosts!$S$41,COLUMN(),0)&lt;ScreenHeight!$E10,   1,   (SQRT(OFFSET(Ghosts!$T$41,COLUMN(),0)-OFFSET(Ghosts!$R$41,COLUMN(),0)*ScreenHeight!$D10)-1))+IF(Ghosts!$B$35,IF(Param!$M$21,-1-POWER(0.3,Param!$M$21)/(IF(Param!$M$21&lt;20,LightShader!B74,OFFSET(LightShader!B74,Param!$M$21-20,0))+POWER(0.3,Param!$M$21)),-2),0))</f>
        <v>1.2787619198571178</v>
      </c>
      <c r="C9" s="46">
        <f ca="1">IF(ScreenHeight!$B10&lt;OFFSET(Radar!$AC$3,COLUMN(),0),    Param!$B$38/ScreenHeight!$B10,    (Param!$B$37+1/(1-OFFSET(Radar!$AD$3,COLUMN(),0)*ScreenHeight!$C10)/Param!$B$39)/OFFSET(Radar!$AC$3,COLUMN(),0))*DistanceShader!C9*LightShader!C9*(IF(OFFSET(Ghosts!$S$41,COLUMN(),0)&lt;ScreenHeight!$E10,   1,   (SQRT(OFFSET(Ghosts!$T$41,COLUMN(),0)-OFFSET(Ghosts!$R$41,COLUMN(),0)*ScreenHeight!$D10)-1))+IF(Ghosts!$B$35,IF(Param!$M$21,-1-POWER(0.3,Param!$M$21)/(IF(Param!$M$21&lt;20,LightShader!C74,OFFSET(LightShader!C74,Param!$M$21-20,0))+POWER(0.3,Param!$M$21)),-2),0))</f>
        <v>1.3139674319674279</v>
      </c>
      <c r="D9" s="46">
        <f ca="1">IF(ScreenHeight!$B10&lt;OFFSET(Radar!$AC$3,COLUMN(),0),    Param!$B$38/ScreenHeight!$B10,    (Param!$B$37+1/(1-OFFSET(Radar!$AD$3,COLUMN(),0)*ScreenHeight!$C10)/Param!$B$39)/OFFSET(Radar!$AC$3,COLUMN(),0))*DistanceShader!D9*LightShader!D9*(IF(OFFSET(Ghosts!$S$41,COLUMN(),0)&lt;ScreenHeight!$E10,   1,   (SQRT(OFFSET(Ghosts!$T$41,COLUMN(),0)-OFFSET(Ghosts!$R$41,COLUMN(),0)*ScreenHeight!$D10)-1))+IF(Ghosts!$B$35,IF(Param!$M$21,-1-POWER(0.3,Param!$M$21)/(IF(Param!$M$21&lt;20,LightShader!D74,OFFSET(LightShader!D74,Param!$M$21-20,0))+POWER(0.3,Param!$M$21)),-2),0))</f>
        <v>1.3504424280358722</v>
      </c>
      <c r="E9" s="46">
        <f ca="1">IF(ScreenHeight!$B10&lt;OFFSET(Radar!$AC$3,COLUMN(),0),    Param!$B$38/ScreenHeight!$B10,    (Param!$B$37+1/(1-OFFSET(Radar!$AD$3,COLUMN(),0)*ScreenHeight!$C10)/Param!$B$39)/OFFSET(Radar!$AC$3,COLUMN(),0))*DistanceShader!E9*LightShader!E9*(IF(OFFSET(Ghosts!$S$41,COLUMN(),0)&lt;ScreenHeight!$E10,   1,   (SQRT(OFFSET(Ghosts!$T$41,COLUMN(),0)-OFFSET(Ghosts!$R$41,COLUMN(),0)*ScreenHeight!$D10)-1))+IF(Ghosts!$B$35,IF(Param!$M$21,-1-POWER(0.3,Param!$M$21)/(IF(Param!$M$21&lt;20,LightShader!E74,OFFSET(LightShader!E74,Param!$M$21-20,0))+POWER(0.3,Param!$M$21)),-2),0))</f>
        <v>1.3882369247674571</v>
      </c>
      <c r="F9" s="46">
        <f ca="1">IF(ScreenHeight!$B10&lt;OFFSET(Radar!$AC$3,COLUMN(),0),    Param!$B$38/ScreenHeight!$B10,    (Param!$B$37+1/(1-OFFSET(Radar!$AD$3,COLUMN(),0)*ScreenHeight!$C10)/Param!$B$39)/OFFSET(Radar!$AC$3,COLUMN(),0))*DistanceShader!F9*LightShader!F9*(IF(OFFSET(Ghosts!$S$41,COLUMN(),0)&lt;ScreenHeight!$E10,   1,   (SQRT(OFFSET(Ghosts!$T$41,COLUMN(),0)-OFFSET(Ghosts!$R$41,COLUMN(),0)*ScreenHeight!$D10)-1))+IF(Ghosts!$B$35,IF(Param!$M$21,-1-POWER(0.3,Param!$M$21)/(IF(Param!$M$21&lt;20,LightShader!F74,OFFSET(LightShader!F74,Param!$M$21-20,0))+POWER(0.3,Param!$M$21)),-2),0))</f>
        <v>1.427402468494446</v>
      </c>
      <c r="G9" s="46">
        <f ca="1">IF(ScreenHeight!$B10&lt;OFFSET(Radar!$AC$3,COLUMN(),0),    Param!$B$38/ScreenHeight!$B10,    (Param!$B$37+1/(1-OFFSET(Radar!$AD$3,COLUMN(),0)*ScreenHeight!$C10)/Param!$B$39)/OFFSET(Radar!$AC$3,COLUMN(),0))*DistanceShader!G9*LightShader!G9*(IF(OFFSET(Ghosts!$S$41,COLUMN(),0)&lt;ScreenHeight!$E10,   1,   (SQRT(OFFSET(Ghosts!$T$41,COLUMN(),0)-OFFSET(Ghosts!$R$41,COLUMN(),0)*ScreenHeight!$D10)-1))+IF(Ghosts!$B$35,IF(Param!$M$21,-1-POWER(0.3,Param!$M$21)/(IF(Param!$M$21&lt;20,LightShader!G74,OFFSET(LightShader!G74,Param!$M$21-20,0))+POWER(0.3,Param!$M$21)),-2),0))</f>
        <v>1.4679920722598758</v>
      </c>
      <c r="H9" s="46">
        <f ca="1">IF(ScreenHeight!$B10&lt;OFFSET(Radar!$AC$3,COLUMN(),0),    Param!$B$38/ScreenHeight!$B10,    (Param!$B$37+1/(1-OFFSET(Radar!$AD$3,COLUMN(),0)*ScreenHeight!$C10)/Param!$B$39)/OFFSET(Radar!$AC$3,COLUMN(),0))*DistanceShader!H9*LightShader!H9*(IF(OFFSET(Ghosts!$S$41,COLUMN(),0)&lt;ScreenHeight!$E10,   1,   (SQRT(OFFSET(Ghosts!$T$41,COLUMN(),0)-OFFSET(Ghosts!$R$41,COLUMN(),0)*ScreenHeight!$D10)-1))+IF(Ghosts!$B$35,IF(Param!$M$21,-1-POWER(0.3,Param!$M$21)/(IF(Param!$M$21&lt;20,LightShader!H74,OFFSET(LightShader!H74,Param!$M$21-20,0))+POWER(0.3,Param!$M$21)),-2),0))</f>
        <v>1.510060126809273</v>
      </c>
      <c r="I9" s="46">
        <f ca="1">IF(ScreenHeight!$B10&lt;OFFSET(Radar!$AC$3,COLUMN(),0),    Param!$B$38/ScreenHeight!$B10,    (Param!$B$37+1/(1-OFFSET(Radar!$AD$3,COLUMN(),0)*ScreenHeight!$C10)/Param!$B$39)/OFFSET(Radar!$AC$3,COLUMN(),0))*DistanceShader!I9*LightShader!I9*(IF(OFFSET(Ghosts!$S$41,COLUMN(),0)&lt;ScreenHeight!$E10,   1,   (SQRT(OFFSET(Ghosts!$T$41,COLUMN(),0)-OFFSET(Ghosts!$R$41,COLUMN(),0)*ScreenHeight!$D10)-1))+IF(Ghosts!$B$35,IF(Param!$M$21,-1-POWER(0.3,Param!$M$21)/(IF(Param!$M$21&lt;20,LightShader!I74,OFFSET(LightShader!I74,Param!$M$21-20,0))+POWER(0.3,Param!$M$21)),-2),0))</f>
        <v>1.5536622803478637</v>
      </c>
      <c r="J9" s="46">
        <f ca="1">IF(ScreenHeight!$B10&lt;OFFSET(Radar!$AC$3,COLUMN(),0),    Param!$B$38/ScreenHeight!$B10,    (Param!$B$37+1/(1-OFFSET(Radar!$AD$3,COLUMN(),0)*ScreenHeight!$C10)/Param!$B$39)/OFFSET(Radar!$AC$3,COLUMN(),0))*DistanceShader!J9*LightShader!J9*(IF(OFFSET(Ghosts!$S$41,COLUMN(),0)&lt;ScreenHeight!$E10,   1,   (SQRT(OFFSET(Ghosts!$T$41,COLUMN(),0)-OFFSET(Ghosts!$R$41,COLUMN(),0)*ScreenHeight!$D10)-1))+IF(Ghosts!$B$35,IF(Param!$M$21,-1-POWER(0.3,Param!$M$21)/(IF(Param!$M$21&lt;20,LightShader!J74,OFFSET(LightShader!J74,Param!$M$21-20,0))+POWER(0.3,Param!$M$21)),-2),0))</f>
        <v>1.5988552810268686</v>
      </c>
      <c r="K9" s="46">
        <f ca="1">IF(ScreenHeight!$B10&lt;OFFSET(Radar!$AC$3,COLUMN(),0),    Param!$B$38/ScreenHeight!$B10,    (Param!$B$37+1/(1-OFFSET(Radar!$AD$3,COLUMN(),0)*ScreenHeight!$C10)/Param!$B$39)/OFFSET(Radar!$AC$3,COLUMN(),0))*DistanceShader!K9*LightShader!K9*(IF(OFFSET(Ghosts!$S$41,COLUMN(),0)&lt;ScreenHeight!$E10,   1,   (SQRT(OFFSET(Ghosts!$T$41,COLUMN(),0)-OFFSET(Ghosts!$R$41,COLUMN(),0)*ScreenHeight!$D10)-1))+IF(Ghosts!$B$35,IF(Param!$M$21,-1-POWER(0.3,Param!$M$21)/(IF(Param!$M$21&lt;20,LightShader!K74,OFFSET(LightShader!K74,Param!$M$21-20,0))+POWER(0.3,Param!$M$21)),-2),0))</f>
        <v>1.6456967750852163</v>
      </c>
      <c r="L9" s="46">
        <f ca="1">IF(ScreenHeight!$B10&lt;OFFSET(Radar!$AC$3,COLUMN(),0),    Param!$B$38/ScreenHeight!$B10,    (Param!$B$37+1/(1-OFFSET(Radar!$AD$3,COLUMN(),0)*ScreenHeight!$C10)/Param!$B$39)/OFFSET(Radar!$AC$3,COLUMN(),0))*DistanceShader!L9*LightShader!L9*(IF(OFFSET(Ghosts!$S$41,COLUMN(),0)&lt;ScreenHeight!$E10,   1,   (SQRT(OFFSET(Ghosts!$T$41,COLUMN(),0)-OFFSET(Ghosts!$R$41,COLUMN(),0)*ScreenHeight!$D10)-1))+IF(Ghosts!$B$35,IF(Param!$M$21,-1-POWER(0.3,Param!$M$21)/(IF(Param!$M$21&lt;20,LightShader!L74,OFFSET(LightShader!L74,Param!$M$21-20,0))+POWER(0.3,Param!$M$21)),-2),0))</f>
        <v>1.6942450523733472</v>
      </c>
      <c r="M9" s="46">
        <f ca="1">IF(ScreenHeight!$B10&lt;OFFSET(Radar!$AC$3,COLUMN(),0),    Param!$B$38/ScreenHeight!$B10,    (Param!$B$37+1/(1-OFFSET(Radar!$AD$3,COLUMN(),0)*ScreenHeight!$C10)/Param!$B$39)/OFFSET(Radar!$AC$3,COLUMN(),0))*DistanceShader!M9*LightShader!M9*(IF(OFFSET(Ghosts!$S$41,COLUMN(),0)&lt;ScreenHeight!$E10,   1,   (SQRT(OFFSET(Ghosts!$T$41,COLUMN(),0)-OFFSET(Ghosts!$R$41,COLUMN(),0)*ScreenHeight!$D10)-1))+IF(Ghosts!$B$35,IF(Param!$M$21,-1-POWER(0.3,Param!$M$21)/(IF(Param!$M$21&lt;20,LightShader!M74,OFFSET(LightShader!M74,Param!$M$21-20,0))+POWER(0.3,Param!$M$21)),-2),0))</f>
        <v>1.7445587296043057</v>
      </c>
      <c r="N9" s="46">
        <f ca="1">IF(ScreenHeight!$B10&lt;OFFSET(Radar!$AC$3,COLUMN(),0),    Param!$B$38/ScreenHeight!$B10,    (Param!$B$37+1/(1-OFFSET(Radar!$AD$3,COLUMN(),0)*ScreenHeight!$C10)/Param!$B$39)/OFFSET(Radar!$AC$3,COLUMN(),0))*DistanceShader!N9*LightShader!N9*(IF(OFFSET(Ghosts!$S$41,COLUMN(),0)&lt;ScreenHeight!$E10,   1,   (SQRT(OFFSET(Ghosts!$T$41,COLUMN(),0)-OFFSET(Ghosts!$R$41,COLUMN(),0)*ScreenHeight!$D10)-1))+IF(Ghosts!$B$35,IF(Param!$M$21,-1-POWER(0.3,Param!$M$21)/(IF(Param!$M$21&lt;20,LightShader!N74,OFFSET(LightShader!N74,Param!$M$21-20,0))+POWER(0.3,Param!$M$21)),-2),0))</f>
        <v>1.7966963600949988</v>
      </c>
      <c r="O9" s="46">
        <f ca="1">IF(ScreenHeight!$B10&lt;OFFSET(Radar!$AC$3,COLUMN(),0),    Param!$B$38/ScreenHeight!$B10,    (Param!$B$37+1/(1-OFFSET(Radar!$AD$3,COLUMN(),0)*ScreenHeight!$C10)/Param!$B$39)/OFFSET(Radar!$AC$3,COLUMN(),0))*DistanceShader!O9*LightShader!O9*(IF(OFFSET(Ghosts!$S$41,COLUMN(),0)&lt;ScreenHeight!$E10,   1,   (SQRT(OFFSET(Ghosts!$T$41,COLUMN(),0)-OFFSET(Ghosts!$R$41,COLUMN(),0)*ScreenHeight!$D10)-1))+IF(Ghosts!$B$35,IF(Param!$M$21,-1-POWER(0.3,Param!$M$21)/(IF(Param!$M$21&lt;20,LightShader!O74,OFFSET(LightShader!O74,Param!$M$21-20,0))+POWER(0.3,Param!$M$21)),-2),0))</f>
        <v>1.8507159569602232</v>
      </c>
      <c r="P9" s="46">
        <f ca="1">IF(ScreenHeight!$B10&lt;OFFSET(Radar!$AC$3,COLUMN(),0),    Param!$B$38/ScreenHeight!$B10,    (Param!$B$37+1/(1-OFFSET(Radar!$AD$3,COLUMN(),0)*ScreenHeight!$C10)/Param!$B$39)/OFFSET(Radar!$AC$3,COLUMN(),0))*DistanceShader!P9*LightShader!P9*(IF(OFFSET(Ghosts!$S$41,COLUMN(),0)&lt;ScreenHeight!$E10,   1,   (SQRT(OFFSET(Ghosts!$T$41,COLUMN(),0)-OFFSET(Ghosts!$R$41,COLUMN(),0)*ScreenHeight!$D10)-1))+IF(Ghosts!$B$35,IF(Param!$M$21,-1-POWER(0.3,Param!$M$21)/(IF(Param!$M$21&lt;20,LightShader!P74,OFFSET(LightShader!P74,Param!$M$21-20,0))+POWER(0.3,Param!$M$21)),-2),0))</f>
        <v>1.9066744146909984</v>
      </c>
      <c r="Q9" s="46">
        <f ca="1">IF(ScreenHeight!$B10&lt;OFFSET(Radar!$AC$3,COLUMN(),0),    Param!$B$38/ScreenHeight!$B10,    (Param!$B$37+1/(1-OFFSET(Radar!$AD$3,COLUMN(),0)*ScreenHeight!$C10)/Param!$B$39)/OFFSET(Radar!$AC$3,COLUMN(),0))*DistanceShader!Q9*LightShader!Q9*(IF(OFFSET(Ghosts!$S$41,COLUMN(),0)&lt;ScreenHeight!$E10,   1,   (SQRT(OFFSET(Ghosts!$T$41,COLUMN(),0)-OFFSET(Ghosts!$R$41,COLUMN(),0)*ScreenHeight!$D10)-1))+IF(Ghosts!$B$35,IF(Param!$M$21,-1-POWER(0.3,Param!$M$21)/(IF(Param!$M$21&lt;20,LightShader!Q74,OFFSET(LightShader!Q74,Param!$M$21-20,0))+POWER(0.3,Param!$M$21)),-2),0))</f>
        <v>1.9646268117815291</v>
      </c>
      <c r="R9" s="46">
        <f ca="1">IF(ScreenHeight!$B10&lt;OFFSET(Radar!$AC$3,COLUMN(),0),    Param!$B$38/ScreenHeight!$B10,    (Param!$B$37+1/(1-OFFSET(Radar!$AD$3,COLUMN(),0)*ScreenHeight!$C10)/Param!$B$39)/OFFSET(Radar!$AC$3,COLUMN(),0))*DistanceShader!R9*LightShader!R9*(IF(OFFSET(Ghosts!$S$41,COLUMN(),0)&lt;ScreenHeight!$E10,   1,   (SQRT(OFFSET(Ghosts!$T$41,COLUMN(),0)-OFFSET(Ghosts!$R$41,COLUMN(),0)*ScreenHeight!$D10)-1))+IF(Ghosts!$B$35,IF(Param!$M$21,-1-POWER(0.3,Param!$M$21)/(IF(Param!$M$21&lt;20,LightShader!R74,OFFSET(LightShader!R74,Param!$M$21-20,0))+POWER(0.3,Param!$M$21)),-2),0))</f>
        <v>2.0246255745727453</v>
      </c>
      <c r="S9" s="46">
        <f ca="1">IF(ScreenHeight!$B10&lt;OFFSET(Radar!$AC$3,COLUMN(),0),    Param!$B$38/ScreenHeight!$B10,    (Param!$B$37+1/(1-OFFSET(Radar!$AD$3,COLUMN(),0)*ScreenHeight!$C10)/Param!$B$39)/OFFSET(Radar!$AC$3,COLUMN(),0))*DistanceShader!S9*LightShader!S9*(IF(OFFSET(Ghosts!$S$41,COLUMN(),0)&lt;ScreenHeight!$E10,   1,   (SQRT(OFFSET(Ghosts!$T$41,COLUMN(),0)-OFFSET(Ghosts!$R$41,COLUMN(),0)*ScreenHeight!$D10)-1))+IF(Ghosts!$B$35,IF(Param!$M$21,-1-POWER(0.3,Param!$M$21)/(IF(Param!$M$21&lt;20,LightShader!S74,OFFSET(LightShader!S74,Param!$M$21-20,0))+POWER(0.3,Param!$M$21)),-2),0))</f>
        <v>2.0867194797807369</v>
      </c>
      <c r="T9" s="46">
        <f ca="1">IF(ScreenHeight!$B10&lt;OFFSET(Radar!$AC$3,COLUMN(),0),    Param!$B$38/ScreenHeight!$B10,    (Param!$B$37+1/(1-OFFSET(Radar!$AD$3,COLUMN(),0)*ScreenHeight!$C10)/Param!$B$39)/OFFSET(Radar!$AC$3,COLUMN(),0))*DistanceShader!T9*LightShader!T9*(IF(OFFSET(Ghosts!$S$41,COLUMN(),0)&lt;ScreenHeight!$E10,   1,   (SQRT(OFFSET(Ghosts!$T$41,COLUMN(),0)-OFFSET(Ghosts!$R$41,COLUMN(),0)*ScreenHeight!$D10)-1))+IF(Ghosts!$B$35,IF(Param!$M$21,-1-POWER(0.3,Param!$M$21)/(IF(Param!$M$21&lt;20,LightShader!T74,OFFSET(LightShader!T74,Param!$M$21-20,0))+POWER(0.3,Param!$M$21)),-2),0))</f>
        <v>2.1509524703292047</v>
      </c>
      <c r="U9" s="46">
        <f ca="1">IF(ScreenHeight!$B10&lt;OFFSET(Radar!$AC$3,COLUMN(),0),    Param!$B$38/ScreenHeight!$B10,    (Param!$B$37+1/(1-OFFSET(Radar!$AD$3,COLUMN(),0)*ScreenHeight!$C10)/Param!$B$39)/OFFSET(Radar!$AC$3,COLUMN(),0))*DistanceShader!U9*LightShader!U9*(IF(OFFSET(Ghosts!$S$41,COLUMN(),0)&lt;ScreenHeight!$E10,   1,   (SQRT(OFFSET(Ghosts!$T$41,COLUMN(),0)-OFFSET(Ghosts!$R$41,COLUMN(),0)*ScreenHeight!$D10)-1))+IF(Ghosts!$B$35,IF(Param!$M$21,-1-POWER(0.3,Param!$M$21)/(IF(Param!$M$21&lt;20,LightShader!U74,OFFSET(LightShader!U74,Param!$M$21-20,0))+POWER(0.3,Param!$M$21)),-2),0))</f>
        <v>2.217362256199924</v>
      </c>
      <c r="V9" s="46">
        <f ca="1">IF(ScreenHeight!$B10&lt;OFFSET(Radar!$AC$3,COLUMN(),0),    Param!$B$38/ScreenHeight!$B10,    (Param!$B$37+1/(1-OFFSET(Radar!$AD$3,COLUMN(),0)*ScreenHeight!$C10)/Param!$B$39)/OFFSET(Radar!$AC$3,COLUMN(),0))*DistanceShader!V9*LightShader!V9*(IF(OFFSET(Ghosts!$S$41,COLUMN(),0)&lt;ScreenHeight!$E10,   1,   (SQRT(OFFSET(Ghosts!$T$41,COLUMN(),0)-OFFSET(Ghosts!$R$41,COLUMN(),0)*ScreenHeight!$D10)-1))+IF(Ghosts!$B$35,IF(Param!$M$21,-1-POWER(0.3,Param!$M$21)/(IF(Param!$M$21&lt;20,LightShader!V74,OFFSET(LightShader!V74,Param!$M$21-20,0))+POWER(0.3,Param!$M$21)),-2),0))</f>
        <v>2.2859786692032471</v>
      </c>
      <c r="W9" s="46">
        <f ca="1">IF(ScreenHeight!$B10&lt;OFFSET(Radar!$AC$3,COLUMN(),0),    Param!$B$38/ScreenHeight!$B10,    (Param!$B$37+1/(1-OFFSET(Radar!$AD$3,COLUMN(),0)*ScreenHeight!$C10)/Param!$B$39)/OFFSET(Radar!$AC$3,COLUMN(),0))*DistanceShader!W9*LightShader!W9*(IF(OFFSET(Ghosts!$S$41,COLUMN(),0)&lt;ScreenHeight!$E10,   1,   (SQRT(OFFSET(Ghosts!$T$41,COLUMN(),0)-OFFSET(Ghosts!$R$41,COLUMN(),0)*ScreenHeight!$D10)-1))+IF(Ghosts!$B$35,IF(Param!$M$21,-1-POWER(0.3,Param!$M$21)/(IF(Param!$M$21&lt;20,LightShader!W74,OFFSET(LightShader!W74,Param!$M$21-20,0))+POWER(0.3,Param!$M$21)),-2),0))</f>
        <v>2.3568217380764152</v>
      </c>
      <c r="X9" s="46">
        <f ca="1">IF(ScreenHeight!$B10&lt;OFFSET(Radar!$AC$3,COLUMN(),0),    Param!$B$38/ScreenHeight!$B10,    (Param!$B$37+1/(1-OFFSET(Radar!$AD$3,COLUMN(),0)*ScreenHeight!$C10)/Param!$B$39)/OFFSET(Radar!$AC$3,COLUMN(),0))*DistanceShader!X9*LightShader!X9*(IF(OFFSET(Ghosts!$S$41,COLUMN(),0)&lt;ScreenHeight!$E10,   1,   (SQRT(OFFSET(Ghosts!$T$41,COLUMN(),0)-OFFSET(Ghosts!$R$41,COLUMN(),0)*ScreenHeight!$D10)-1))+IF(Ghosts!$B$35,IF(Param!$M$21,-1-POWER(0.3,Param!$M$21)/(IF(Param!$M$21&lt;20,LightShader!X74,OFFSET(LightShader!X74,Param!$M$21-20,0))+POWER(0.3,Param!$M$21)),-2),0))</f>
        <v>2.4298994484657999</v>
      </c>
      <c r="Y9" s="46">
        <f ca="1">IF(ScreenHeight!$B10&lt;OFFSET(Radar!$AC$3,COLUMN(),0),    Param!$B$38/ScreenHeight!$B10,    (Param!$B$37+1/(1-OFFSET(Radar!$AD$3,COLUMN(),0)*ScreenHeight!$C10)/Param!$B$39)/OFFSET(Radar!$AC$3,COLUMN(),0))*DistanceShader!Y9*LightShader!Y9*(IF(OFFSET(Ghosts!$S$41,COLUMN(),0)&lt;ScreenHeight!$E10,   1,   (SQRT(OFFSET(Ghosts!$T$41,COLUMN(),0)-OFFSET(Ghosts!$R$41,COLUMN(),0)*ScreenHeight!$D10)-1))+IF(Ghosts!$B$35,IF(Param!$M$21,-1-POWER(0.3,Param!$M$21)/(IF(Param!$M$21&lt;20,LightShader!Y74,OFFSET(LightShader!Y74,Param!$M$21-20,0))+POWER(0.3,Param!$M$21)),-2),0))</f>
        <v>2.5052051515947511</v>
      </c>
      <c r="Z9" s="46">
        <f ca="1">IF(ScreenHeight!$B10&lt;OFFSET(Radar!$AC$3,COLUMN(),0),    Param!$B$38/ScreenHeight!$B10,    (Param!$B$37+1/(1-OFFSET(Radar!$AD$3,COLUMN(),0)*ScreenHeight!$C10)/Param!$B$39)/OFFSET(Radar!$AC$3,COLUMN(),0))*DistanceShader!Z9*LightShader!Z9*(IF(OFFSET(Ghosts!$S$41,COLUMN(),0)&lt;ScreenHeight!$E10,   1,   (SQRT(OFFSET(Ghosts!$T$41,COLUMN(),0)-OFFSET(Ghosts!$R$41,COLUMN(),0)*ScreenHeight!$D10)-1))+IF(Ghosts!$B$35,IF(Param!$M$21,-1-POWER(0.3,Param!$M$21)/(IF(Param!$M$21&lt;20,LightShader!Z74,OFFSET(LightShader!Z74,Param!$M$21-20,0))+POWER(0.3,Param!$M$21)),-2),0))</f>
        <v>2.5827145863798848</v>
      </c>
      <c r="AA9" s="46">
        <f ca="1">IF(ScreenHeight!$B10&lt;OFFSET(Radar!$AC$3,COLUMN(),0),    Param!$B$38/ScreenHeight!$B10,    (Param!$B$37+1/(1-OFFSET(Radar!$AD$3,COLUMN(),0)*ScreenHeight!$C10)/Param!$B$39)/OFFSET(Radar!$AC$3,COLUMN(),0))*DistanceShader!AA9*LightShader!AA9*(IF(OFFSET(Ghosts!$S$41,COLUMN(),0)&lt;ScreenHeight!$E10,   1,   (SQRT(OFFSET(Ghosts!$T$41,COLUMN(),0)-OFFSET(Ghosts!$R$41,COLUMN(),0)*ScreenHeight!$D10)-1))+IF(Ghosts!$B$35,IF(Param!$M$21,-1-POWER(0.3,Param!$M$21)/(IF(Param!$M$21&lt;20,LightShader!AA74,OFFSET(LightShader!AA74,Param!$M$21-20,0))+POWER(0.3,Param!$M$21)),-2),0))</f>
        <v>2.6623824832530438</v>
      </c>
      <c r="AB9" s="46">
        <f ca="1">IF(ScreenHeight!$B10&lt;OFFSET(Radar!$AC$3,COLUMN(),0),    Param!$B$38/ScreenHeight!$B10,    (Param!$B$37+1/(1-OFFSET(Radar!$AD$3,COLUMN(),0)*ScreenHeight!$C10)/Param!$B$39)/OFFSET(Radar!$AC$3,COLUMN(),0))*DistanceShader!AB9*LightShader!AB9*(IF(OFFSET(Ghosts!$S$41,COLUMN(),0)&lt;ScreenHeight!$E10,   1,   (SQRT(OFFSET(Ghosts!$T$41,COLUMN(),0)-OFFSET(Ghosts!$R$41,COLUMN(),0)*ScreenHeight!$D10)-1))+IF(Ghosts!$B$35,IF(Param!$M$21,-1-POWER(0.3,Param!$M$21)/(IF(Param!$M$21&lt;20,LightShader!AB74,OFFSET(LightShader!AB74,Param!$M$21-20,0))+POWER(0.3,Param!$M$21)),-2),0))</f>
        <v>2.7441387250244462</v>
      </c>
      <c r="AC9" s="46">
        <f ca="1">IF(ScreenHeight!$B10&lt;OFFSET(Radar!$AC$3,COLUMN(),0),    Param!$B$38/ScreenHeight!$B10,    (Param!$B$37+1/(1-OFFSET(Radar!$AD$3,COLUMN(),0)*ScreenHeight!$C10)/Param!$B$39)/OFFSET(Radar!$AC$3,COLUMN(),0))*DistanceShader!AC9*LightShader!AC9*(IF(OFFSET(Ghosts!$S$41,COLUMN(),0)&lt;ScreenHeight!$E10,   1,   (SQRT(OFFSET(Ghosts!$T$41,COLUMN(),0)-OFFSET(Ghosts!$R$41,COLUMN(),0)*ScreenHeight!$D10)-1))+IF(Ghosts!$B$35,IF(Param!$M$21,-1-POWER(0.3,Param!$M$21)/(IF(Param!$M$21&lt;20,LightShader!AC74,OFFSET(LightShader!AC74,Param!$M$21-20,0))+POWER(0.3,Param!$M$21)),-2),0))</f>
        <v>2.8278840520916528</v>
      </c>
      <c r="AD9" s="46">
        <f ca="1">IF(ScreenHeight!$B10&lt;OFFSET(Radar!$AC$3,COLUMN(),0),    Param!$B$38/ScreenHeight!$B10,    (Param!$B$37+1/(1-OFFSET(Radar!$AD$3,COLUMN(),0)*ScreenHeight!$C10)/Param!$B$39)/OFFSET(Radar!$AC$3,COLUMN(),0))*DistanceShader!AD9*LightShader!AD9*(IF(OFFSET(Ghosts!$S$41,COLUMN(),0)&lt;ScreenHeight!$E10,   1,   (SQRT(OFFSET(Ghosts!$T$41,COLUMN(),0)-OFFSET(Ghosts!$R$41,COLUMN(),0)*ScreenHeight!$D10)-1))+IF(Ghosts!$B$35,IF(Param!$M$21,-1-POWER(0.3,Param!$M$21)/(IF(Param!$M$21&lt;20,LightShader!AD74,OFFSET(LightShader!AD74,Param!$M$21-20,0))+POWER(0.3,Param!$M$21)),-2),0))</f>
        <v>2.9134853177237598</v>
      </c>
      <c r="AE9" s="46">
        <f ca="1">IF(ScreenHeight!$B10&lt;OFFSET(Radar!$AC$3,COLUMN(),0),    Param!$B$38/ScreenHeight!$B10,    (Param!$B$37+1/(1-OFFSET(Radar!$AD$3,COLUMN(),0)*ScreenHeight!$C10)/Param!$B$39)/OFFSET(Radar!$AC$3,COLUMN(),0))*DistanceShader!AE9*LightShader!AE9*(IF(OFFSET(Ghosts!$S$41,COLUMN(),0)&lt;ScreenHeight!$E10,   1,   (SQRT(OFFSET(Ghosts!$T$41,COLUMN(),0)-OFFSET(Ghosts!$R$41,COLUMN(),0)*ScreenHeight!$D10)-1))+IF(Ghosts!$B$35,IF(Param!$M$21,-1-POWER(0.3,Param!$M$21)/(IF(Param!$M$21&lt;20,LightShader!AE74,OFFSET(LightShader!AE74,Param!$M$21-20,0))+POWER(0.3,Param!$M$21)),-2),0))</f>
        <v>3.0007703258140235</v>
      </c>
      <c r="AF9" s="46">
        <f ca="1">IF(ScreenHeight!$B10&lt;OFFSET(Radar!$AC$3,COLUMN(),0),    Param!$B$38/ScreenHeight!$B10,    (Param!$B$37+1/(1-OFFSET(Radar!$AD$3,COLUMN(),0)*ScreenHeight!$C10)/Param!$B$39)/OFFSET(Radar!$AC$3,COLUMN(),0))*DistanceShader!AF9*LightShader!AF9*(IF(OFFSET(Ghosts!$S$41,COLUMN(),0)&lt;ScreenHeight!$E10,   1,   (SQRT(OFFSET(Ghosts!$T$41,COLUMN(),0)-OFFSET(Ghosts!$R$41,COLUMN(),0)*ScreenHeight!$D10)-1))+IF(Ghosts!$B$35,IF(Param!$M$21,-1-POWER(0.3,Param!$M$21)/(IF(Param!$M$21&lt;20,LightShader!AF74,OFFSET(LightShader!AF74,Param!$M$21-20,0))+POWER(0.3,Param!$M$21)),-2),0))</f>
        <v>3.0895223202930961</v>
      </c>
      <c r="AG9" s="46">
        <f ca="1">IF(ScreenHeight!$B10&lt;OFFSET(Radar!$AC$3,COLUMN(),0),    Param!$B$38/ScreenHeight!$B10,    (Param!$B$37+1/(1-OFFSET(Radar!$AD$3,COLUMN(),0)*ScreenHeight!$C10)/Param!$B$39)/OFFSET(Radar!$AC$3,COLUMN(),0))*DistanceShader!AG9*LightShader!AG9*(IF(OFFSET(Ghosts!$S$41,COLUMN(),0)&lt;ScreenHeight!$E10,   1,   (SQRT(OFFSET(Ghosts!$T$41,COLUMN(),0)-OFFSET(Ghosts!$R$41,COLUMN(),0)*ScreenHeight!$D10)-1))+IF(Ghosts!$B$35,IF(Param!$M$21,-1-POWER(0.3,Param!$M$21)/(IF(Param!$M$21&lt;20,LightShader!AG74,OFFSET(LightShader!AG74,Param!$M$21-20,0))+POWER(0.3,Param!$M$21)),-2),0))</f>
        <v>3.179474244133937</v>
      </c>
      <c r="AH9" s="46">
        <f ca="1">IF(ScreenHeight!$B10&lt;OFFSET(Radar!$AC$3,COLUMN(),0),    Param!$B$38/ScreenHeight!$B10,    (Param!$B$37+1/(1-OFFSET(Radar!$AD$3,COLUMN(),0)*ScreenHeight!$C10)/Param!$B$39)/OFFSET(Radar!$AC$3,COLUMN(),0))*DistanceShader!AH9*LightShader!AH9*(IF(OFFSET(Ghosts!$S$41,COLUMN(),0)&lt;ScreenHeight!$E10,   1,   (SQRT(OFFSET(Ghosts!$T$41,COLUMN(),0)-OFFSET(Ghosts!$R$41,COLUMN(),0)*ScreenHeight!$D10)-1))+IF(Ghosts!$B$35,IF(Param!$M$21,-1-POWER(0.3,Param!$M$21)/(IF(Param!$M$21&lt;20,LightShader!AH74,OFFSET(LightShader!AH74,Param!$M$21-20,0))+POWER(0.3,Param!$M$21)),-2),0))</f>
        <v>3.270302947929014</v>
      </c>
      <c r="AI9" s="46">
        <f ca="1">IF(ScreenHeight!$B10&lt;OFFSET(Radar!$AC$3,COLUMN(),0),    Param!$B$38/ScreenHeight!$B10,    (Param!$B$37+1/(1-OFFSET(Radar!$AD$3,COLUMN(),0)*ScreenHeight!$C10)/Param!$B$39)/OFFSET(Radar!$AC$3,COLUMN(),0))*DistanceShader!AI9*LightShader!AI9*(IF(OFFSET(Ghosts!$S$41,COLUMN(),0)&lt;ScreenHeight!$E10,   1,   (SQRT(OFFSET(Ghosts!$T$41,COLUMN(),0)-OFFSET(Ghosts!$R$41,COLUMN(),0)*ScreenHeight!$D10)-1))+IF(Ghosts!$B$35,IF(Param!$M$21,-1-POWER(0.3,Param!$M$21)/(IF(Param!$M$21&lt;20,LightShader!AI74,OFFSET(LightShader!AI74,Param!$M$21-20,0))+POWER(0.3,Param!$M$21)),-2),0))</f>
        <v>3.3616236038019269</v>
      </c>
      <c r="AJ9" s="46">
        <f ca="1">IF(ScreenHeight!$B10&lt;OFFSET(Radar!$AC$3,COLUMN(),0),    Param!$B$38/ScreenHeight!$B10,    (Param!$B$37+1/(1-OFFSET(Radar!$AD$3,COLUMN(),0)*ScreenHeight!$C10)/Param!$B$39)/OFFSET(Radar!$AC$3,COLUMN(),0))*DistanceShader!AJ9*LightShader!AJ9*(IF(OFFSET(Ghosts!$S$41,COLUMN(),0)&lt;ScreenHeight!$E10,   1,   (SQRT(OFFSET(Ghosts!$T$41,COLUMN(),0)-OFFSET(Ghosts!$R$41,COLUMN(),0)*ScreenHeight!$D10)-1))+IF(Ghosts!$B$35,IF(Param!$M$21,-1-POWER(0.3,Param!$M$21)/(IF(Param!$M$21&lt;20,LightShader!AJ74,OFFSET(LightShader!AJ74,Param!$M$21-20,0))+POWER(0.3,Param!$M$21)),-2),0))</f>
        <v>3.4529846686881127</v>
      </c>
      <c r="AK9" s="46">
        <f ca="1">IF(ScreenHeight!$B10&lt;OFFSET(Radar!$AC$3,COLUMN(),0),    Param!$B$38/ScreenHeight!$B10,    (Param!$B$37+1/(1-OFFSET(Radar!$AD$3,COLUMN(),0)*ScreenHeight!$C10)/Param!$B$39)/OFFSET(Radar!$AC$3,COLUMN(),0))*DistanceShader!AK9*LightShader!AK9*(IF(OFFSET(Ghosts!$S$41,COLUMN(),0)&lt;ScreenHeight!$E10,   1,   (SQRT(OFFSET(Ghosts!$T$41,COLUMN(),0)-OFFSET(Ghosts!$R$41,COLUMN(),0)*ScreenHeight!$D10)-1))+IF(Ghosts!$B$35,IF(Param!$M$21,-1-POWER(0.3,Param!$M$21)/(IF(Param!$M$21&lt;20,LightShader!AK74,OFFSET(LightShader!AK74,Param!$M$21-20,0))+POWER(0.3,Param!$M$21)),-2),0))</f>
        <v>3.543863837983257</v>
      </c>
      <c r="AL9" s="46">
        <f ca="1">IF(ScreenHeight!$B10&lt;OFFSET(Radar!$AC$3,COLUMN(),0),    Param!$B$38/ScreenHeight!$B10,    (Param!$B$37+1/(1-OFFSET(Radar!$AD$3,COLUMN(),0)*ScreenHeight!$C10)/Param!$B$39)/OFFSET(Radar!$AC$3,COLUMN(),0))*DistanceShader!AL9*LightShader!AL9*(IF(OFFSET(Ghosts!$S$41,COLUMN(),0)&lt;ScreenHeight!$E10,   1,   (SQRT(OFFSET(Ghosts!$T$41,COLUMN(),0)-OFFSET(Ghosts!$R$41,COLUMN(),0)*ScreenHeight!$D10)-1))+IF(Ghosts!$B$35,IF(Param!$M$21,-1-POWER(0.3,Param!$M$21)/(IF(Param!$M$21&lt;20,LightShader!AL74,OFFSET(LightShader!AL74,Param!$M$21-20,0))+POWER(0.3,Param!$M$21)),-2),0))</f>
        <v>3.6336655288540518</v>
      </c>
      <c r="AM9" s="46">
        <f ca="1">IF(ScreenHeight!$B10&lt;OFFSET(Radar!$AC$3,COLUMN(),0),    Param!$B$38/ScreenHeight!$B10,    (Param!$B$37+1/(1-OFFSET(Radar!$AD$3,COLUMN(),0)*ScreenHeight!$C10)/Param!$B$39)/OFFSET(Radar!$AC$3,COLUMN(),0))*DistanceShader!AM9*LightShader!AM9*(IF(OFFSET(Ghosts!$S$41,COLUMN(),0)&lt;ScreenHeight!$E10,   1,   (SQRT(OFFSET(Ghosts!$T$41,COLUMN(),0)-OFFSET(Ghosts!$R$41,COLUMN(),0)*ScreenHeight!$D10)-1))+IF(Ghosts!$B$35,IF(Param!$M$21,-1-POWER(0.3,Param!$M$21)/(IF(Param!$M$21&lt;20,LightShader!AM74,OFFSET(LightShader!AM74,Param!$M$21-20,0))+POWER(0.3,Param!$M$21)),-2),0))</f>
        <v>3.7217205202905603</v>
      </c>
      <c r="AN9" s="46">
        <f ca="1">IF(ScreenHeight!$B10&lt;OFFSET(Radar!$AC$3,COLUMN(),0),    Param!$B$38/ScreenHeight!$B10,    (Param!$B$37+1/(1-OFFSET(Radar!$AD$3,COLUMN(),0)*ScreenHeight!$C10)/Param!$B$39)/OFFSET(Radar!$AC$3,COLUMN(),0))*DistanceShader!AN9*LightShader!AN9*(IF(OFFSET(Ghosts!$S$41,COLUMN(),0)&lt;ScreenHeight!$E10,   1,   (SQRT(OFFSET(Ghosts!$T$41,COLUMN(),0)-OFFSET(Ghosts!$R$41,COLUMN(),0)*ScreenHeight!$D10)-1))+IF(Ghosts!$B$35,IF(Param!$M$21,-1-POWER(0.3,Param!$M$21)/(IF(Param!$M$21&lt;20,LightShader!AN74,OFFSET(LightShader!AN74,Param!$M$21-20,0))+POWER(0.3,Param!$M$21)),-2),0))</f>
        <v>3.8072884373945608</v>
      </c>
      <c r="AO9" s="46">
        <f ca="1">IF(ScreenHeight!$B10&lt;OFFSET(Radar!$AC$3,COLUMN(),0),    Param!$B$38/ScreenHeight!$B10,    (Param!$B$37+1/(1-OFFSET(Radar!$AD$3,COLUMN(),0)*ScreenHeight!$C10)/Param!$B$39)/OFFSET(Radar!$AC$3,COLUMN(),0))*DistanceShader!AO9*LightShader!AO9*(IF(OFFSET(Ghosts!$S$41,COLUMN(),0)&lt;ScreenHeight!$E10,   1,   (SQRT(OFFSET(Ghosts!$T$41,COLUMN(),0)-OFFSET(Ghosts!$R$41,COLUMN(),0)*ScreenHeight!$D10)-1))+IF(Ghosts!$B$35,IF(Param!$M$21,-1-POWER(0.3,Param!$M$21)/(IF(Param!$M$21&lt;20,LightShader!AO74,OFFSET(LightShader!AO74,Param!$M$21-20,0))+POWER(0.3,Param!$M$21)),-2),0))</f>
        <v>3.8895637788924513</v>
      </c>
      <c r="AP9" s="46">
        <f ca="1">IF(ScreenHeight!$B10&lt;OFFSET(Radar!$AC$3,COLUMN(),0),    Param!$B$38/ScreenHeight!$B10,    (Param!$B$37+1/(1-OFFSET(Radar!$AD$3,COLUMN(),0)*ScreenHeight!$C10)/Param!$B$39)/OFFSET(Radar!$AC$3,COLUMN(),0))*DistanceShader!AP9*LightShader!AP9*(IF(OFFSET(Ghosts!$S$41,COLUMN(),0)&lt;ScreenHeight!$E10,   1,   (SQRT(OFFSET(Ghosts!$T$41,COLUMN(),0)-OFFSET(Ghosts!$R$41,COLUMN(),0)*ScreenHeight!$D10)-1))+IF(Ghosts!$B$35,IF(Param!$M$21,-1-POWER(0.3,Param!$M$21)/(IF(Param!$M$21&lt;20,LightShader!AP74,OFFSET(LightShader!AP74,Param!$M$21-20,0))+POWER(0.3,Param!$M$21)),-2),0))</f>
        <v>3.9676861249147102</v>
      </c>
      <c r="AQ9" s="46">
        <f ca="1">IF(ScreenHeight!$B10&lt;OFFSET(Radar!$AC$3,COLUMN(),0),    Param!$B$38/ScreenHeight!$B10,    (Param!$B$37+1/(1-OFFSET(Radar!$AD$3,COLUMN(),0)*ScreenHeight!$C10)/Param!$B$39)/OFFSET(Radar!$AC$3,COLUMN(),0))*DistanceShader!AQ9*LightShader!AQ9*(IF(OFFSET(Ghosts!$S$41,COLUMN(),0)&lt;ScreenHeight!$E10,   1,   (SQRT(OFFSET(Ghosts!$T$41,COLUMN(),0)-OFFSET(Ghosts!$R$41,COLUMN(),0)*ScreenHeight!$D10)-1))+IF(Ghosts!$B$35,IF(Param!$M$21,-1-POWER(0.3,Param!$M$21)/(IF(Param!$M$21&lt;20,LightShader!AQ74,OFFSET(LightShader!AQ74,Param!$M$21-20,0))+POWER(0.3,Param!$M$21)),-2),0))</f>
        <v>4.0407550028364039</v>
      </c>
      <c r="AR9" s="46">
        <f ca="1">IF(ScreenHeight!$B10&lt;OFFSET(Radar!$AC$3,COLUMN(),0),    Param!$B$38/ScreenHeight!$B10,    (Param!$B$37+1/(1-OFFSET(Radar!$AD$3,COLUMN(),0)*ScreenHeight!$C10)/Param!$B$39)/OFFSET(Radar!$AC$3,COLUMN(),0))*DistanceShader!AR9*LightShader!AR9*(IF(OFFSET(Ghosts!$S$41,COLUMN(),0)&lt;ScreenHeight!$E10,   1,   (SQRT(OFFSET(Ghosts!$T$41,COLUMN(),0)-OFFSET(Ghosts!$R$41,COLUMN(),0)*ScreenHeight!$D10)-1))+IF(Ghosts!$B$35,IF(Param!$M$21,-1-POWER(0.3,Param!$M$21)/(IF(Param!$M$21&lt;20,LightShader!AR74,OFFSET(LightShader!AR74,Param!$M$21-20,0))+POWER(0.3,Param!$M$21)),-2),0))</f>
        <v>4.1078496149577921</v>
      </c>
      <c r="AS9" s="46">
        <f ca="1">IF(ScreenHeight!$B10&lt;OFFSET(Radar!$AC$3,COLUMN(),0),    Param!$B$38/ScreenHeight!$B10,    (Param!$B$37+1/(1-OFFSET(Radar!$AD$3,COLUMN(),0)*ScreenHeight!$C10)/Param!$B$39)/OFFSET(Radar!$AC$3,COLUMN(),0))*DistanceShader!AS9*LightShader!AS9*(IF(OFFSET(Ghosts!$S$41,COLUMN(),0)&lt;ScreenHeight!$E10,   1,   (SQRT(OFFSET(Ghosts!$T$41,COLUMN(),0)-OFFSET(Ghosts!$R$41,COLUMN(),0)*ScreenHeight!$D10)-1))+IF(Ghosts!$B$35,IF(Param!$M$21,-1-POWER(0.3,Param!$M$21)/(IF(Param!$M$21&lt;20,LightShader!AS74,OFFSET(LightShader!AS74,Param!$M$21-20,0))+POWER(0.3,Param!$M$21)),-2),0))</f>
        <v>4.1680532393462508</v>
      </c>
      <c r="AT9" s="46">
        <f ca="1">IF(ScreenHeight!$B10&lt;OFFSET(Radar!$AC$3,COLUMN(),0),    Param!$B$38/ScreenHeight!$B10,    (Param!$B$37+1/(1-OFFSET(Radar!$AD$3,COLUMN(),0)*ScreenHeight!$C10)/Param!$B$39)/OFFSET(Radar!$AC$3,COLUMN(),0))*DistanceShader!AT9*LightShader!AT9*(IF(OFFSET(Ghosts!$S$41,COLUMN(),0)&lt;ScreenHeight!$E10,   1,   (SQRT(OFFSET(Ghosts!$T$41,COLUMN(),0)-OFFSET(Ghosts!$R$41,COLUMN(),0)*ScreenHeight!$D10)-1))+IF(Ghosts!$B$35,IF(Param!$M$21,-1-POWER(0.3,Param!$M$21)/(IF(Param!$M$21&lt;20,LightShader!AT74,OFFSET(LightShader!AT74,Param!$M$21-20,0))+POWER(0.3,Param!$M$21)),-2),0))</f>
        <v>4.2204816220616932</v>
      </c>
      <c r="AU9" s="46">
        <f ca="1">IF(ScreenHeight!$B10&lt;OFFSET(Radar!$AC$3,COLUMN(),0),    Param!$B$38/ScreenHeight!$B10,    (Param!$B$37+1/(1-OFFSET(Radar!$AD$3,COLUMN(),0)*ScreenHeight!$C10)/Param!$B$39)/OFFSET(Radar!$AC$3,COLUMN(),0))*DistanceShader!AU9*LightShader!AU9*(IF(OFFSET(Ghosts!$S$41,COLUMN(),0)&lt;ScreenHeight!$E10,   1,   (SQRT(OFFSET(Ghosts!$T$41,COLUMN(),0)-OFFSET(Ghosts!$R$41,COLUMN(),0)*ScreenHeight!$D10)-1))+IF(Ghosts!$B$35,IF(Param!$M$21,-1-POWER(0.3,Param!$M$21)/(IF(Param!$M$21&lt;20,LightShader!AU74,OFFSET(LightShader!AU74,Param!$M$21-20,0))+POWER(0.3,Param!$M$21)),-2),0))</f>
        <v>4.2643141300800069</v>
      </c>
      <c r="AV9" s="46">
        <f ca="1">IF(ScreenHeight!$B10&lt;OFFSET(Radar!$AC$3,COLUMN(),0),    Param!$B$38/ScreenHeight!$B10,    (Param!$B$37+1/(1-OFFSET(Radar!$AD$3,COLUMN(),0)*ScreenHeight!$C10)/Param!$B$39)/OFFSET(Radar!$AC$3,COLUMN(),0))*DistanceShader!AV9*LightShader!AV9*(IF(OFFSET(Ghosts!$S$41,COLUMN(),0)&lt;ScreenHeight!$E10,   1,   (SQRT(OFFSET(Ghosts!$T$41,COLUMN(),0)-OFFSET(Ghosts!$R$41,COLUMN(),0)*ScreenHeight!$D10)-1))+IF(Ghosts!$B$35,IF(Param!$M$21,-1-POWER(0.3,Param!$M$21)/(IF(Param!$M$21&lt;20,LightShader!AV74,OFFSET(LightShader!AV74,Param!$M$21-20,0))+POWER(0.3,Param!$M$21)),-2),0))</f>
        <v>4.2988259017525472</v>
      </c>
      <c r="AW9" s="46">
        <f ca="1">IF(ScreenHeight!$B10&lt;OFFSET(Radar!$AC$3,COLUMN(),0),    Param!$B$38/ScreenHeight!$B10,    (Param!$B$37+1/(1-OFFSET(Radar!$AD$3,COLUMN(),0)*ScreenHeight!$C10)/Param!$B$39)/OFFSET(Radar!$AC$3,COLUMN(),0))*DistanceShader!AW9*LightShader!AW9*(IF(OFFSET(Ghosts!$S$41,COLUMN(),0)&lt;ScreenHeight!$E10,   1,   (SQRT(OFFSET(Ghosts!$T$41,COLUMN(),0)-OFFSET(Ghosts!$R$41,COLUMN(),0)*ScreenHeight!$D10)-1))+IF(Ghosts!$B$35,IF(Param!$M$21,-1-POWER(0.3,Param!$M$21)/(IF(Param!$M$21&lt;20,LightShader!AW74,OFFSET(LightShader!AW74,Param!$M$21-20,0))+POWER(0.3,Param!$M$21)),-2),0))</f>
        <v>4.3234188077425966</v>
      </c>
      <c r="AX9" s="46">
        <f ca="1">IF(ScreenHeight!$B10&lt;OFFSET(Radar!$AC$3,COLUMN(),0),    Param!$B$38/ScreenHeight!$B10,    (Param!$B$37+1/(1-OFFSET(Radar!$AD$3,COLUMN(),0)*ScreenHeight!$C10)/Param!$B$39)/OFFSET(Radar!$AC$3,COLUMN(),0))*DistanceShader!AX9*LightShader!AX9*(IF(OFFSET(Ghosts!$S$41,COLUMN(),0)&lt;ScreenHeight!$E10,   1,   (SQRT(OFFSET(Ghosts!$T$41,COLUMN(),0)-OFFSET(Ghosts!$R$41,COLUMN(),0)*ScreenHeight!$D10)-1))+IF(Ghosts!$B$35,IF(Param!$M$21,-1-POWER(0.3,Param!$M$21)/(IF(Param!$M$21&lt;20,LightShader!AX74,OFFSET(LightShader!AX74,Param!$M$21-20,0))+POWER(0.3,Param!$M$21)),-2),0))</f>
        <v>4.3376488158453927</v>
      </c>
      <c r="AY9" s="46">
        <f ca="1">IF(ScreenHeight!$B10&lt;OFFSET(Radar!$AC$3,COLUMN(),0),    Param!$B$38/ScreenHeight!$B10,    (Param!$B$37+1/(1-OFFSET(Radar!$AD$3,COLUMN(),0)*ScreenHeight!$C10)/Param!$B$39)/OFFSET(Radar!$AC$3,COLUMN(),0))*DistanceShader!AY9*LightShader!AY9*(IF(OFFSET(Ghosts!$S$41,COLUMN(),0)&lt;ScreenHeight!$E10,   1,   (SQRT(OFFSET(Ghosts!$T$41,COLUMN(),0)-OFFSET(Ghosts!$R$41,COLUMN(),0)*ScreenHeight!$D10)-1))+IF(Ghosts!$B$35,IF(Param!$M$21,-1-POWER(0.3,Param!$M$21)/(IF(Param!$M$21&lt;20,LightShader!AY74,OFFSET(LightShader!AY74,Param!$M$21-20,0))+POWER(0.3,Param!$M$21)),-2),0))</f>
        <v>4.3412474145467552</v>
      </c>
      <c r="AZ9" s="46">
        <f ca="1">IF(ScreenHeight!$B10&lt;OFFSET(Radar!$AC$3,COLUMN(),0),    Param!$B$38/ScreenHeight!$B10,    (Param!$B$37+1/(1-OFFSET(Radar!$AD$3,COLUMN(),0)*ScreenHeight!$C10)/Param!$B$39)/OFFSET(Radar!$AC$3,COLUMN(),0))*DistanceShader!AZ9*LightShader!AZ9*(IF(OFFSET(Ghosts!$S$41,COLUMN(),0)&lt;ScreenHeight!$E10,   1,   (SQRT(OFFSET(Ghosts!$T$41,COLUMN(),0)-OFFSET(Ghosts!$R$41,COLUMN(),0)*ScreenHeight!$D10)-1))+IF(Ghosts!$B$35,IF(Param!$M$21,-1-POWER(0.3,Param!$M$21)/(IF(Param!$M$21&lt;20,LightShader!AZ74,OFFSET(LightShader!AZ74,Param!$M$21-20,0))+POWER(0.3,Param!$M$21)),-2),0))</f>
        <v>4.3341351264750436</v>
      </c>
      <c r="BA9" s="46">
        <f ca="1">IF(ScreenHeight!$B10&lt;OFFSET(Radar!$AC$3,COLUMN(),0),    Param!$B$38/ScreenHeight!$B10,    (Param!$B$37+1/(1-OFFSET(Radar!$AD$3,COLUMN(),0)*ScreenHeight!$C10)/Param!$B$39)/OFFSET(Radar!$AC$3,COLUMN(),0))*DistanceShader!BA9*LightShader!BA9*(IF(OFFSET(Ghosts!$S$41,COLUMN(),0)&lt;ScreenHeight!$E10,   1,   (SQRT(OFFSET(Ghosts!$T$41,COLUMN(),0)-OFFSET(Ghosts!$R$41,COLUMN(),0)*ScreenHeight!$D10)-1))+IF(Ghosts!$B$35,IF(Param!$M$21,-1-POWER(0.3,Param!$M$21)/(IF(Param!$M$21&lt;20,LightShader!BA74,OFFSET(LightShader!BA74,Param!$M$21-20,0))+POWER(0.3,Param!$M$21)),-2),0))</f>
        <v>4.3164258087328555</v>
      </c>
      <c r="BB9" s="46">
        <f ca="1">IF(ScreenHeight!$B10&lt;OFFSET(Radar!$AC$3,COLUMN(),0),    Param!$B$38/ScreenHeight!$B10,    (Param!$B$37+1/(1-OFFSET(Radar!$AD$3,COLUMN(),0)*ScreenHeight!$C10)/Param!$B$39)/OFFSET(Radar!$AC$3,COLUMN(),0))*DistanceShader!BB9*LightShader!BB9*(IF(OFFSET(Ghosts!$S$41,COLUMN(),0)&lt;ScreenHeight!$E10,   1,   (SQRT(OFFSET(Ghosts!$T$41,COLUMN(),0)-OFFSET(Ghosts!$R$41,COLUMN(),0)*ScreenHeight!$D10)-1))+IF(Ghosts!$B$35,IF(Param!$M$21,-1-POWER(0.3,Param!$M$21)/(IF(Param!$M$21&lt;20,LightShader!BB74,OFFSET(LightShader!BB74,Param!$M$21-20,0))+POWER(0.3,Param!$M$21)),-2),0))</f>
        <v>4.2884213058549339</v>
      </c>
      <c r="BC9" s="46">
        <f ca="1">IF(ScreenHeight!$B10&lt;OFFSET(Radar!$AC$3,COLUMN(),0),    Param!$B$38/ScreenHeight!$B10,    (Param!$B$37+1/(1-OFFSET(Radar!$AD$3,COLUMN(),0)*ScreenHeight!$C10)/Param!$B$39)/OFFSET(Radar!$AC$3,COLUMN(),0))*DistanceShader!BC9*LightShader!BC9*(IF(OFFSET(Ghosts!$S$41,COLUMN(),0)&lt;ScreenHeight!$E10,   1,   (SQRT(OFFSET(Ghosts!$T$41,COLUMN(),0)-OFFSET(Ghosts!$R$41,COLUMN(),0)*ScreenHeight!$D10)-1))+IF(Ghosts!$B$35,IF(Param!$M$21,-1-POWER(0.3,Param!$M$21)/(IF(Param!$M$21&lt;20,LightShader!BC74,OFFSET(LightShader!BC74,Param!$M$21-20,0))+POWER(0.3,Param!$M$21)),-2),0))</f>
        <v>4.2505969602240299</v>
      </c>
      <c r="BD9" s="46">
        <f ca="1">IF(ScreenHeight!$B10&lt;OFFSET(Radar!$AC$3,COLUMN(),0),    Param!$B$38/ScreenHeight!$B10,    (Param!$B$37+1/(1-OFFSET(Radar!$AD$3,COLUMN(),0)*ScreenHeight!$C10)/Param!$B$39)/OFFSET(Radar!$AC$3,COLUMN(),0))*DistanceShader!BD9*LightShader!BD9*(IF(OFFSET(Ghosts!$S$41,COLUMN(),0)&lt;ScreenHeight!$E10,   1,   (SQRT(OFFSET(Ghosts!$T$41,COLUMN(),0)-OFFSET(Ghosts!$R$41,COLUMN(),0)*ScreenHeight!$D10)-1))+IF(Ghosts!$B$35,IF(Param!$M$21,-1-POWER(0.3,Param!$M$21)/(IF(Param!$M$21&lt;20,LightShader!BD74,OFFSET(LightShader!BD74,Param!$M$21-20,0))+POWER(0.3,Param!$M$21)),-2),0))</f>
        <v>4.2035793450145649</v>
      </c>
      <c r="BE9" s="46">
        <f ca="1">IF(ScreenHeight!$B10&lt;OFFSET(Radar!$AC$3,COLUMN(),0),    Param!$B$38/ScreenHeight!$B10,    (Param!$B$37+1/(1-OFFSET(Radar!$AD$3,COLUMN(),0)*ScreenHeight!$C10)/Param!$B$39)/OFFSET(Radar!$AC$3,COLUMN(),0))*DistanceShader!BE9*LightShader!BE9*(IF(OFFSET(Ghosts!$S$41,COLUMN(),0)&lt;ScreenHeight!$E10,   1,   (SQRT(OFFSET(Ghosts!$T$41,COLUMN(),0)-OFFSET(Ghosts!$R$41,COLUMN(),0)*ScreenHeight!$D10)-1))+IF(Ghosts!$B$35,IF(Param!$M$21,-1-POWER(0.3,Param!$M$21)/(IF(Param!$M$21&lt;20,LightShader!BE74,OFFSET(LightShader!BE74,Param!$M$21-20,0))+POWER(0.3,Param!$M$21)),-2),0))</f>
        <v>4.1481182351239312</v>
      </c>
      <c r="BF9" s="46">
        <f ca="1">IF(ScreenHeight!$B10&lt;OFFSET(Radar!$AC$3,COLUMN(),0),    Param!$B$38/ScreenHeight!$B10,    (Param!$B$37+1/(1-OFFSET(Radar!$AD$3,COLUMN(),0)*ScreenHeight!$C10)/Param!$B$39)/OFFSET(Radar!$AC$3,COLUMN(),0))*DistanceShader!BF9*LightShader!BF9*(IF(OFFSET(Ghosts!$S$41,COLUMN(),0)&lt;ScreenHeight!$E10,   1,   (SQRT(OFFSET(Ghosts!$T$41,COLUMN(),0)-OFFSET(Ghosts!$R$41,COLUMN(),0)*ScreenHeight!$D10)-1))+IF(Ghosts!$B$35,IF(Param!$M$21,-1-POWER(0.3,Param!$M$21)/(IF(Param!$M$21&lt;20,LightShader!BF74,OFFSET(LightShader!BF74,Param!$M$21-20,0))+POWER(0.3,Param!$M$21)),-2),0))</f>
        <v>4.0850551882663702</v>
      </c>
      <c r="BG9" s="46">
        <f ca="1">IF(ScreenHeight!$B10&lt;OFFSET(Radar!$AC$3,COLUMN(),0),    Param!$B$38/ScreenHeight!$B10,    (Param!$B$37+1/(1-OFFSET(Radar!$AD$3,COLUMN(),0)*ScreenHeight!$C10)/Param!$B$39)/OFFSET(Radar!$AC$3,COLUMN(),0))*DistanceShader!BG9*LightShader!BG9*(IF(OFFSET(Ghosts!$S$41,COLUMN(),0)&lt;ScreenHeight!$E10,   1,   (SQRT(OFFSET(Ghosts!$T$41,COLUMN(),0)-OFFSET(Ghosts!$R$41,COLUMN(),0)*ScreenHeight!$D10)-1))+IF(Ghosts!$B$35,IF(Param!$M$21,-1-POWER(0.3,Param!$M$21)/(IF(Param!$M$21&lt;20,LightShader!BG74,OFFSET(LightShader!BG74,Param!$M$21-20,0))+POWER(0.3,Param!$M$21)),-2),0))</f>
        <v>4.0152911493735353</v>
      </c>
      <c r="BH9" s="46">
        <f ca="1">IF(ScreenHeight!$B10&lt;OFFSET(Radar!$AC$3,COLUMN(),0),    Param!$B$38/ScreenHeight!$B10,    (Param!$B$37+1/(1-OFFSET(Radar!$AD$3,COLUMN(),0)*ScreenHeight!$C10)/Param!$B$39)/OFFSET(Radar!$AC$3,COLUMN(),0))*DistanceShader!BH9*LightShader!BH9*(IF(OFFSET(Ghosts!$S$41,COLUMN(),0)&lt;ScreenHeight!$E10,   1,   (SQRT(OFFSET(Ghosts!$T$41,COLUMN(),0)-OFFSET(Ghosts!$R$41,COLUMN(),0)*ScreenHeight!$D10)-1))+IF(Ghosts!$B$35,IF(Param!$M$21,-1-POWER(0.3,Param!$M$21)/(IF(Param!$M$21&lt;20,LightShader!BH74,OFFSET(LightShader!BH74,Param!$M$21-20,0))+POWER(0.3,Param!$M$21)),-2),0))</f>
        <v>3.9397552535139049</v>
      </c>
      <c r="BI9" s="46">
        <f ca="1">IF(ScreenHeight!$B10&lt;OFFSET(Radar!$AC$3,COLUMN(),0),    Param!$B$38/ScreenHeight!$B10,    (Param!$B$37+1/(1-OFFSET(Radar!$AD$3,COLUMN(),0)*ScreenHeight!$C10)/Param!$B$39)/OFFSET(Radar!$AC$3,COLUMN(),0))*DistanceShader!BI9*LightShader!BI9*(IF(OFFSET(Ghosts!$S$41,COLUMN(),0)&lt;ScreenHeight!$E10,   1,   (SQRT(OFFSET(Ghosts!$T$41,COLUMN(),0)-OFFSET(Ghosts!$R$41,COLUMN(),0)*ScreenHeight!$D10)-1))+IF(Ghosts!$B$35,IF(Param!$M$21,-1-POWER(0.3,Param!$M$21)/(IF(Param!$M$21&lt;20,LightShader!BI74,OFFSET(LightShader!BI74,Param!$M$21-20,0))+POWER(0.3,Param!$M$21)),-2),0))</f>
        <v>3.8593765644693976</v>
      </c>
      <c r="BJ9" s="46">
        <f ca="1">IF(ScreenHeight!$B10&lt;OFFSET(Radar!$AC$3,COLUMN(),0),    Param!$B$38/ScreenHeight!$B10,    (Param!$B$37+1/(1-OFFSET(Radar!$AD$3,COLUMN(),0)*ScreenHeight!$C10)/Param!$B$39)/OFFSET(Radar!$AC$3,COLUMN(),0))*DistanceShader!BJ9*LightShader!BJ9*(IF(OFFSET(Ghosts!$S$41,COLUMN(),0)&lt;ScreenHeight!$E10,   1,   (SQRT(OFFSET(Ghosts!$T$41,COLUMN(),0)-OFFSET(Ghosts!$R$41,COLUMN(),0)*ScreenHeight!$D10)-1))+IF(Ghosts!$B$35,IF(Param!$M$21,-1-POWER(0.3,Param!$M$21)/(IF(Param!$M$21&lt;20,LightShader!BJ74,OFFSET(LightShader!BJ74,Param!$M$21-20,0))+POWER(0.3,Param!$M$21)),-2),0))</f>
        <v>3.775059944717023</v>
      </c>
      <c r="BK9" s="46">
        <f ca="1">IF(ScreenHeight!$B10&lt;OFFSET(Radar!$AC$3,COLUMN(),0),    Param!$B$38/ScreenHeight!$B10,    (Param!$B$37+1/(1-OFFSET(Radar!$AD$3,COLUMN(),0)*ScreenHeight!$C10)/Param!$B$39)/OFFSET(Radar!$AC$3,COLUMN(),0))*DistanceShader!BK9*LightShader!BK9*(IF(OFFSET(Ghosts!$S$41,COLUMN(),0)&lt;ScreenHeight!$E10,   1,   (SQRT(OFFSET(Ghosts!$T$41,COLUMN(),0)-OFFSET(Ghosts!$R$41,COLUMN(),0)*ScreenHeight!$D10)-1))+IF(Ghosts!$B$35,IF(Param!$M$21,-1-POWER(0.3,Param!$M$21)/(IF(Param!$M$21&lt;20,LightShader!BK74,OFFSET(LightShader!BK74,Param!$M$21-20,0))+POWER(0.3,Param!$M$21)),-2),0))</f>
        <v>3.6876666999937524</v>
      </c>
      <c r="BL9" s="46">
        <f ca="1">IF(ScreenHeight!$B10&lt;OFFSET(Radar!$AC$3,COLUMN(),0),    Param!$B$38/ScreenHeight!$B10,    (Param!$B$37+1/(1-OFFSET(Radar!$AD$3,COLUMN(),0)*ScreenHeight!$C10)/Param!$B$39)/OFFSET(Radar!$AC$3,COLUMN(),0))*DistanceShader!BL9*LightShader!BL9*(IF(OFFSET(Ghosts!$S$41,COLUMN(),0)&lt;ScreenHeight!$E10,   1,   (SQRT(OFFSET(Ghosts!$T$41,COLUMN(),0)-OFFSET(Ghosts!$R$41,COLUMN(),0)*ScreenHeight!$D10)-1))+IF(Ghosts!$B$35,IF(Param!$M$21,-1-POWER(0.3,Param!$M$21)/(IF(Param!$M$21&lt;20,LightShader!BL74,OFFSET(LightShader!BL74,Param!$M$21-20,0))+POWER(0.3,Param!$M$21)),-2),0))</f>
        <v>3.5980001493164808</v>
      </c>
      <c r="BM9" s="46">
        <f ca="1">IF(ScreenHeight!$B10&lt;OFFSET(Radar!$AC$3,COLUMN(),0),    Param!$B$38/ScreenHeight!$B10,    (Param!$B$37+1/(1-OFFSET(Radar!$AD$3,COLUMN(),0)*ScreenHeight!$C10)/Param!$B$39)/OFFSET(Radar!$AC$3,COLUMN(),0))*DistanceShader!BM9*LightShader!BM9*(IF(OFFSET(Ghosts!$S$41,COLUMN(),0)&lt;ScreenHeight!$E10,   1,   (SQRT(OFFSET(Ghosts!$T$41,COLUMN(),0)-OFFSET(Ghosts!$R$41,COLUMN(),0)*ScreenHeight!$D10)-1))+IF(Ghosts!$B$35,IF(Param!$M$21,-1-POWER(0.3,Param!$M$21)/(IF(Param!$M$21&lt;20,LightShader!BM74,OFFSET(LightShader!BM74,Param!$M$21-20,0))+POWER(0.3,Param!$M$21)),-2),0))</f>
        <v>3.5067958828898775</v>
      </c>
      <c r="BN9" s="46">
        <f ca="1">IF(ScreenHeight!$B10&lt;OFFSET(Radar!$AC$3,COLUMN(),0),    Param!$B$38/ScreenHeight!$B10,    (Param!$B$37+1/(1-OFFSET(Radar!$AD$3,COLUMN(),0)*ScreenHeight!$C10)/Param!$B$39)/OFFSET(Radar!$AC$3,COLUMN(),0))*DistanceShader!BN9*LightShader!BN9*(IF(OFFSET(Ghosts!$S$41,COLUMN(),0)&lt;ScreenHeight!$E10,   1,   (SQRT(OFFSET(Ghosts!$T$41,COLUMN(),0)-OFFSET(Ghosts!$R$41,COLUMN(),0)*ScreenHeight!$D10)-1))+IF(Ghosts!$B$35,IF(Param!$M$21,-1-POWER(0.3,Param!$M$21)/(IF(Param!$M$21&lt;20,LightShader!BN74,OFFSET(LightShader!BN74,Param!$M$21-20,0))+POWER(0.3,Param!$M$21)),-2),0))</f>
        <v>3.4147162022396782</v>
      </c>
      <c r="BO9" s="46">
        <f ca="1">IF(ScreenHeight!$B10&lt;OFFSET(Radar!$AC$3,COLUMN(),0),    Param!$B$38/ScreenHeight!$B10,    (Param!$B$37+1/(1-OFFSET(Radar!$AD$3,COLUMN(),0)*ScreenHeight!$C10)/Param!$B$39)/OFFSET(Radar!$AC$3,COLUMN(),0))*DistanceShader!BO9*LightShader!BO9*(IF(OFFSET(Ghosts!$S$41,COLUMN(),0)&lt;ScreenHeight!$E10,   1,   (SQRT(OFFSET(Ghosts!$T$41,COLUMN(),0)-OFFSET(Ghosts!$R$41,COLUMN(),0)*ScreenHeight!$D10)-1))+IF(Ghosts!$B$35,IF(Param!$M$21,-1-POWER(0.3,Param!$M$21)/(IF(Param!$M$21&lt;20,LightShader!BO74,OFFSET(LightShader!BO74,Param!$M$21-20,0))+POWER(0.3,Param!$M$21)),-2),0))</f>
        <v>3.3223480843071895</v>
      </c>
      <c r="BP9" s="46">
        <f ca="1">IF(ScreenHeight!$B10&lt;OFFSET(Radar!$AC$3,COLUMN(),0),    Param!$B$38/ScreenHeight!$B10,    (Param!$B$37+1/(1-OFFSET(Radar!$AD$3,COLUMN(),0)*ScreenHeight!$C10)/Param!$B$39)/OFFSET(Radar!$AC$3,COLUMN(),0))*DistanceShader!BP9*LightShader!BP9*(IF(OFFSET(Ghosts!$S$41,COLUMN(),0)&lt;ScreenHeight!$E10,   1,   (SQRT(OFFSET(Ghosts!$T$41,COLUMN(),0)-OFFSET(Ghosts!$R$41,COLUMN(),0)*ScreenHeight!$D10)-1))+IF(Ghosts!$B$35,IF(Param!$M$21,-1-POWER(0.3,Param!$M$21)/(IF(Param!$M$21&lt;20,LightShader!BP74,OFFSET(LightShader!BP74,Param!$M$21-20,0))+POWER(0.3,Param!$M$21)),-2),0))</f>
        <v>3.2302039557707465</v>
      </c>
      <c r="BQ9" s="46">
        <f ca="1">IF(ScreenHeight!$B10&lt;OFFSET(Radar!$AC$3,COLUMN(),0),    Param!$B$38/ScreenHeight!$B10,    (Param!$B$37+1/(1-OFFSET(Radar!$AD$3,COLUMN(),0)*ScreenHeight!$C10)/Param!$B$39)/OFFSET(Radar!$AC$3,COLUMN(),0))*DistanceShader!BQ9*LightShader!BQ9*(IF(OFFSET(Ghosts!$S$41,COLUMN(),0)&lt;ScreenHeight!$E10,   1,   (SQRT(OFFSET(Ghosts!$T$41,COLUMN(),0)-OFFSET(Ghosts!$R$41,COLUMN(),0)*ScreenHeight!$D10)-1))+IF(Ghosts!$B$35,IF(Param!$M$21,-1-POWER(0.3,Param!$M$21)/(IF(Param!$M$21&lt;20,LightShader!BQ74,OFFSET(LightShader!BQ74,Param!$M$21-20,0))+POWER(0.3,Param!$M$21)),-2),0))</f>
        <v>3.138724581083383</v>
      </c>
      <c r="BR9" s="46">
        <f ca="1">IF(ScreenHeight!$B10&lt;OFFSET(Radar!$AC$3,COLUMN(),0),    Param!$B$38/ScreenHeight!$B10,    (Param!$B$37+1/(1-OFFSET(Radar!$AD$3,COLUMN(),0)*ScreenHeight!$C10)/Param!$B$39)/OFFSET(Radar!$AC$3,COLUMN(),0))*DistanceShader!BR9*LightShader!BR9*(IF(OFFSET(Ghosts!$S$41,COLUMN(),0)&lt;ScreenHeight!$E10,   1,   (SQRT(OFFSET(Ghosts!$T$41,COLUMN(),0)-OFFSET(Ghosts!$R$41,COLUMN(),0)*ScreenHeight!$D10)-1))+IF(Ghosts!$B$35,IF(Param!$M$21,-1-POWER(0.3,Param!$M$21)/(IF(Param!$M$21&lt;20,LightShader!BR74,OFFSET(LightShader!BR74,Param!$M$21-20,0))+POWER(0.3,Param!$M$21)),-2),0))</f>
        <v>3.0482834328194945</v>
      </c>
      <c r="BS9" s="46">
        <f ca="1">IF(ScreenHeight!$B10&lt;OFFSET(Radar!$AC$3,COLUMN(),0),    Param!$B$38/ScreenHeight!$B10,    (Param!$B$37+1/(1-OFFSET(Radar!$AD$3,COLUMN(),0)*ScreenHeight!$C10)/Param!$B$39)/OFFSET(Radar!$AC$3,COLUMN(),0))*DistanceShader!BS9*LightShader!BS9*(IF(OFFSET(Ghosts!$S$41,COLUMN(),0)&lt;ScreenHeight!$E10,   1,   (SQRT(OFFSET(Ghosts!$T$41,COLUMN(),0)-OFFSET(Ghosts!$R$41,COLUMN(),0)*ScreenHeight!$D10)-1))+IF(Ghosts!$B$35,IF(Param!$M$21,-1-POWER(0.3,Param!$M$21)/(IF(Param!$M$21&lt;20,LightShader!BS74,OFFSET(LightShader!BS74,Param!$M$21-20,0))+POWER(0.3,Param!$M$21)),-2),0))</f>
        <v>2.9591920042807316</v>
      </c>
      <c r="BT9" s="46">
        <f ca="1">IF(ScreenHeight!$B10&lt;OFFSET(Radar!$AC$3,COLUMN(),0),    Param!$B$38/ScreenHeight!$B10,    (Param!$B$37+1/(1-OFFSET(Radar!$AD$3,COLUMN(),0)*ScreenHeight!$C10)/Param!$B$39)/OFFSET(Radar!$AC$3,COLUMN(),0))*DistanceShader!BT9*LightShader!BT9*(IF(OFFSET(Ghosts!$S$41,COLUMN(),0)&lt;ScreenHeight!$E10,   1,   (SQRT(OFFSET(Ghosts!$T$41,COLUMN(),0)-OFFSET(Ghosts!$R$41,COLUMN(),0)*ScreenHeight!$D10)-1))+IF(Ghosts!$B$35,IF(Param!$M$21,-1-POWER(0.3,Param!$M$21)/(IF(Param!$M$21&lt;20,LightShader!BT74,OFFSET(LightShader!BT74,Param!$M$21-20,0))+POWER(0.3,Param!$M$21)),-2),0))</f>
        <v>2.871705625135474</v>
      </c>
      <c r="BU9" s="46">
        <f ca="1">IF(ScreenHeight!$B10&lt;OFFSET(Radar!$AC$3,COLUMN(),0),    Param!$B$38/ScreenHeight!$B10,    (Param!$B$37+1/(1-OFFSET(Radar!$AD$3,COLUMN(),0)*ScreenHeight!$C10)/Param!$B$39)/OFFSET(Radar!$AC$3,COLUMN(),0))*DistanceShader!BU9*LightShader!BU9*(IF(OFFSET(Ghosts!$S$41,COLUMN(),0)&lt;ScreenHeight!$E10,   1,   (SQRT(OFFSET(Ghosts!$T$41,COLUMN(),0)-OFFSET(Ghosts!$R$41,COLUMN(),0)*ScreenHeight!$D10)-1))+IF(Ghosts!$B$35,IF(Param!$M$21,-1-POWER(0.3,Param!$M$21)/(IF(Param!$M$21&lt;20,LightShader!BU74,OFFSET(LightShader!BU74,Param!$M$21-20,0))+POWER(0.3,Param!$M$21)),-2),0))</f>
        <v>2.7860294394644511</v>
      </c>
      <c r="BV9" s="46">
        <f ca="1">IF(ScreenHeight!$B10&lt;OFFSET(Radar!$AC$3,COLUMN(),0),    Param!$B$38/ScreenHeight!$B10,    (Param!$B$37+1/(1-OFFSET(Radar!$AD$3,COLUMN(),0)*ScreenHeight!$C10)/Param!$B$39)/OFFSET(Radar!$AC$3,COLUMN(),0))*DistanceShader!BV9*LightShader!BV9*(IF(OFFSET(Ghosts!$S$41,COLUMN(),0)&lt;ScreenHeight!$E10,   1,   (SQRT(OFFSET(Ghosts!$T$41,COLUMN(),0)-OFFSET(Ghosts!$R$41,COLUMN(),0)*ScreenHeight!$D10)-1))+IF(Ghosts!$B$35,IF(Param!$M$21,-1-POWER(0.3,Param!$M$21)/(IF(Param!$M$21&lt;20,LightShader!BV74,OFFSET(LightShader!BV74,Param!$M$21-20,0))+POWER(0.3,Param!$M$21)),-2),0))</f>
        <v>2.7023242947798858</v>
      </c>
      <c r="BW9" s="46">
        <f ca="1">IF(ScreenHeight!$B10&lt;OFFSET(Radar!$AC$3,COLUMN(),0),    Param!$B$38/ScreenHeight!$B10,    (Param!$B$37+1/(1-OFFSET(Radar!$AD$3,COLUMN(),0)*ScreenHeight!$C10)/Param!$B$39)/OFFSET(Radar!$AC$3,COLUMN(),0))*DistanceShader!BW9*LightShader!BW9*(IF(OFFSET(Ghosts!$S$41,COLUMN(),0)&lt;ScreenHeight!$E10,   1,   (SQRT(OFFSET(Ghosts!$T$41,COLUMN(),0)-OFFSET(Ghosts!$R$41,COLUMN(),0)*ScreenHeight!$D10)-1))+IF(Ghosts!$B$35,IF(Param!$M$21,-1-POWER(0.3,Param!$M$21)/(IF(Param!$M$21&lt;20,LightShader!BW74,OFFSET(LightShader!BW74,Param!$M$21-20,0))+POWER(0.3,Param!$M$21)),-2),0))</f>
        <v>2.6207123667569499</v>
      </c>
      <c r="BX9" s="46">
        <f ca="1">IF(ScreenHeight!$B10&lt;OFFSET(Radar!$AC$3,COLUMN(),0),    Param!$B$38/ScreenHeight!$B10,    (Param!$B$37+1/(1-OFFSET(Radar!$AD$3,COLUMN(),0)*ScreenHeight!$C10)/Param!$B$39)/OFFSET(Radar!$AC$3,COLUMN(),0))*DistanceShader!BX9*LightShader!BX9*(IF(OFFSET(Ghosts!$S$41,COLUMN(),0)&lt;ScreenHeight!$E10,   1,   (SQRT(OFFSET(Ghosts!$T$41,COLUMN(),0)-OFFSET(Ghosts!$R$41,COLUMN(),0)*ScreenHeight!$D10)-1))+IF(Ghosts!$B$35,IF(Param!$M$21,-1-POWER(0.3,Param!$M$21)/(IF(Param!$M$21&lt;20,LightShader!BX74,OFFSET(LightShader!BX74,Param!$M$21-20,0))+POWER(0.3,Param!$M$21)),-2),0))</f>
        <v>2.5412824064821575</v>
      </c>
      <c r="BY9" s="46">
        <f ca="1">IF(ScreenHeight!$B10&lt;OFFSET(Radar!$AC$3,COLUMN(),0),    Param!$B$38/ScreenHeight!$B10,    (Param!$B$37+1/(1-OFFSET(Radar!$AD$3,COLUMN(),0)*ScreenHeight!$C10)/Param!$B$39)/OFFSET(Radar!$AC$3,COLUMN(),0))*DistanceShader!BY9*LightShader!BY9*(IF(OFFSET(Ghosts!$S$41,COLUMN(),0)&lt;ScreenHeight!$E10,   1,   (SQRT(OFFSET(Ghosts!$T$41,COLUMN(),0)-OFFSET(Ghosts!$R$41,COLUMN(),0)*ScreenHeight!$D10)-1))+IF(Ghosts!$B$35,IF(Param!$M$21,-1-POWER(0.3,Param!$M$21)/(IF(Param!$M$21&lt;20,LightShader!BY74,OFFSET(LightShader!BY74,Param!$M$21-20,0))+POWER(0.3,Param!$M$21)),-2),0))</f>
        <v>2.4640945455348557</v>
      </c>
      <c r="BZ9" s="46">
        <f ca="1">IF(ScreenHeight!$B10&lt;OFFSET(Radar!$AC$3,COLUMN(),0),    Param!$B$38/ScreenHeight!$B10,    (Param!$B$37+1/(1-OFFSET(Radar!$AD$3,COLUMN(),0)*ScreenHeight!$C10)/Param!$B$39)/OFFSET(Radar!$AC$3,COLUMN(),0))*DistanceShader!BZ9*LightShader!BZ9*(IF(OFFSET(Ghosts!$S$41,COLUMN(),0)&lt;ScreenHeight!$E10,   1,   (SQRT(OFFSET(Ghosts!$T$41,COLUMN(),0)-OFFSET(Ghosts!$R$41,COLUMN(),0)*ScreenHeight!$D10)-1))+IF(Ghosts!$B$35,IF(Param!$M$21,-1-POWER(0.3,Param!$M$21)/(IF(Param!$M$21&lt;20,LightShader!BZ74,OFFSET(LightShader!BZ74,Param!$M$21-20,0))+POWER(0.3,Param!$M$21)),-2),0))</f>
        <v>2.3891846306460107</v>
      </c>
      <c r="CA9" s="46">
        <f ca="1">IF(ScreenHeight!$B10&lt;OFFSET(Radar!$AC$3,COLUMN(),0),    Param!$B$38/ScreenHeight!$B10,    (Param!$B$37+1/(1-OFFSET(Radar!$AD$3,COLUMN(),0)*ScreenHeight!$C10)/Param!$B$39)/OFFSET(Radar!$AC$3,COLUMN(),0))*DistanceShader!CA9*LightShader!CA9*(IF(OFFSET(Ghosts!$S$41,COLUMN(),0)&lt;ScreenHeight!$E10,   1,   (SQRT(OFFSET(Ghosts!$T$41,COLUMN(),0)-OFFSET(Ghosts!$R$41,COLUMN(),0)*ScreenHeight!$D10)-1))+IF(Ghosts!$B$35,IF(Param!$M$21,-1-POWER(0.3,Param!$M$21)/(IF(Param!$M$21&lt;20,LightShader!CA74,OFFSET(LightShader!CA74,Param!$M$21-20,0))+POWER(0.3,Param!$M$21)),-2),0))</f>
        <v>2.3165680859004305</v>
      </c>
      <c r="CB9" s="46">
        <f ca="1">IF(ScreenHeight!$B10&lt;OFFSET(Radar!$AC$3,COLUMN(),0),    Param!$B$38/ScreenHeight!$B10,    (Param!$B$37+1/(1-OFFSET(Radar!$AD$3,COLUMN(),0)*ScreenHeight!$C10)/Param!$B$39)/OFFSET(Radar!$AC$3,COLUMN(),0))*DistanceShader!CB9*LightShader!CB9*(IF(OFFSET(Ghosts!$S$41,COLUMN(),0)&lt;ScreenHeight!$E10,   1,   (SQRT(OFFSET(Ghosts!$T$41,COLUMN(),0)-OFFSET(Ghosts!$R$41,COLUMN(),0)*ScreenHeight!$D10)-1))+IF(Ghosts!$B$35,IF(Param!$M$21,-1-POWER(0.3,Param!$M$21)/(IF(Param!$M$21&lt;20,LightShader!CB74,OFFSET(LightShader!CB74,Param!$M$21-20,0))+POWER(0.3,Param!$M$21)),-2),0))</f>
        <v>2.2462433184107624</v>
      </c>
      <c r="CC9" s="46">
        <f ca="1">IF(ScreenHeight!$B10&lt;OFFSET(Radar!$AC$3,COLUMN(),0),    Param!$B$38/ScreenHeight!$B10,    (Param!$B$37+1/(1-OFFSET(Radar!$AD$3,COLUMN(),0)*ScreenHeight!$C10)/Param!$B$39)/OFFSET(Radar!$AC$3,COLUMN(),0))*DistanceShader!CC9*LightShader!CC9*(IF(OFFSET(Ghosts!$S$41,COLUMN(),0)&lt;ScreenHeight!$E10,   1,   (SQRT(OFFSET(Ghosts!$T$41,COLUMN(),0)-OFFSET(Ghosts!$R$41,COLUMN(),0)*ScreenHeight!$D10)-1))+IF(Ghosts!$B$35,IF(Param!$M$21,-1-POWER(0.3,Param!$M$21)/(IF(Param!$M$21&lt;20,LightShader!CC74,OFFSET(LightShader!CC74,Param!$M$21-20,0))+POWER(0.3,Param!$M$21)),-2),0))</f>
        <v>2.1781946949097017</v>
      </c>
      <c r="CD9" s="46">
        <f ca="1">IF(ScreenHeight!$B10&lt;OFFSET(Radar!$AC$3,COLUMN(),0),    Param!$B$38/ScreenHeight!$B10,    (Param!$B$37+1/(1-OFFSET(Radar!$AD$3,COLUMN(),0)*ScreenHeight!$C10)/Param!$B$39)/OFFSET(Radar!$AC$3,COLUMN(),0))*DistanceShader!CD9*LightShader!CD9*(IF(OFFSET(Ghosts!$S$41,COLUMN(),0)&lt;ScreenHeight!$E10,   1,   (SQRT(OFFSET(Ghosts!$T$41,COLUMN(),0)-OFFSET(Ghosts!$R$41,COLUMN(),0)*ScreenHeight!$D10)-1))+IF(Ghosts!$B$35,IF(Param!$M$21,-1-POWER(0.3,Param!$M$21)/(IF(Param!$M$21&lt;20,LightShader!CD74,OFFSET(LightShader!CD74,Param!$M$21-20,0))+POWER(0.3,Param!$M$21)),-2),0))</f>
        <v>2.1123951233650318</v>
      </c>
      <c r="CE9" s="46">
        <f ca="1">IF(ScreenHeight!$B10&lt;OFFSET(Radar!$AC$3,COLUMN(),0),    Param!$B$38/ScreenHeight!$B10,    (Param!$B$37+1/(1-OFFSET(Radar!$AD$3,COLUMN(),0)*ScreenHeight!$C10)/Param!$B$39)/OFFSET(Radar!$AC$3,COLUMN(),0))*DistanceShader!CE9*LightShader!CE9*(IF(OFFSET(Ghosts!$S$41,COLUMN(),0)&lt;ScreenHeight!$E10,   1,   (SQRT(OFFSET(Ghosts!$T$41,COLUMN(),0)-OFFSET(Ghosts!$R$41,COLUMN(),0)*ScreenHeight!$D10)-1))+IF(Ghosts!$B$35,IF(Param!$M$21,-1-POWER(0.3,Param!$M$21)/(IF(Param!$M$21&lt;20,LightShader!CE74,OFFSET(LightShader!CE74,Param!$M$21-20,0))+POWER(0.3,Param!$M$21)),-2),0))</f>
        <v>2.0488082768371005</v>
      </c>
      <c r="CF9" s="46">
        <f ca="1">IF(ScreenHeight!$B10&lt;OFFSET(Radar!$AC$3,COLUMN(),0),    Param!$B$38/ScreenHeight!$B10,    (Param!$B$37+1/(1-OFFSET(Radar!$AD$3,COLUMN(),0)*ScreenHeight!$C10)/Param!$B$39)/OFFSET(Radar!$AC$3,COLUMN(),0))*DistanceShader!CF9*LightShader!CF9*(IF(OFFSET(Ghosts!$S$41,COLUMN(),0)&lt;ScreenHeight!$E10,   1,   (SQRT(OFFSET(Ghosts!$T$41,COLUMN(),0)-OFFSET(Ghosts!$R$41,COLUMN(),0)*ScreenHeight!$D10)-1))+IF(Ghosts!$B$35,IF(Param!$M$21,-1-POWER(0.3,Param!$M$21)/(IF(Param!$M$21&lt;20,LightShader!CF74,OFFSET(LightShader!CF74,Param!$M$21-20,0))+POWER(0.3,Param!$M$21)),-2),0))</f>
        <v>1.9873904974246273</v>
      </c>
      <c r="CG9" s="46">
        <f ca="1">IF(ScreenHeight!$B10&lt;OFFSET(Radar!$AC$3,COLUMN(),0),    Param!$B$38/ScreenHeight!$B10,    (Param!$B$37+1/(1-OFFSET(Radar!$AD$3,COLUMN(),0)*ScreenHeight!$C10)/Param!$B$39)/OFFSET(Radar!$AC$3,COLUMN(),0))*DistanceShader!CG9*LightShader!CG9*(IF(OFFSET(Ghosts!$S$41,COLUMN(),0)&lt;ScreenHeight!$E10,   1,   (SQRT(OFFSET(Ghosts!$T$41,COLUMN(),0)-OFFSET(Ghosts!$R$41,COLUMN(),0)*ScreenHeight!$D10)-1))+IF(Ghosts!$B$35,IF(Param!$M$21,-1-POWER(0.3,Param!$M$21)/(IF(Param!$M$21&lt;20,LightShader!CG74,OFFSET(LightShader!CG74,Param!$M$21-20,0))+POWER(0.3,Param!$M$21)),-2),0))</f>
        <v>1.9280924170995626</v>
      </c>
      <c r="CH9" s="46">
        <f ca="1">IF(ScreenHeight!$B10&lt;OFFSET(Radar!$AC$3,COLUMN(),0),    Param!$B$38/ScreenHeight!$B10,    (Param!$B$37+1/(1-OFFSET(Radar!$AD$3,COLUMN(),0)*ScreenHeight!$C10)/Param!$B$39)/OFFSET(Radar!$AC$3,COLUMN(),0))*DistanceShader!CH9*LightShader!CH9*(IF(OFFSET(Ghosts!$S$41,COLUMN(),0)&lt;ScreenHeight!$E10,   1,   (SQRT(OFFSET(Ghosts!$T$41,COLUMN(),0)-OFFSET(Ghosts!$R$41,COLUMN(),0)*ScreenHeight!$D10)-1))+IF(Ghosts!$B$35,IF(Param!$M$21,-1-POWER(0.3,Param!$M$21)/(IF(Param!$M$21&lt;20,LightShader!CH74,OFFSET(LightShader!CH74,Param!$M$21-20,0))+POWER(0.3,Param!$M$21)),-2),0))</f>
        <v>1.8708603301309172</v>
      </c>
      <c r="CI9" s="46">
        <f ca="1">IF(ScreenHeight!$B10&lt;OFFSET(Radar!$AC$3,COLUMN(),0),    Param!$B$38/ScreenHeight!$B10,    (Param!$B$37+1/(1-OFFSET(Radar!$AD$3,COLUMN(),0)*ScreenHeight!$C10)/Param!$B$39)/OFFSET(Radar!$AC$3,COLUMN(),0))*DistanceShader!CI9*LightShader!CI9*(IF(OFFSET(Ghosts!$S$41,COLUMN(),0)&lt;ScreenHeight!$E10,   1,   (SQRT(OFFSET(Ghosts!$T$41,COLUMN(),0)-OFFSET(Ghosts!$R$41,COLUMN(),0)*ScreenHeight!$D10)-1))+IF(Ghosts!$B$35,IF(Param!$M$21,-1-POWER(0.3,Param!$M$21)/(IF(Param!$M$21&lt;20,LightShader!CI74,OFFSET(LightShader!CI74,Param!$M$21-20,0))+POWER(0.3,Param!$M$21)),-2),0))</f>
        <v>1.8156373490917941</v>
      </c>
      <c r="CJ9" s="46">
        <f ca="1">IF(ScreenHeight!$B10&lt;OFFSET(Radar!$AC$3,COLUMN(),0),    Param!$B$38/ScreenHeight!$B10,    (Param!$B$37+1/(1-OFFSET(Radar!$AD$3,COLUMN(),0)*ScreenHeight!$C10)/Param!$B$39)/OFFSET(Radar!$AC$3,COLUMN(),0))*DistanceShader!CJ9*LightShader!CJ9*(IF(OFFSET(Ghosts!$S$41,COLUMN(),0)&lt;ScreenHeight!$E10,   1,   (SQRT(OFFSET(Ghosts!$T$41,COLUMN(),0)-OFFSET(Ghosts!$R$41,COLUMN(),0)*ScreenHeight!$D10)-1))+IF(Ghosts!$B$35,IF(Param!$M$21,-1-POWER(0.3,Param!$M$21)/(IF(Param!$M$21&lt;20,LightShader!CJ74,OFFSET(LightShader!CJ74,Param!$M$21-20,0))+POWER(0.3,Param!$M$21)),-2),0))</f>
        <v>1.7623643734538921</v>
      </c>
      <c r="CK9" s="46">
        <f ca="1">IF(ScreenHeight!$B10&lt;OFFSET(Radar!$AC$3,COLUMN(),0),    Param!$B$38/ScreenHeight!$B10,    (Param!$B$37+1/(1-OFFSET(Radar!$AD$3,COLUMN(),0)*ScreenHeight!$C10)/Param!$B$39)/OFFSET(Radar!$AC$3,COLUMN(),0))*DistanceShader!CK9*LightShader!CK9*(IF(OFFSET(Ghosts!$S$41,COLUMN(),0)&lt;ScreenHeight!$E10,   1,   (SQRT(OFFSET(Ghosts!$T$41,COLUMN(),0)-OFFSET(Ghosts!$R$41,COLUMN(),0)*ScreenHeight!$D10)-1))+IF(Ghosts!$B$35,IF(Param!$M$21,-1-POWER(0.3,Param!$M$21)/(IF(Param!$M$21&lt;20,LightShader!CK74,OFFSET(LightShader!CK74,Param!$M$21-20,0))+POWER(0.3,Param!$M$21)),-2),0))</f>
        <v>1.7109808967197153</v>
      </c>
      <c r="CL9" s="46">
        <f ca="1">IF(ScreenHeight!$B10&lt;OFFSET(Radar!$AC$3,COLUMN(),0),    Param!$B$38/ScreenHeight!$B10,    (Param!$B$37+1/(1-OFFSET(Radar!$AD$3,COLUMN(),0)*ScreenHeight!$C10)/Param!$B$39)/OFFSET(Radar!$AC$3,COLUMN(),0))*DistanceShader!CL9*LightShader!CL9*(IF(OFFSET(Ghosts!$S$41,COLUMN(),0)&lt;ScreenHeight!$E10,   1,   (SQRT(OFFSET(Ghosts!$T$41,COLUMN(),0)-OFFSET(Ghosts!$R$41,COLUMN(),0)*ScreenHeight!$D10)-1))+IF(Ghosts!$B$35,IF(Param!$M$21,-1-POWER(0.3,Param!$M$21)/(IF(Param!$M$21&lt;20,LightShader!CL74,OFFSET(LightShader!CL74,Param!$M$21-20,0))+POWER(0.3,Param!$M$21)),-2),0))</f>
        <v>1.661425675069645</v>
      </c>
      <c r="CM9" s="46">
        <f ca="1">IF(ScreenHeight!$B10&lt;OFFSET(Radar!$AC$3,COLUMN(),0),    Param!$B$38/ScreenHeight!$B10,    (Param!$B$37+1/(1-OFFSET(Radar!$AD$3,COLUMN(),0)*ScreenHeight!$C10)/Param!$B$39)/OFFSET(Radar!$AC$3,COLUMN(),0))*DistanceShader!CM9*LightShader!CM9*(IF(OFFSET(Ghosts!$S$41,COLUMN(),0)&lt;ScreenHeight!$E10,   1,   (SQRT(OFFSET(Ghosts!$T$41,COLUMN(),0)-OFFSET(Ghosts!$R$41,COLUMN(),0)*ScreenHeight!$D10)-1))+IF(Ghosts!$B$35,IF(Param!$M$21,-1-POWER(0.3,Param!$M$21)/(IF(Param!$M$21&lt;20,LightShader!CM74,OFFSET(LightShader!CM74,Param!$M$21-20,0))+POWER(0.3,Param!$M$21)),-2),0))</f>
        <v>1.6136372776987977</v>
      </c>
      <c r="CN9" s="46">
        <f ca="1">IF(ScreenHeight!$B10&lt;OFFSET(Radar!$AC$3,COLUMN(),0),    Param!$B$38/ScreenHeight!$B10,    (Param!$B$37+1/(1-OFFSET(Radar!$AD$3,COLUMN(),0)*ScreenHeight!$C10)/Param!$B$39)/OFFSET(Radar!$AC$3,COLUMN(),0))*DistanceShader!CN9*LightShader!CN9*(IF(OFFSET(Ghosts!$S$41,COLUMN(),0)&lt;ScreenHeight!$E10,   1,   (SQRT(OFFSET(Ghosts!$T$41,COLUMN(),0)-OFFSET(Ghosts!$R$41,COLUMN(),0)*ScreenHeight!$D10)-1))+IF(Ghosts!$B$35,IF(Param!$M$21,-1-POWER(0.3,Param!$M$21)/(IF(Param!$M$21&lt;20,LightShader!CN74,OFFSET(LightShader!CN74,Param!$M$21-20,0))+POWER(0.3,Param!$M$21)),-2),0))</f>
        <v>1.5675545364376968</v>
      </c>
      <c r="CO9" s="46">
        <f ca="1">IF(ScreenHeight!$B10&lt;OFFSET(Radar!$AC$3,COLUMN(),0),    Param!$B$38/ScreenHeight!$B10,    (Param!$B$37+1/(1-OFFSET(Radar!$AD$3,COLUMN(),0)*ScreenHeight!$C10)/Param!$B$39)/OFFSET(Radar!$AC$3,COLUMN(),0))*DistanceShader!CO9*LightShader!CO9*(IF(OFFSET(Ghosts!$S$41,COLUMN(),0)&lt;ScreenHeight!$E10,   1,   (SQRT(OFFSET(Ghosts!$T$41,COLUMN(),0)-OFFSET(Ghosts!$R$41,COLUMN(),0)*ScreenHeight!$D10)-1))+IF(Ghosts!$B$35,IF(Param!$M$21,-1-POWER(0.3,Param!$M$21)/(IF(Param!$M$21&lt;20,LightShader!CO74,OFFSET(LightShader!CO74,Param!$M$21-20,0))+POWER(0.3,Param!$M$21)),-2),0))</f>
        <v>1.523116909914187</v>
      </c>
      <c r="CP9" s="46">
        <f ca="1">IF(ScreenHeight!$B10&lt;OFFSET(Radar!$AC$3,COLUMN(),0),    Param!$B$38/ScreenHeight!$B10,    (Param!$B$37+1/(1-OFFSET(Radar!$AD$3,COLUMN(),0)*ScreenHeight!$C10)/Param!$B$39)/OFFSET(Radar!$AC$3,COLUMN(),0))*DistanceShader!CP9*LightShader!CP9*(IF(OFFSET(Ghosts!$S$41,COLUMN(),0)&lt;ScreenHeight!$E10,   1,   (SQRT(OFFSET(Ghosts!$T$41,COLUMN(),0)-OFFSET(Ghosts!$R$41,COLUMN(),0)*ScreenHeight!$D10)-1))+IF(Ghosts!$B$35,IF(Param!$M$21,-1-POWER(0.3,Param!$M$21)/(IF(Param!$M$21&lt;20,LightShader!CP74,OFFSET(LightShader!CP74,Param!$M$21-20,0))+POWER(0.3,Param!$M$21)),-2),0))</f>
        <v>1.4802647754263609</v>
      </c>
      <c r="CQ9" s="46">
        <f ca="1">IF(ScreenHeight!$B10&lt;OFFSET(Radar!$AC$3,COLUMN(),0),    Param!$B$38/ScreenHeight!$B10,    (Param!$B$37+1/(1-OFFSET(Radar!$AD$3,COLUMN(),0)*ScreenHeight!$C10)/Param!$B$39)/OFFSET(Radar!$AC$3,COLUMN(),0))*DistanceShader!CQ9*LightShader!CQ9*(IF(OFFSET(Ghosts!$S$41,COLUMN(),0)&lt;ScreenHeight!$E10,   1,   (SQRT(OFFSET(Ghosts!$T$41,COLUMN(),0)-OFFSET(Ghosts!$R$41,COLUMN(),0)*ScreenHeight!$D10)-1))+IF(Ghosts!$B$35,IF(Param!$M$21,-1-POWER(0.3,Param!$M$21)/(IF(Param!$M$21&lt;20,LightShader!CQ74,OFFSET(LightShader!CQ74,Param!$M$21-20,0))+POWER(0.3,Param!$M$21)),-2),0))</f>
        <v>1.4389396598500503</v>
      </c>
      <c r="CR9" s="46">
        <f ca="1">IF(ScreenHeight!$B10&lt;OFFSET(Radar!$AC$3,COLUMN(),0),    Param!$B$38/ScreenHeight!$B10,    (Param!$B$37+1/(1-OFFSET(Radar!$AD$3,COLUMN(),0)*ScreenHeight!$C10)/Param!$B$39)/OFFSET(Radar!$AC$3,COLUMN(),0))*DistanceShader!CR9*LightShader!CR9*(IF(OFFSET(Ghosts!$S$41,COLUMN(),0)&lt;ScreenHeight!$E10,   1,   (SQRT(OFFSET(Ghosts!$T$41,COLUMN(),0)-OFFSET(Ghosts!$R$41,COLUMN(),0)*ScreenHeight!$D10)-1))+IF(Ghosts!$B$35,IF(Param!$M$21,-1-POWER(0.3,Param!$M$21)/(IF(Param!$M$21&lt;20,LightShader!CR74,OFFSET(LightShader!CR74,Param!$M$21-20,0))+POWER(0.3,Param!$M$21)),-2),0))</f>
        <v>1.399084419285096</v>
      </c>
      <c r="CS9" s="46">
        <f ca="1">IF(ScreenHeight!$B10&lt;OFFSET(Radar!$AC$3,COLUMN(),0),    Param!$B$38/ScreenHeight!$B10,    (Param!$B$37+1/(1-OFFSET(Radar!$AD$3,COLUMN(),0)*ScreenHeight!$C10)/Param!$B$39)/OFFSET(Radar!$AC$3,COLUMN(),0))*DistanceShader!CS9*LightShader!CS9*(IF(OFFSET(Ghosts!$S$41,COLUMN(),0)&lt;ScreenHeight!$E10,   1,   (SQRT(OFFSET(Ghosts!$T$41,COLUMN(),0)-OFFSET(Ghosts!$R$41,COLUMN(),0)*ScreenHeight!$D10)-1))+IF(Ghosts!$B$35,IF(Param!$M$21,-1-POWER(0.3,Param!$M$21)/(IF(Param!$M$21&lt;20,LightShader!CS74,OFFSET(LightShader!CS74,Param!$M$21-20,0))+POWER(0.3,Param!$M$21)),-2),0))</f>
        <v>1.3606433757335539</v>
      </c>
      <c r="CT9" s="46">
        <f ca="1">IF(ScreenHeight!$B10&lt;OFFSET(Radar!$AC$3,COLUMN(),0),    Param!$B$38/ScreenHeight!$B10,    (Param!$B$37+1/(1-OFFSET(Radar!$AD$3,COLUMN(),0)*ScreenHeight!$C10)/Param!$B$39)/OFFSET(Radar!$AC$3,COLUMN(),0))*DistanceShader!CT9*LightShader!CT9*(IF(OFFSET(Ghosts!$S$41,COLUMN(),0)&lt;ScreenHeight!$E10,   1,   (SQRT(OFFSET(Ghosts!$T$41,COLUMN(),0)-OFFSET(Ghosts!$R$41,COLUMN(),0)*ScreenHeight!$D10)-1))+IF(Ghosts!$B$35,IF(Param!$M$21,-1-POWER(0.3,Param!$M$21)/(IF(Param!$M$21&lt;20,LightShader!CT74,OFFSET(LightShader!CT74,Param!$M$21-20,0))+POWER(0.3,Param!$M$21)),-2),0))</f>
        <v>1.3235624178799426</v>
      </c>
      <c r="CU9" s="46">
        <f ca="1">IF(ScreenHeight!$B10&lt;OFFSET(Radar!$AC$3,COLUMN(),0),    Param!$B$38/ScreenHeight!$B10,    (Param!$B$37+1/(1-OFFSET(Radar!$AD$3,COLUMN(),0)*ScreenHeight!$C10)/Param!$B$39)/OFFSET(Radar!$AC$3,COLUMN(),0))*DistanceShader!CU9*LightShader!CU9*(IF(OFFSET(Ghosts!$S$41,COLUMN(),0)&lt;ScreenHeight!$E10,   1,   (SQRT(OFFSET(Ghosts!$T$41,COLUMN(),0)-OFFSET(Ghosts!$R$41,COLUMN(),0)*ScreenHeight!$D10)-1))+IF(Ghosts!$B$35,IF(Param!$M$21,-1-POWER(0.3,Param!$M$21)/(IF(Param!$M$21&lt;20,LightShader!CU74,OFFSET(LightShader!CU74,Param!$M$21-20,0))+POWER(0.3,Param!$M$21)),-2),0))</f>
        <v>1.2877890719881306</v>
      </c>
      <c r="CV9" s="46">
        <f ca="1">IF(ScreenHeight!$B10&lt;OFFSET(Radar!$AC$3,COLUMN(),0),    Param!$B$38/ScreenHeight!$B10,    (Param!$B$37+1/(1-OFFSET(Radar!$AD$3,COLUMN(),0)*ScreenHeight!$C10)/Param!$B$39)/OFFSET(Radar!$AC$3,COLUMN(),0))*DistanceShader!CV9*LightShader!CV9*(IF(OFFSET(Ghosts!$S$41,COLUMN(),0)&lt;ScreenHeight!$E10,   1,   (SQRT(OFFSET(Ghosts!$T$41,COLUMN(),0)-OFFSET(Ghosts!$R$41,COLUMN(),0)*ScreenHeight!$D10)-1))+IF(Ghosts!$B$35,IF(Param!$M$21,-1-POWER(0.3,Param!$M$21)/(IF(Param!$M$21&lt;20,LightShader!CV74,OFFSET(LightShader!CV74,Param!$M$21-20,0))+POWER(0.3,Param!$M$21)),-2),0))</f>
        <v>1.2532725480217723</v>
      </c>
      <c r="CW9" s="46">
        <f ca="1">IF(ScreenHeight!$B10&lt;OFFSET(Radar!$AC$3,COLUMN(),0),    Param!$B$38/ScreenHeight!$B10,    (Param!$B$37+1/(1-OFFSET(Radar!$AD$3,COLUMN(),0)*ScreenHeight!$C10)/Param!$B$39)/OFFSET(Radar!$AC$3,COLUMN(),0))*DistanceShader!CW9*LightShader!CW9*(IF(OFFSET(Ghosts!$S$41,COLUMN(),0)&lt;ScreenHeight!$E10,   1,   (SQRT(OFFSET(Ghosts!$T$41,COLUMN(),0)-OFFSET(Ghosts!$R$41,COLUMN(),0)*ScreenHeight!$D10)-1))+IF(Ghosts!$B$35,IF(Param!$M$21,-1-POWER(0.3,Param!$M$21)/(IF(Param!$M$21&lt;20,LightShader!CW74,OFFSET(LightShader!CW74,Param!$M$21-20,0))+POWER(0.3,Param!$M$21)),-2),0))</f>
        <v>1.2199637653168791</v>
      </c>
    </row>
    <row r="10" spans="1:101" ht="7.5" customHeight="1">
      <c r="A10" s="46">
        <f ca="1">IF(ScreenHeight!$B11&lt;OFFSET(Radar!$AC$3,COLUMN(),0),    Param!$B$38/ScreenHeight!$B11,    (Param!$B$37+1/(1-OFFSET(Radar!$AD$3,COLUMN(),0)*ScreenHeight!$C11)/Param!$B$39)/OFFSET(Radar!$AC$3,COLUMN(),0))*DistanceShader!A10*LightShader!A10*(IF(OFFSET(Ghosts!$S$41,COLUMN(),0)&lt;ScreenHeight!$E11,   1,   (SQRT(OFFSET(Ghosts!$T$41,COLUMN(),0)-OFFSET(Ghosts!$R$41,COLUMN(),0)*ScreenHeight!$D11)-1))+IF(Ghosts!$B$35,IF(Param!$M$21,-1-POWER(0.3,Param!$M$21)/(IF(Param!$M$21&lt;20,LightShader!A75,OFFSET(LightShader!A75,Param!$M$21-20,0))+POWER(0.3,Param!$M$21)),-2),0))</f>
        <v>1.2044130901866938</v>
      </c>
      <c r="B10" s="46">
        <f ca="1">IF(ScreenHeight!$B11&lt;OFFSET(Radar!$AC$3,COLUMN(),0),    Param!$B$38/ScreenHeight!$B11,    (Param!$B$37+1/(1-OFFSET(Radar!$AD$3,COLUMN(),0)*ScreenHeight!$C11)/Param!$B$39)/OFFSET(Radar!$AC$3,COLUMN(),0))*DistanceShader!B10*LightShader!B10*(IF(OFFSET(Ghosts!$S$41,COLUMN(),0)&lt;ScreenHeight!$E11,   1,   (SQRT(OFFSET(Ghosts!$T$41,COLUMN(),0)-OFFSET(Ghosts!$R$41,COLUMN(),0)*ScreenHeight!$D11)-1))+IF(Ghosts!$B$35,IF(Param!$M$21,-1-POWER(0.3,Param!$M$21)/(IF(Param!$M$21&lt;20,LightShader!B75,OFFSET(LightShader!B75,Param!$M$21-20,0))+POWER(0.3,Param!$M$21)),-2),0))</f>
        <v>1.2377129765589192</v>
      </c>
      <c r="C10" s="46">
        <f ca="1">IF(ScreenHeight!$B11&lt;OFFSET(Radar!$AC$3,COLUMN(),0),    Param!$B$38/ScreenHeight!$B11,    (Param!$B$37+1/(1-OFFSET(Radar!$AD$3,COLUMN(),0)*ScreenHeight!$C11)/Param!$B$39)/OFFSET(Radar!$AC$3,COLUMN(),0))*DistanceShader!C10*LightShader!C10*(IF(OFFSET(Ghosts!$S$41,COLUMN(),0)&lt;ScreenHeight!$E11,   1,   (SQRT(OFFSET(Ghosts!$T$41,COLUMN(),0)-OFFSET(Ghosts!$R$41,COLUMN(),0)*ScreenHeight!$D11)-1))+IF(Ghosts!$B$35,IF(Param!$M$21,-1-POWER(0.3,Param!$M$21)/(IF(Param!$M$21&lt;20,LightShader!C75,OFFSET(LightShader!C75,Param!$M$21-20,0))+POWER(0.3,Param!$M$21)),-2),0))</f>
        <v>1.2722353216508389</v>
      </c>
      <c r="D10" s="46">
        <f ca="1">IF(ScreenHeight!$B11&lt;OFFSET(Radar!$AC$3,COLUMN(),0),    Param!$B$38/ScreenHeight!$B11,    (Param!$B$37+1/(1-OFFSET(Radar!$AD$3,COLUMN(),0)*ScreenHeight!$C11)/Param!$B$39)/OFFSET(Radar!$AC$3,COLUMN(),0))*DistanceShader!D10*LightShader!D10*(IF(OFFSET(Ghosts!$S$41,COLUMN(),0)&lt;ScreenHeight!$E11,   1,   (SQRT(OFFSET(Ghosts!$T$41,COLUMN(),0)-OFFSET(Ghosts!$R$41,COLUMN(),0)*ScreenHeight!$D11)-1))+IF(Ghosts!$B$35,IF(Param!$M$21,-1-POWER(0.3,Param!$M$21)/(IF(Param!$M$21&lt;20,LightShader!D75,OFFSET(LightShader!D75,Param!$M$21-20,0))+POWER(0.3,Param!$M$21)),-2),0))</f>
        <v>1.3080307390138681</v>
      </c>
      <c r="E10" s="46">
        <f ca="1">IF(ScreenHeight!$B11&lt;OFFSET(Radar!$AC$3,COLUMN(),0),    Param!$B$38/ScreenHeight!$B11,    (Param!$B$37+1/(1-OFFSET(Radar!$AD$3,COLUMN(),0)*ScreenHeight!$C11)/Param!$B$39)/OFFSET(Radar!$AC$3,COLUMN(),0))*DistanceShader!E10*LightShader!E10*(IF(OFFSET(Ghosts!$S$41,COLUMN(),0)&lt;ScreenHeight!$E11,   1,   (SQRT(OFFSET(Ghosts!$T$41,COLUMN(),0)-OFFSET(Ghosts!$R$41,COLUMN(),0)*ScreenHeight!$D11)-1))+IF(Ghosts!$B$35,IF(Param!$M$21,-1-POWER(0.3,Param!$M$21)/(IF(Param!$M$21&lt;20,LightShader!E75,OFFSET(LightShader!E75,Param!$M$21-20,0))+POWER(0.3,Param!$M$21)),-2),0))</f>
        <v>1.3451517115004799</v>
      </c>
      <c r="F10" s="46">
        <f ca="1">IF(ScreenHeight!$B11&lt;OFFSET(Radar!$AC$3,COLUMN(),0),    Param!$B$38/ScreenHeight!$B11,    (Param!$B$37+1/(1-OFFSET(Radar!$AD$3,COLUMN(),0)*ScreenHeight!$C11)/Param!$B$39)/OFFSET(Radar!$AC$3,COLUMN(),0))*DistanceShader!F10*LightShader!F10*(IF(OFFSET(Ghosts!$S$41,COLUMN(),0)&lt;ScreenHeight!$E11,   1,   (SQRT(OFFSET(Ghosts!$T$41,COLUMN(),0)-OFFSET(Ghosts!$R$41,COLUMN(),0)*ScreenHeight!$D11)-1))+IF(Ghosts!$B$35,IF(Param!$M$21,-1-POWER(0.3,Param!$M$21)/(IF(Param!$M$21&lt;20,LightShader!F75,OFFSET(LightShader!F75,Param!$M$21-20,0))+POWER(0.3,Param!$M$21)),-2),0))</f>
        <v>1.3836525843141791</v>
      </c>
      <c r="G10" s="46">
        <f ca="1">IF(ScreenHeight!$B11&lt;OFFSET(Radar!$AC$3,COLUMN(),0),    Param!$B$38/ScreenHeight!$B11,    (Param!$B$37+1/(1-OFFSET(Radar!$AD$3,COLUMN(),0)*ScreenHeight!$C11)/Param!$B$39)/OFFSET(Radar!$AC$3,COLUMN(),0))*DistanceShader!G10*LightShader!G10*(IF(OFFSET(Ghosts!$S$41,COLUMN(),0)&lt;ScreenHeight!$E11,   1,   (SQRT(OFFSET(Ghosts!$T$41,COLUMN(),0)-OFFSET(Ghosts!$R$41,COLUMN(),0)*ScreenHeight!$D11)-1))+IF(Ghosts!$B$35,IF(Param!$M$21,-1-POWER(0.3,Param!$M$21)/(IF(Param!$M$21&lt;20,LightShader!G75,OFFSET(LightShader!G75,Param!$M$21-20,0))+POWER(0.3,Param!$M$21)),-2),0))</f>
        <v>1.4235895398520859</v>
      </c>
      <c r="H10" s="46">
        <f ca="1">IF(ScreenHeight!$B11&lt;OFFSET(Radar!$AC$3,COLUMN(),0),    Param!$B$38/ScreenHeight!$B11,    (Param!$B$37+1/(1-OFFSET(Radar!$AD$3,COLUMN(),0)*ScreenHeight!$C11)/Param!$B$39)/OFFSET(Radar!$AC$3,COLUMN(),0))*DistanceShader!H10*LightShader!H10*(IF(OFFSET(Ghosts!$S$41,COLUMN(),0)&lt;ScreenHeight!$E11,   1,   (SQRT(OFFSET(Ghosts!$T$41,COLUMN(),0)-OFFSET(Ghosts!$R$41,COLUMN(),0)*ScreenHeight!$D11)-1))+IF(Ghosts!$B$35,IF(Param!$M$21,-1-POWER(0.3,Param!$M$21)/(IF(Param!$M$21&lt;20,LightShader!H75,OFFSET(LightShader!H75,Param!$M$21-20,0))+POWER(0.3,Param!$M$21)),-2),0))</f>
        <v>1.4650205502212812</v>
      </c>
      <c r="I10" s="46">
        <f ca="1">IF(ScreenHeight!$B11&lt;OFFSET(Radar!$AC$3,COLUMN(),0),    Param!$B$38/ScreenHeight!$B11,    (Param!$B$37+1/(1-OFFSET(Radar!$AD$3,COLUMN(),0)*ScreenHeight!$C11)/Param!$B$39)/OFFSET(Radar!$AC$3,COLUMN(),0))*DistanceShader!I10*LightShader!I10*(IF(OFFSET(Ghosts!$S$41,COLUMN(),0)&lt;ScreenHeight!$E11,   1,   (SQRT(OFFSET(Ghosts!$T$41,COLUMN(),0)-OFFSET(Ghosts!$R$41,COLUMN(),0)*ScreenHeight!$D11)-1))+IF(Ghosts!$B$35,IF(Param!$M$21,-1-POWER(0.3,Param!$M$21)/(IF(Param!$M$21&lt;20,LightShader!I75,OFFSET(LightShader!I75,Param!$M$21-20,0))+POWER(0.3,Param!$M$21)),-2),0))</f>
        <v>1.5080053025255258</v>
      </c>
      <c r="J10" s="46">
        <f ca="1">IF(ScreenHeight!$B11&lt;OFFSET(Radar!$AC$3,COLUMN(),0),    Param!$B$38/ScreenHeight!$B11,    (Param!$B$37+1/(1-OFFSET(Radar!$AD$3,COLUMN(),0)*ScreenHeight!$C11)/Param!$B$39)/OFFSET(Radar!$AC$3,COLUMN(),0))*DistanceShader!J10*LightShader!J10*(IF(OFFSET(Ghosts!$S$41,COLUMN(),0)&lt;ScreenHeight!$E11,   1,   (SQRT(OFFSET(Ghosts!$T$41,COLUMN(),0)-OFFSET(Ghosts!$R$41,COLUMN(),0)*ScreenHeight!$D11)-1))+IF(Ghosts!$B$35,IF(Param!$M$21,-1-POWER(0.3,Param!$M$21)/(IF(Param!$M$21&lt;20,LightShader!J75,OFFSET(LightShader!J75,Param!$M$21-20,0))+POWER(0.3,Param!$M$21)),-2),0))</f>
        <v>1.5526050910929992</v>
      </c>
      <c r="K10" s="46">
        <f ca="1">IF(ScreenHeight!$B11&lt;OFFSET(Radar!$AC$3,COLUMN(),0),    Param!$B$38/ScreenHeight!$B11,    (Param!$B$37+1/(1-OFFSET(Radar!$AD$3,COLUMN(),0)*ScreenHeight!$C11)/Param!$B$39)/OFFSET(Radar!$AC$3,COLUMN(),0))*DistanceShader!K10*LightShader!K10*(IF(OFFSET(Ghosts!$S$41,COLUMN(),0)&lt;ScreenHeight!$E11,   1,   (SQRT(OFFSET(Ghosts!$T$41,COLUMN(),0)-OFFSET(Ghosts!$R$41,COLUMN(),0)*ScreenHeight!$D11)-1))+IF(Ghosts!$B$35,IF(Param!$M$21,-1-POWER(0.3,Param!$M$21)/(IF(Param!$M$21&lt;20,LightShader!K75,OFFSET(LightShader!K75,Param!$M$21-20,0))+POWER(0.3,Param!$M$21)),-2),0))</f>
        <v>1.5988826697250116</v>
      </c>
      <c r="L10" s="46">
        <f ca="1">IF(ScreenHeight!$B11&lt;OFFSET(Radar!$AC$3,COLUMN(),0),    Param!$B$38/ScreenHeight!$B11,    (Param!$B$37+1/(1-OFFSET(Radar!$AD$3,COLUMN(),0)*ScreenHeight!$C11)/Param!$B$39)/OFFSET(Radar!$AC$3,COLUMN(),0))*DistanceShader!L10*LightShader!L10*(IF(OFFSET(Ghosts!$S$41,COLUMN(),0)&lt;ScreenHeight!$E11,   1,   (SQRT(OFFSET(Ghosts!$T$41,COLUMN(),0)-OFFSET(Ghosts!$R$41,COLUMN(),0)*ScreenHeight!$D11)-1))+IF(Ghosts!$B$35,IF(Param!$M$21,-1-POWER(0.3,Param!$M$21)/(IF(Param!$M$21&lt;20,LightShader!L75,OFFSET(LightShader!L75,Param!$M$21-20,0))+POWER(0.3,Param!$M$21)),-2),0))</f>
        <v>1.6469020557642504</v>
      </c>
      <c r="M10" s="46">
        <f ca="1">IF(ScreenHeight!$B11&lt;OFFSET(Radar!$AC$3,COLUMN(),0),    Param!$B$38/ScreenHeight!$B11,    (Param!$B$37+1/(1-OFFSET(Radar!$AD$3,COLUMN(),0)*ScreenHeight!$C11)/Param!$B$39)/OFFSET(Radar!$AC$3,COLUMN(),0))*DistanceShader!M10*LightShader!M10*(IF(OFFSET(Ghosts!$S$41,COLUMN(),0)&lt;ScreenHeight!$E11,   1,   (SQRT(OFFSET(Ghosts!$T$41,COLUMN(),0)-OFFSET(Ghosts!$R$41,COLUMN(),0)*ScreenHeight!$D11)-1))+IF(Ghosts!$B$35,IF(Param!$M$21,-1-POWER(0.3,Param!$M$21)/(IF(Param!$M$21&lt;20,LightShader!M75,OFFSET(LightShader!M75,Param!$M$21-20,0))+POWER(0.3,Param!$M$21)),-2),0))</f>
        <v>1.6967282762803508</v>
      </c>
      <c r="N10" s="46">
        <f ca="1">IF(ScreenHeight!$B11&lt;OFFSET(Radar!$AC$3,COLUMN(),0),    Param!$B$38/ScreenHeight!$B11,    (Param!$B$37+1/(1-OFFSET(Radar!$AD$3,COLUMN(),0)*ScreenHeight!$C11)/Param!$B$39)/OFFSET(Radar!$AC$3,COLUMN(),0))*DistanceShader!N10*LightShader!N10*(IF(OFFSET(Ghosts!$S$41,COLUMN(),0)&lt;ScreenHeight!$E11,   1,   (SQRT(OFFSET(Ghosts!$T$41,COLUMN(),0)-OFFSET(Ghosts!$R$41,COLUMN(),0)*ScreenHeight!$D11)-1))+IF(Ghosts!$B$35,IF(Param!$M$21,-1-POWER(0.3,Param!$M$21)/(IF(Param!$M$21&lt;20,LightShader!N75,OFFSET(LightShader!N75,Param!$M$21-20,0))+POWER(0.3,Param!$M$21)),-2),0))</f>
        <v>1.7484270449199122</v>
      </c>
      <c r="O10" s="46">
        <f ca="1">IF(ScreenHeight!$B11&lt;OFFSET(Radar!$AC$3,COLUMN(),0),    Param!$B$38/ScreenHeight!$B11,    (Param!$B$37+1/(1-OFFSET(Radar!$AD$3,COLUMN(),0)*ScreenHeight!$C11)/Param!$B$39)/OFFSET(Radar!$AC$3,COLUMN(),0))*DistanceShader!O10*LightShader!O10*(IF(OFFSET(Ghosts!$S$41,COLUMN(),0)&lt;ScreenHeight!$E11,   1,   (SQRT(OFFSET(Ghosts!$T$41,COLUMN(),0)-OFFSET(Ghosts!$R$41,COLUMN(),0)*ScreenHeight!$D11)-1))+IF(Ghosts!$B$35,IF(Param!$M$21,-1-POWER(0.3,Param!$M$21)/(IF(Param!$M$21&lt;20,LightShader!O75,OFFSET(LightShader!O75,Param!$M$21-20,0))+POWER(0.3,Param!$M$21)),-2),0))</f>
        <v>1.8020643559357705</v>
      </c>
      <c r="P10" s="46">
        <f ca="1">IF(ScreenHeight!$B11&lt;OFFSET(Radar!$AC$3,COLUMN(),0),    Param!$B$38/ScreenHeight!$B11,    (Param!$B$37+1/(1-OFFSET(Radar!$AD$3,COLUMN(),0)*ScreenHeight!$C11)/Param!$B$39)/OFFSET(Radar!$AC$3,COLUMN(),0))*DistanceShader!P10*LightShader!P10*(IF(OFFSET(Ghosts!$S$41,COLUMN(),0)&lt;ScreenHeight!$E11,   1,   (SQRT(OFFSET(Ghosts!$T$41,COLUMN(),0)-OFFSET(Ghosts!$R$41,COLUMN(),0)*ScreenHeight!$D11)-1))+IF(Ghosts!$B$35,IF(Param!$M$21,-1-POWER(0.3,Param!$M$21)/(IF(Param!$M$21&lt;20,LightShader!P75,OFFSET(LightShader!P75,Param!$M$21-20,0))+POWER(0.3,Param!$M$21)),-2),0))</f>
        <v>1.8577059795656048</v>
      </c>
      <c r="Q10" s="46">
        <f ca="1">IF(ScreenHeight!$B11&lt;OFFSET(Radar!$AC$3,COLUMN(),0),    Param!$B$38/ScreenHeight!$B11,    (Param!$B$37+1/(1-OFFSET(Radar!$AD$3,COLUMN(),0)*ScreenHeight!$C11)/Param!$B$39)/OFFSET(Radar!$AC$3,COLUMN(),0))*DistanceShader!Q10*LightShader!Q10*(IF(OFFSET(Ghosts!$S$41,COLUMN(),0)&lt;ScreenHeight!$E11,   1,   (SQRT(OFFSET(Ghosts!$T$41,COLUMN(),0)-OFFSET(Ghosts!$R$41,COLUMN(),0)*ScreenHeight!$D11)-1))+IF(Ghosts!$B$35,IF(Param!$M$21,-1-POWER(0.3,Param!$M$21)/(IF(Param!$M$21&lt;20,LightShader!Q75,OFFSET(LightShader!Q75,Param!$M$21-20,0))+POWER(0.3,Param!$M$21)),-2),0))</f>
        <v>1.9154168402453484</v>
      </c>
      <c r="R10" s="46">
        <f ca="1">IF(ScreenHeight!$B11&lt;OFFSET(Radar!$AC$3,COLUMN(),0),    Param!$B$38/ScreenHeight!$B11,    (Param!$B$37+1/(1-OFFSET(Radar!$AD$3,COLUMN(),0)*ScreenHeight!$C11)/Param!$B$39)/OFFSET(Radar!$AC$3,COLUMN(),0))*DistanceShader!R10*LightShader!R10*(IF(OFFSET(Ghosts!$S$41,COLUMN(),0)&lt;ScreenHeight!$E11,   1,   (SQRT(OFFSET(Ghosts!$T$41,COLUMN(),0)-OFFSET(Ghosts!$R$41,COLUMN(),0)*ScreenHeight!$D11)-1))+IF(Ghosts!$B$35,IF(Param!$M$21,-1-POWER(0.3,Param!$M$21)/(IF(Param!$M$21&lt;20,LightShader!R75,OFFSET(LightShader!R75,Param!$M$21-20,0))+POWER(0.3,Param!$M$21)),-2),0))</f>
        <v>1.9752602560989097</v>
      </c>
      <c r="S10" s="46">
        <f ca="1">IF(ScreenHeight!$B11&lt;OFFSET(Radar!$AC$3,COLUMN(),0),    Param!$B$38/ScreenHeight!$B11,    (Param!$B$37+1/(1-OFFSET(Radar!$AD$3,COLUMN(),0)*ScreenHeight!$C11)/Param!$B$39)/OFFSET(Radar!$AC$3,COLUMN(),0))*DistanceShader!S10*LightShader!S10*(IF(OFFSET(Ghosts!$S$41,COLUMN(),0)&lt;ScreenHeight!$E11,   1,   (SQRT(OFFSET(Ghosts!$T$41,COLUMN(),0)-OFFSET(Ghosts!$R$41,COLUMN(),0)*ScreenHeight!$D11)-1))+IF(Ghosts!$B$35,IF(Param!$M$21,-1-POWER(0.3,Param!$M$21)/(IF(Param!$M$21&lt;20,LightShader!S75,OFFSET(LightShader!S75,Param!$M$21-20,0))+POWER(0.3,Param!$M$21)),-2),0))</f>
        <v>2.0372970147368479</v>
      </c>
      <c r="T10" s="46">
        <f ca="1">IF(ScreenHeight!$B11&lt;OFFSET(Radar!$AC$3,COLUMN(),0),    Param!$B$38/ScreenHeight!$B11,    (Param!$B$37+1/(1-OFFSET(Radar!$AD$3,COLUMN(),0)*ScreenHeight!$C11)/Param!$B$39)/OFFSET(Radar!$AC$3,COLUMN(),0))*DistanceShader!T10*LightShader!T10*(IF(OFFSET(Ghosts!$S$41,COLUMN(),0)&lt;ScreenHeight!$E11,   1,   (SQRT(OFFSET(Ghosts!$T$41,COLUMN(),0)-OFFSET(Ghosts!$R$41,COLUMN(),0)*ScreenHeight!$D11)-1))+IF(Ghosts!$B$35,IF(Param!$M$21,-1-POWER(0.3,Param!$M$21)/(IF(Param!$M$21&lt;20,LightShader!T75,OFFSET(LightShader!T75,Param!$M$21-20,0))+POWER(0.3,Param!$M$21)),-2),0))</f>
        <v>2.1015842566406175</v>
      </c>
      <c r="U10" s="46">
        <f ca="1">IF(ScreenHeight!$B11&lt;OFFSET(Radar!$AC$3,COLUMN(),0),    Param!$B$38/ScreenHeight!$B11,    (Param!$B$37+1/(1-OFFSET(Radar!$AD$3,COLUMN(),0)*ScreenHeight!$C11)/Param!$B$39)/OFFSET(Radar!$AC$3,COLUMN(),0))*DistanceShader!U10*LightShader!U10*(IF(OFFSET(Ghosts!$S$41,COLUMN(),0)&lt;ScreenHeight!$E11,   1,   (SQRT(OFFSET(Ghosts!$T$41,COLUMN(),0)-OFFSET(Ghosts!$R$41,COLUMN(),0)*ScreenHeight!$D11)-1))+IF(Ghosts!$B$35,IF(Param!$M$21,-1-POWER(0.3,Param!$M$21)/(IF(Param!$M$21&lt;20,LightShader!U75,OFFSET(LightShader!U75,Param!$M$21-20,0))+POWER(0.3,Param!$M$21)),-2),0))</f>
        <v>2.1681741333591922</v>
      </c>
      <c r="V10" s="46">
        <f ca="1">IF(ScreenHeight!$B11&lt;OFFSET(Radar!$AC$3,COLUMN(),0),    Param!$B$38/ScreenHeight!$B11,    (Param!$B$37+1/(1-OFFSET(Radar!$AD$3,COLUMN(),0)*ScreenHeight!$C11)/Param!$B$39)/OFFSET(Radar!$AC$3,COLUMN(),0))*DistanceShader!V10*LightShader!V10*(IF(OFFSET(Ghosts!$S$41,COLUMN(),0)&lt;ScreenHeight!$E11,   1,   (SQRT(OFFSET(Ghosts!$T$41,COLUMN(),0)-OFFSET(Ghosts!$R$41,COLUMN(),0)*ScreenHeight!$D11)-1))+IF(Ghosts!$B$35,IF(Param!$M$21,-1-POWER(0.3,Param!$M$21)/(IF(Param!$M$21&lt;20,LightShader!V75,OFFSET(LightShader!V75,Param!$M$21-20,0))+POWER(0.3,Param!$M$21)),-2),0))</f>
        <v>2.237112203508075</v>
      </c>
      <c r="W10" s="46">
        <f ca="1">IF(ScreenHeight!$B11&lt;OFFSET(Radar!$AC$3,COLUMN(),0),    Param!$B$38/ScreenHeight!$B11,    (Param!$B$37+1/(1-OFFSET(Radar!$AD$3,COLUMN(),0)*ScreenHeight!$C11)/Param!$B$39)/OFFSET(Radar!$AC$3,COLUMN(),0))*DistanceShader!W10*LightShader!W10*(IF(OFFSET(Ghosts!$S$41,COLUMN(),0)&lt;ScreenHeight!$E11,   1,   (SQRT(OFFSET(Ghosts!$T$41,COLUMN(),0)-OFFSET(Ghosts!$R$41,COLUMN(),0)*ScreenHeight!$D11)-1))+IF(Ghosts!$B$35,IF(Param!$M$21,-1-POWER(0.3,Param!$M$21)/(IF(Param!$M$21&lt;20,LightShader!W75,OFFSET(LightShader!W75,Param!$M$21-20,0))+POWER(0.3,Param!$M$21)),-2),0))</f>
        <v>2.3084355253201951</v>
      </c>
      <c r="X10" s="46">
        <f ca="1">IF(ScreenHeight!$B11&lt;OFFSET(Radar!$AC$3,COLUMN(),0),    Param!$B$38/ScreenHeight!$B11,    (Param!$B$37+1/(1-OFFSET(Radar!$AD$3,COLUMN(),0)*ScreenHeight!$C11)/Param!$B$39)/OFFSET(Radar!$AC$3,COLUMN(),0))*DistanceShader!X10*LightShader!X10*(IF(OFFSET(Ghosts!$S$41,COLUMN(),0)&lt;ScreenHeight!$E11,   1,   (SQRT(OFFSET(Ghosts!$T$41,COLUMN(),0)-OFFSET(Ghosts!$R$41,COLUMN(),0)*ScreenHeight!$D11)-1))+IF(Ghosts!$B$35,IF(Param!$M$21,-1-POWER(0.3,Param!$M$21)/(IF(Param!$M$21&lt;20,LightShader!X75,OFFSET(LightShader!X75,Param!$M$21-20,0))+POWER(0.3,Param!$M$21)),-2),0))</f>
        <v>2.3821704005444642</v>
      </c>
      <c r="Y10" s="46">
        <f ca="1">IF(ScreenHeight!$B11&lt;OFFSET(Radar!$AC$3,COLUMN(),0),    Param!$B$38/ScreenHeight!$B11,    (Param!$B$37+1/(1-OFFSET(Radar!$AD$3,COLUMN(),0)*ScreenHeight!$C11)/Param!$B$39)/OFFSET(Radar!$AC$3,COLUMN(),0))*DistanceShader!Y10*LightShader!Y10*(IF(OFFSET(Ghosts!$S$41,COLUMN(),0)&lt;ScreenHeight!$E11,   1,   (SQRT(OFFSET(Ghosts!$T$41,COLUMN(),0)-OFFSET(Ghosts!$R$41,COLUMN(),0)*ScreenHeight!$D11)-1))+IF(Ghosts!$B$35,IF(Param!$M$21,-1-POWER(0.3,Param!$M$21)/(IF(Param!$M$21&lt;20,LightShader!Y75,OFFSET(LightShader!Y75,Param!$M$21-20,0))+POWER(0.3,Param!$M$21)),-2),0))</f>
        <v>2.4583297212576616</v>
      </c>
      <c r="Z10" s="46">
        <f ca="1">IF(ScreenHeight!$B11&lt;OFFSET(Radar!$AC$3,COLUMN(),0),    Param!$B$38/ScreenHeight!$B11,    (Param!$B$37+1/(1-OFFSET(Radar!$AD$3,COLUMN(),0)*ScreenHeight!$C11)/Param!$B$39)/OFFSET(Radar!$AC$3,COLUMN(),0))*DistanceShader!Z10*LightShader!Z10*(IF(OFFSET(Ghosts!$S$41,COLUMN(),0)&lt;ScreenHeight!$E11,   1,   (SQRT(OFFSET(Ghosts!$T$41,COLUMN(),0)-OFFSET(Ghosts!$R$41,COLUMN(),0)*ScreenHeight!$D11)-1))+IF(Ghosts!$B$35,IF(Param!$M$21,-1-POWER(0.3,Param!$M$21)/(IF(Param!$M$21&lt;20,LightShader!Z75,OFFSET(LightShader!Z75,Param!$M$21-20,0))+POWER(0.3,Param!$M$21)),-2),0))</f>
        <v>2.5369098692795555</v>
      </c>
      <c r="AA10" s="46">
        <f ca="1">IF(ScreenHeight!$B11&lt;OFFSET(Radar!$AC$3,COLUMN(),0),    Param!$B$38/ScreenHeight!$B11,    (Param!$B$37+1/(1-OFFSET(Radar!$AD$3,COLUMN(),0)*ScreenHeight!$C11)/Param!$B$39)/OFFSET(Radar!$AC$3,COLUMN(),0))*DistanceShader!AA10*LightShader!AA10*(IF(OFFSET(Ghosts!$S$41,COLUMN(),0)&lt;ScreenHeight!$E11,   1,   (SQRT(OFFSET(Ghosts!$T$41,COLUMN(),0)-OFFSET(Ghosts!$R$41,COLUMN(),0)*ScreenHeight!$D11)-1))+IF(Ghosts!$B$35,IF(Param!$M$21,-1-POWER(0.3,Param!$M$21)/(IF(Param!$M$21&lt;20,LightShader!AA75,OFFSET(LightShader!AA75,Param!$M$21-20,0))+POWER(0.3,Param!$M$21)),-2),0))</f>
        <v>2.617887118241125</v>
      </c>
      <c r="AB10" s="46">
        <f ca="1">IF(ScreenHeight!$B11&lt;OFFSET(Radar!$AC$3,COLUMN(),0),    Param!$B$38/ScreenHeight!$B11,    (Param!$B$37+1/(1-OFFSET(Radar!$AD$3,COLUMN(),0)*ScreenHeight!$C11)/Param!$B$39)/OFFSET(Radar!$AC$3,COLUMN(),0))*DistanceShader!AB10*LightShader!AB10*(IF(OFFSET(Ghosts!$S$41,COLUMN(),0)&lt;ScreenHeight!$E11,   1,   (SQRT(OFFSET(Ghosts!$T$41,COLUMN(),0)-OFFSET(Ghosts!$R$41,COLUMN(),0)*ScreenHeight!$D11)-1))+IF(Ghosts!$B$35,IF(Param!$M$21,-1-POWER(0.3,Param!$M$21)/(IF(Param!$M$21&lt;20,LightShader!AB75,OFFSET(LightShader!AB75,Param!$M$21-20,0))+POWER(0.3,Param!$M$21)),-2),0))</f>
        <v>2.7012134921447775</v>
      </c>
      <c r="AC10" s="46">
        <f ca="1">IF(ScreenHeight!$B11&lt;OFFSET(Radar!$AC$3,COLUMN(),0),    Param!$B$38/ScreenHeight!$B11,    (Param!$B$37+1/(1-OFFSET(Radar!$AD$3,COLUMN(),0)*ScreenHeight!$C11)/Param!$B$39)/OFFSET(Radar!$AC$3,COLUMN(),0))*DistanceShader!AC10*LightShader!AC10*(IF(OFFSET(Ghosts!$S$41,COLUMN(),0)&lt;ScreenHeight!$E11,   1,   (SQRT(OFFSET(Ghosts!$T$41,COLUMN(),0)-OFFSET(Ghosts!$R$41,COLUMN(),0)*ScreenHeight!$D11)-1))+IF(Ghosts!$B$35,IF(Param!$M$21,-1-POWER(0.3,Param!$M$21)/(IF(Param!$M$21&lt;20,LightShader!AC75,OFFSET(LightShader!AC75,Param!$M$21-20,0))+POWER(0.3,Param!$M$21)),-2),0))</f>
        <v>2.786812043040118</v>
      </c>
      <c r="AD10" s="46">
        <f ca="1">IF(ScreenHeight!$B11&lt;OFFSET(Radar!$AC$3,COLUMN(),0),    Param!$B$38/ScreenHeight!$B11,    (Param!$B$37+1/(1-OFFSET(Radar!$AD$3,COLUMN(),0)*ScreenHeight!$C11)/Param!$B$39)/OFFSET(Radar!$AC$3,COLUMN(),0))*DistanceShader!AD10*LightShader!AD10*(IF(OFFSET(Ghosts!$S$41,COLUMN(),0)&lt;ScreenHeight!$E11,   1,   (SQRT(OFFSET(Ghosts!$T$41,COLUMN(),0)-OFFSET(Ghosts!$R$41,COLUMN(),0)*ScreenHeight!$D11)-1))+IF(Ghosts!$B$35,IF(Param!$M$21,-1-POWER(0.3,Param!$M$21)/(IF(Param!$M$21&lt;20,LightShader!AD75,OFFSET(LightShader!AD75,Param!$M$21-20,0))+POWER(0.3,Param!$M$21)),-2),0))</f>
        <v>2.874571526205945</v>
      </c>
      <c r="AE10" s="46">
        <f ca="1">IF(ScreenHeight!$B11&lt;OFFSET(Radar!$AC$3,COLUMN(),0),    Param!$B$38/ScreenHeight!$B11,    (Param!$B$37+1/(1-OFFSET(Radar!$AD$3,COLUMN(),0)*ScreenHeight!$C11)/Param!$B$39)/OFFSET(Radar!$AC$3,COLUMN(),0))*DistanceShader!AE10*LightShader!AE10*(IF(OFFSET(Ghosts!$S$41,COLUMN(),0)&lt;ScreenHeight!$E11,   1,   (SQRT(OFFSET(Ghosts!$T$41,COLUMN(),0)-OFFSET(Ghosts!$R$41,COLUMN(),0)*ScreenHeight!$D11)-1))+IF(Ghosts!$B$35,IF(Param!$M$21,-1-POWER(0.3,Param!$M$21)/(IF(Param!$M$21&lt;20,LightShader!AE75,OFFSET(LightShader!AE75,Param!$M$21-20,0))+POWER(0.3,Param!$M$21)),-2),0))</f>
        <v>2.9643404763992272</v>
      </c>
      <c r="AF10" s="46">
        <f ca="1">IF(ScreenHeight!$B11&lt;OFFSET(Radar!$AC$3,COLUMN(),0),    Param!$B$38/ScreenHeight!$B11,    (Param!$B$37+1/(1-OFFSET(Radar!$AD$3,COLUMN(),0)*ScreenHeight!$C11)/Param!$B$39)/OFFSET(Radar!$AC$3,COLUMN(),0))*DistanceShader!AF10*LightShader!AF10*(IF(OFFSET(Ghosts!$S$41,COLUMN(),0)&lt;ScreenHeight!$E11,   1,   (SQRT(OFFSET(Ghosts!$T$41,COLUMN(),0)-OFFSET(Ghosts!$R$41,COLUMN(),0)*ScreenHeight!$D11)-1))+IF(Ghosts!$B$35,IF(Param!$M$21,-1-POWER(0.3,Param!$M$21)/(IF(Param!$M$21&lt;20,LightShader!AF75,OFFSET(LightShader!AF75,Param!$M$21-20,0))+POWER(0.3,Param!$M$21)),-2),0))</f>
        <v>3.0559207261052377</v>
      </c>
      <c r="AG10" s="46">
        <f ca="1">IF(ScreenHeight!$B11&lt;OFFSET(Radar!$AC$3,COLUMN(),0),    Param!$B$38/ScreenHeight!$B11,    (Param!$B$37+1/(1-OFFSET(Radar!$AD$3,COLUMN(),0)*ScreenHeight!$C11)/Param!$B$39)/OFFSET(Radar!$AC$3,COLUMN(),0))*DistanceShader!AG10*LightShader!AG10*(IF(OFFSET(Ghosts!$S$41,COLUMN(),0)&lt;ScreenHeight!$E11,   1,   (SQRT(OFFSET(Ghosts!$T$41,COLUMN(),0)-OFFSET(Ghosts!$R$41,COLUMN(),0)*ScreenHeight!$D11)-1))+IF(Ghosts!$B$35,IF(Param!$M$21,-1-POWER(0.3,Param!$M$21)/(IF(Param!$M$21&lt;20,LightShader!AG75,OFFSET(LightShader!AG75,Param!$M$21-20,0))+POWER(0.3,Param!$M$21)),-2),0))</f>
        <v>3.1490604593132061</v>
      </c>
      <c r="AH10" s="46">
        <f ca="1">IF(ScreenHeight!$B11&lt;OFFSET(Radar!$AC$3,COLUMN(),0),    Param!$B$38/ScreenHeight!$B11,    (Param!$B$37+1/(1-OFFSET(Radar!$AD$3,COLUMN(),0)*ScreenHeight!$C11)/Param!$B$39)/OFFSET(Radar!$AC$3,COLUMN(),0))*DistanceShader!AH10*LightShader!AH10*(IF(OFFSET(Ghosts!$S$41,COLUMN(),0)&lt;ScreenHeight!$E11,   1,   (SQRT(OFFSET(Ghosts!$T$41,COLUMN(),0)-OFFSET(Ghosts!$R$41,COLUMN(),0)*ScreenHeight!$D11)-1))+IF(Ghosts!$B$35,IF(Param!$M$21,-1-POWER(0.3,Param!$M$21)/(IF(Param!$M$21&lt;20,LightShader!AH75,OFFSET(LightShader!AH75,Param!$M$21-20,0))+POWER(0.3,Param!$M$21)),-2),0))</f>
        <v>3.2434469650340008</v>
      </c>
      <c r="AI10" s="46">
        <f ca="1">IF(ScreenHeight!$B11&lt;OFFSET(Radar!$AC$3,COLUMN(),0),    Param!$B$38/ScreenHeight!$B11,    (Param!$B$37+1/(1-OFFSET(Radar!$AD$3,COLUMN(),0)*ScreenHeight!$C11)/Param!$B$39)/OFFSET(Radar!$AC$3,COLUMN(),0))*DistanceShader!AI10*LightShader!AI10*(IF(OFFSET(Ghosts!$S$41,COLUMN(),0)&lt;ScreenHeight!$E11,   1,   (SQRT(OFFSET(Ghosts!$T$41,COLUMN(),0)-OFFSET(Ghosts!$R$41,COLUMN(),0)*ScreenHeight!$D11)-1))+IF(Ghosts!$B$35,IF(Param!$M$21,-1-POWER(0.3,Param!$M$21)/(IF(Param!$M$21&lt;20,LightShader!AI75,OFFSET(LightShader!AI75,Param!$M$21-20,0))+POWER(0.3,Param!$M$21)),-2),0))</f>
        <v>3.3386993457395922</v>
      </c>
      <c r="AJ10" s="46">
        <f ca="1">IF(ScreenHeight!$B11&lt;OFFSET(Radar!$AC$3,COLUMN(),0),    Param!$B$38/ScreenHeight!$B11,    (Param!$B$37+1/(1-OFFSET(Radar!$AD$3,COLUMN(),0)*ScreenHeight!$C11)/Param!$B$39)/OFFSET(Radar!$AC$3,COLUMN(),0))*DistanceShader!AJ10*LightShader!AJ10*(IF(OFFSET(Ghosts!$S$41,COLUMN(),0)&lt;ScreenHeight!$E11,   1,   (SQRT(OFFSET(Ghosts!$T$41,COLUMN(),0)-OFFSET(Ghosts!$R$41,COLUMN(),0)*ScreenHeight!$D11)-1))+IF(Ghosts!$B$35,IF(Param!$M$21,-1-POWER(0.3,Param!$M$21)/(IF(Param!$M$21&lt;20,LightShader!AJ75,OFFSET(LightShader!AJ75,Param!$M$21-20,0))+POWER(0.3,Param!$M$21)),-2),0))</f>
        <v>3.4343615476871707</v>
      </c>
      <c r="AK10" s="46">
        <f ca="1">IF(ScreenHeight!$B11&lt;OFFSET(Radar!$AC$3,COLUMN(),0),    Param!$B$38/ScreenHeight!$B11,    (Param!$B$37+1/(1-OFFSET(Radar!$AD$3,COLUMN(),0)*ScreenHeight!$C11)/Param!$B$39)/OFFSET(Radar!$AC$3,COLUMN(),0))*DistanceShader!AK10*LightShader!AK10*(IF(OFFSET(Ghosts!$S$41,COLUMN(),0)&lt;ScreenHeight!$E11,   1,   (SQRT(OFFSET(Ghosts!$T$41,COLUMN(),0)-OFFSET(Ghosts!$R$41,COLUMN(),0)*ScreenHeight!$D11)-1))+IF(Ghosts!$B$35,IF(Param!$M$21,-1-POWER(0.3,Param!$M$21)/(IF(Param!$M$21&lt;20,LightShader!AK75,OFFSET(LightShader!AK75,Param!$M$21-20,0))+POWER(0.3,Param!$M$21)),-2),0))</f>
        <v>3.5298962103606444</v>
      </c>
      <c r="AL10" s="46">
        <f ca="1">IF(ScreenHeight!$B11&lt;OFFSET(Radar!$AC$3,COLUMN(),0),    Param!$B$38/ScreenHeight!$B11,    (Param!$B$37+1/(1-OFFSET(Radar!$AD$3,COLUMN(),0)*ScreenHeight!$C11)/Param!$B$39)/OFFSET(Radar!$AC$3,COLUMN(),0))*DistanceShader!AL10*LightShader!AL10*(IF(OFFSET(Ghosts!$S$41,COLUMN(),0)&lt;ScreenHeight!$E11,   1,   (SQRT(OFFSET(Ghosts!$T$41,COLUMN(),0)-OFFSET(Ghosts!$R$41,COLUMN(),0)*ScreenHeight!$D11)-1))+IF(Ghosts!$B$35,IF(Param!$M$21,-1-POWER(0.3,Param!$M$21)/(IF(Param!$M$21&lt;20,LightShader!AL75,OFFSET(LightShader!AL75,Param!$M$21-20,0))+POWER(0.3,Param!$M$21)),-2),0))</f>
        <v>3.6246799742156943</v>
      </c>
      <c r="AM10" s="46">
        <f ca="1">IF(ScreenHeight!$B11&lt;OFFSET(Radar!$AC$3,COLUMN(),0),    Param!$B$38/ScreenHeight!$B11,    (Param!$B$37+1/(1-OFFSET(Radar!$AD$3,COLUMN(),0)*ScreenHeight!$C11)/Param!$B$39)/OFFSET(Radar!$AC$3,COLUMN(),0))*DistanceShader!AM10*LightShader!AM10*(IF(OFFSET(Ghosts!$S$41,COLUMN(),0)&lt;ScreenHeight!$E11,   1,   (SQRT(OFFSET(Ghosts!$T$41,COLUMN(),0)-OFFSET(Ghosts!$R$41,COLUMN(),0)*ScreenHeight!$D11)-1))+IF(Ghosts!$B$35,IF(Param!$M$21,-1-POWER(0.3,Param!$M$21)/(IF(Param!$M$21&lt;20,LightShader!AM75,OFFSET(LightShader!AM75,Param!$M$21-20,0))+POWER(0.3,Param!$M$21)),-2),0))</f>
        <v>3.718001026537153</v>
      </c>
      <c r="AN10" s="46">
        <f ca="1">IF(ScreenHeight!$B11&lt;OFFSET(Radar!$AC$3,COLUMN(),0),    Param!$B$38/ScreenHeight!$B11,    (Param!$B$37+1/(1-OFFSET(Radar!$AD$3,COLUMN(),0)*ScreenHeight!$C11)/Param!$B$39)/OFFSET(Radar!$AC$3,COLUMN(),0))*DistanceShader!AN10*LightShader!AN10*(IF(OFFSET(Ghosts!$S$41,COLUMN(),0)&lt;ScreenHeight!$E11,   1,   (SQRT(OFFSET(Ghosts!$T$41,COLUMN(),0)-OFFSET(Ghosts!$R$41,COLUMN(),0)*ScreenHeight!$D11)-1))+IF(Ghosts!$B$35,IF(Param!$M$21,-1-POWER(0.3,Param!$M$21)/(IF(Param!$M$21&lt;20,LightShader!AN75,OFFSET(LightShader!AN75,Param!$M$21-20,0))+POWER(0.3,Param!$M$21)),-2),0))</f>
        <v>3.809059783771878</v>
      </c>
      <c r="AO10" s="46">
        <f ca="1">IF(ScreenHeight!$B11&lt;OFFSET(Radar!$AC$3,COLUMN(),0),    Param!$B$38/ScreenHeight!$B11,    (Param!$B$37+1/(1-OFFSET(Radar!$AD$3,COLUMN(),0)*ScreenHeight!$C11)/Param!$B$39)/OFFSET(Radar!$AC$3,COLUMN(),0))*DistanceShader!AO10*LightShader!AO10*(IF(OFFSET(Ghosts!$S$41,COLUMN(),0)&lt;ScreenHeight!$E11,   1,   (SQRT(OFFSET(Ghosts!$T$41,COLUMN(),0)-OFFSET(Ghosts!$R$41,COLUMN(),0)*ScreenHeight!$D11)-1))+IF(Ghosts!$B$35,IF(Param!$M$21,-1-POWER(0.3,Param!$M$21)/(IF(Param!$M$21&lt;20,LightShader!AO75,OFFSET(LightShader!AO75,Param!$M$21-20,0))+POWER(0.3,Param!$M$21)),-2),0))</f>
        <v>3.8969736761083289</v>
      </c>
      <c r="AP10" s="46">
        <f ca="1">IF(ScreenHeight!$B11&lt;OFFSET(Radar!$AC$3,COLUMN(),0),    Param!$B$38/ScreenHeight!$B11,    (Param!$B$37+1/(1-OFFSET(Radar!$AD$3,COLUMN(),0)*ScreenHeight!$C11)/Param!$B$39)/OFFSET(Radar!$AC$3,COLUMN(),0))*DistanceShader!AP10*LightShader!AP10*(IF(OFFSET(Ghosts!$S$41,COLUMN(),0)&lt;ScreenHeight!$E11,   1,   (SQRT(OFFSET(Ghosts!$T$41,COLUMN(),0)-OFFSET(Ghosts!$R$41,COLUMN(),0)*ScreenHeight!$D11)-1))+IF(Ghosts!$B$35,IF(Param!$M$21,-1-POWER(0.3,Param!$M$21)/(IF(Param!$M$21&lt;20,LightShader!AP75,OFFSET(LightShader!AP75,Param!$M$21-20,0))+POWER(0.3,Param!$M$21)),-2),0))</f>
        <v>3.9807869801195346</v>
      </c>
      <c r="AQ10" s="46">
        <f ca="1">IF(ScreenHeight!$B11&lt;OFFSET(Radar!$AC$3,COLUMN(),0),    Param!$B$38/ScreenHeight!$B11,    (Param!$B$37+1/(1-OFFSET(Radar!$AD$3,COLUMN(),0)*ScreenHeight!$C11)/Param!$B$39)/OFFSET(Radar!$AC$3,COLUMN(),0))*DistanceShader!AQ10*LightShader!AQ10*(IF(OFFSET(Ghosts!$S$41,COLUMN(),0)&lt;ScreenHeight!$E11,   1,   (SQRT(OFFSET(Ghosts!$T$41,COLUMN(),0)-OFFSET(Ghosts!$R$41,COLUMN(),0)*ScreenHeight!$D11)-1))+IF(Ghosts!$B$35,IF(Param!$M$21,-1-POWER(0.3,Param!$M$21)/(IF(Param!$M$21&lt;20,LightShader!AQ75,OFFSET(LightShader!AQ75,Param!$M$21-20,0))+POWER(0.3,Param!$M$21)),-2),0))</f>
        <v>4.0594864986890968</v>
      </c>
      <c r="AR10" s="46">
        <f ca="1">IF(ScreenHeight!$B11&lt;OFFSET(Radar!$AC$3,COLUMN(),0),    Param!$B$38/ScreenHeight!$B11,    (Param!$B$37+1/(1-OFFSET(Radar!$AD$3,COLUMN(),0)*ScreenHeight!$C11)/Param!$B$39)/OFFSET(Radar!$AC$3,COLUMN(),0))*DistanceShader!AR10*LightShader!AR10*(IF(OFFSET(Ghosts!$S$41,COLUMN(),0)&lt;ScreenHeight!$E11,   1,   (SQRT(OFFSET(Ghosts!$T$41,COLUMN(),0)-OFFSET(Ghosts!$R$41,COLUMN(),0)*ScreenHeight!$D11)-1))+IF(Ghosts!$B$35,IF(Param!$M$21,-1-POWER(0.3,Param!$M$21)/(IF(Param!$M$21&lt;20,LightShader!AR75,OFFSET(LightShader!AR75,Param!$M$21-20,0))+POWER(0.3,Param!$M$21)),-2),0))</f>
        <v>4.1320235796056357</v>
      </c>
      <c r="AS10" s="46">
        <f ca="1">IF(ScreenHeight!$B11&lt;OFFSET(Radar!$AC$3,COLUMN(),0),    Param!$B$38/ScreenHeight!$B11,    (Param!$B$37+1/(1-OFFSET(Radar!$AD$3,COLUMN(),0)*ScreenHeight!$C11)/Param!$B$39)/OFFSET(Radar!$AC$3,COLUMN(),0))*DistanceShader!AS10*LightShader!AS10*(IF(OFFSET(Ghosts!$S$41,COLUMN(),0)&lt;ScreenHeight!$E11,   1,   (SQRT(OFFSET(Ghosts!$T$41,COLUMN(),0)-OFFSET(Ghosts!$R$41,COLUMN(),0)*ScreenHeight!$D11)-1))+IF(Ghosts!$B$35,IF(Param!$M$21,-1-POWER(0.3,Param!$M$21)/(IF(Param!$M$21&lt;20,LightShader!AS75,OFFSET(LightShader!AS75,Param!$M$21-20,0))+POWER(0.3,Param!$M$21)),-2),0))</f>
        <v>4.1973424766153205</v>
      </c>
      <c r="AT10" s="46">
        <f ca="1">IF(ScreenHeight!$B11&lt;OFFSET(Radar!$AC$3,COLUMN(),0),    Param!$B$38/ScreenHeight!$B11,    (Param!$B$37+1/(1-OFFSET(Radar!$AD$3,COLUMN(),0)*ScreenHeight!$C11)/Param!$B$39)/OFFSET(Radar!$AC$3,COLUMN(),0))*DistanceShader!AT10*LightShader!AT10*(IF(OFFSET(Ghosts!$S$41,COLUMN(),0)&lt;ScreenHeight!$E11,   1,   (SQRT(OFFSET(Ghosts!$T$41,COLUMN(),0)-OFFSET(Ghosts!$R$41,COLUMN(),0)*ScreenHeight!$D11)-1))+IF(Ghosts!$B$35,IF(Param!$M$21,-1-POWER(0.3,Param!$M$21)/(IF(Param!$M$21&lt;20,LightShader!AT75,OFFSET(LightShader!AT75,Param!$M$21-20,0))+POWER(0.3,Param!$M$21)),-2),0))</f>
        <v>4.2544144003480593</v>
      </c>
      <c r="AU10" s="46">
        <f ca="1">IF(ScreenHeight!$B11&lt;OFFSET(Radar!$AC$3,COLUMN(),0),    Param!$B$38/ScreenHeight!$B11,    (Param!$B$37+1/(1-OFFSET(Radar!$AD$3,COLUMN(),0)*ScreenHeight!$C11)/Param!$B$39)/OFFSET(Radar!$AC$3,COLUMN(),0))*DistanceShader!AU10*LightShader!AU10*(IF(OFFSET(Ghosts!$S$41,COLUMN(),0)&lt;ScreenHeight!$E11,   1,   (SQRT(OFFSET(Ghosts!$T$41,COLUMN(),0)-OFFSET(Ghosts!$R$41,COLUMN(),0)*ScreenHeight!$D11)-1))+IF(Ghosts!$B$35,IF(Param!$M$21,-1-POWER(0.3,Param!$M$21)/(IF(Param!$M$21&lt;20,LightShader!AU75,OFFSET(LightShader!AU75,Param!$M$21-20,0))+POWER(0.3,Param!$M$21)),-2),0))</f>
        <v>4.302275833752466</v>
      </c>
      <c r="AV10" s="46">
        <f ca="1">IF(ScreenHeight!$B11&lt;OFFSET(Radar!$AC$3,COLUMN(),0),    Param!$B$38/ScreenHeight!$B11,    (Param!$B$37+1/(1-OFFSET(Radar!$AD$3,COLUMN(),0)*ScreenHeight!$C11)/Param!$B$39)/OFFSET(Radar!$AC$3,COLUMN(),0))*DistanceShader!AV10*LightShader!AV10*(IF(OFFSET(Ghosts!$S$41,COLUMN(),0)&lt;ScreenHeight!$E11,   1,   (SQRT(OFFSET(Ghosts!$T$41,COLUMN(),0)-OFFSET(Ghosts!$R$41,COLUMN(),0)*ScreenHeight!$D11)-1))+IF(Ghosts!$B$35,IF(Param!$M$21,-1-POWER(0.3,Param!$M$21)/(IF(Param!$M$21&lt;20,LightShader!AV75,OFFSET(LightShader!AV75,Param!$M$21-20,0))+POWER(0.3,Param!$M$21)),-2),0))</f>
        <v>4.3400688962133005</v>
      </c>
      <c r="AW10" s="46">
        <f ca="1">IF(ScreenHeight!$B11&lt;OFFSET(Radar!$AC$3,COLUMN(),0),    Param!$B$38/ScreenHeight!$B11,    (Param!$B$37+1/(1-OFFSET(Radar!$AD$3,COLUMN(),0)*ScreenHeight!$C11)/Param!$B$39)/OFFSET(Radar!$AC$3,COLUMN(),0))*DistanceShader!AW10*LightShader!AW10*(IF(OFFSET(Ghosts!$S$41,COLUMN(),0)&lt;ScreenHeight!$E11,   1,   (SQRT(OFFSET(Ghosts!$T$41,COLUMN(),0)-OFFSET(Ghosts!$R$41,COLUMN(),0)*ScreenHeight!$D11)-1))+IF(Ghosts!$B$35,IF(Param!$M$21,-1-POWER(0.3,Param!$M$21)/(IF(Param!$M$21&lt;20,LightShader!AW75,OFFSET(LightShader!AW75,Param!$M$21-20,0))+POWER(0.3,Param!$M$21)),-2),0))</f>
        <v>4.3670808698791239</v>
      </c>
      <c r="AX10" s="46">
        <f ca="1">IF(ScreenHeight!$B11&lt;OFFSET(Radar!$AC$3,COLUMN(),0),    Param!$B$38/ScreenHeight!$B11,    (Param!$B$37+1/(1-OFFSET(Radar!$AD$3,COLUMN(),0)*ScreenHeight!$C11)/Param!$B$39)/OFFSET(Radar!$AC$3,COLUMN(),0))*DistanceShader!AX10*LightShader!AX10*(IF(OFFSET(Ghosts!$S$41,COLUMN(),0)&lt;ScreenHeight!$E11,   1,   (SQRT(OFFSET(Ghosts!$T$41,COLUMN(),0)-OFFSET(Ghosts!$R$41,COLUMN(),0)*ScreenHeight!$D11)-1))+IF(Ghosts!$B$35,IF(Param!$M$21,-1-POWER(0.3,Param!$M$21)/(IF(Param!$M$21&lt;20,LightShader!AX75,OFFSET(LightShader!AX75,Param!$M$21-20,0))+POWER(0.3,Param!$M$21)),-2),0))</f>
        <v>4.382779603808312</v>
      </c>
      <c r="AY10" s="46">
        <f ca="1">IF(ScreenHeight!$B11&lt;OFFSET(Radar!$AC$3,COLUMN(),0),    Param!$B$38/ScreenHeight!$B11,    (Param!$B$37+1/(1-OFFSET(Radar!$AD$3,COLUMN(),0)*ScreenHeight!$C11)/Param!$B$39)/OFFSET(Radar!$AC$3,COLUMN(),0))*DistanceShader!AY10*LightShader!AY10*(IF(OFFSET(Ghosts!$S$41,COLUMN(),0)&lt;ScreenHeight!$E11,   1,   (SQRT(OFFSET(Ghosts!$T$41,COLUMN(),0)-OFFSET(Ghosts!$R$41,COLUMN(),0)*ScreenHeight!$D11)-1))+IF(Ghosts!$B$35,IF(Param!$M$21,-1-POWER(0.3,Param!$M$21)/(IF(Param!$M$21&lt;20,LightShader!AY75,OFFSET(LightShader!AY75,Param!$M$21-20,0))+POWER(0.3,Param!$M$21)),-2),0))</f>
        <v>4.38684151772169</v>
      </c>
      <c r="AZ10" s="46">
        <f ca="1">IF(ScreenHeight!$B11&lt;OFFSET(Radar!$AC$3,COLUMN(),0),    Param!$B$38/ScreenHeight!$B11,    (Param!$B$37+1/(1-OFFSET(Radar!$AD$3,COLUMN(),0)*ScreenHeight!$C11)/Param!$B$39)/OFFSET(Radar!$AC$3,COLUMN(),0))*DistanceShader!AZ10*LightShader!AZ10*(IF(OFFSET(Ghosts!$S$41,COLUMN(),0)&lt;ScreenHeight!$E11,   1,   (SQRT(OFFSET(Ghosts!$T$41,COLUMN(),0)-OFFSET(Ghosts!$R$41,COLUMN(),0)*ScreenHeight!$D11)-1))+IF(Ghosts!$B$35,IF(Param!$M$21,-1-POWER(0.3,Param!$M$21)/(IF(Param!$M$21&lt;20,LightShader!AZ75,OFFSET(LightShader!AZ75,Param!$M$21-20,0))+POWER(0.3,Param!$M$21)),-2),0))</f>
        <v>4.3791694058284394</v>
      </c>
      <c r="BA10" s="46">
        <f ca="1">IF(ScreenHeight!$B11&lt;OFFSET(Radar!$AC$3,COLUMN(),0),    Param!$B$38/ScreenHeight!$B11,    (Param!$B$37+1/(1-OFFSET(Radar!$AD$3,COLUMN(),0)*ScreenHeight!$C11)/Param!$B$39)/OFFSET(Radar!$AC$3,COLUMN(),0))*DistanceShader!BA10*LightShader!BA10*(IF(OFFSET(Ghosts!$S$41,COLUMN(),0)&lt;ScreenHeight!$E11,   1,   (SQRT(OFFSET(Ghosts!$T$41,COLUMN(),0)-OFFSET(Ghosts!$R$41,COLUMN(),0)*ScreenHeight!$D11)-1))+IF(Ghosts!$B$35,IF(Param!$M$21,-1-POWER(0.3,Param!$M$21)/(IF(Param!$M$21&lt;20,LightShader!BA75,OFFSET(LightShader!BA75,Param!$M$21-20,0))+POWER(0.3,Param!$M$21)),-2),0))</f>
        <v>4.3598981662183904</v>
      </c>
      <c r="BB10" s="46">
        <f ca="1">IF(ScreenHeight!$B11&lt;OFFSET(Radar!$AC$3,COLUMN(),0),    Param!$B$38/ScreenHeight!$B11,    (Param!$B$37+1/(1-OFFSET(Radar!$AD$3,COLUMN(),0)*ScreenHeight!$C11)/Param!$B$39)/OFFSET(Radar!$AC$3,COLUMN(),0))*DistanceShader!BB10*LightShader!BB10*(IF(OFFSET(Ghosts!$S$41,COLUMN(),0)&lt;ScreenHeight!$E11,   1,   (SQRT(OFFSET(Ghosts!$T$41,COLUMN(),0)-OFFSET(Ghosts!$R$41,COLUMN(),0)*ScreenHeight!$D11)-1))+IF(Ghosts!$B$35,IF(Param!$M$21,-1-POWER(0.3,Param!$M$21)/(IF(Param!$M$21&lt;20,LightShader!BB75,OFFSET(LightShader!BB75,Param!$M$21-20,0))+POWER(0.3,Param!$M$21)),-2),0))</f>
        <v>4.3293878244923683</v>
      </c>
      <c r="BC10" s="46">
        <f ca="1">IF(ScreenHeight!$B11&lt;OFFSET(Radar!$AC$3,COLUMN(),0),    Param!$B$38/ScreenHeight!$B11,    (Param!$B$37+1/(1-OFFSET(Radar!$AD$3,COLUMN(),0)*ScreenHeight!$C11)/Param!$B$39)/OFFSET(Radar!$AC$3,COLUMN(),0))*DistanceShader!BC10*LightShader!BC10*(IF(OFFSET(Ghosts!$S$41,COLUMN(),0)&lt;ScreenHeight!$E11,   1,   (SQRT(OFFSET(Ghosts!$T$41,COLUMN(),0)-OFFSET(Ghosts!$R$41,COLUMN(),0)*ScreenHeight!$D11)-1))+IF(Ghosts!$B$35,IF(Param!$M$21,-1-POWER(0.3,Param!$M$21)/(IF(Param!$M$21&lt;20,LightShader!BC75,OFFSET(LightShader!BC75,Param!$M$21-20,0))+POWER(0.3,Param!$M$21)),-2),0))</f>
        <v>4.2882045750176951</v>
      </c>
      <c r="BD10" s="46">
        <f ca="1">IF(ScreenHeight!$B11&lt;OFFSET(Radar!$AC$3,COLUMN(),0),    Param!$B$38/ScreenHeight!$B11,    (Param!$B$37+1/(1-OFFSET(Radar!$AD$3,COLUMN(),0)*ScreenHeight!$C11)/Param!$B$39)/OFFSET(Radar!$AC$3,COLUMN(),0))*DistanceShader!BD10*LightShader!BD10*(IF(OFFSET(Ghosts!$S$41,COLUMN(),0)&lt;ScreenHeight!$E11,   1,   (SQRT(OFFSET(Ghosts!$T$41,COLUMN(),0)-OFFSET(Ghosts!$R$41,COLUMN(),0)*ScreenHeight!$D11)-1))+IF(Ghosts!$B$35,IF(Param!$M$21,-1-POWER(0.3,Param!$M$21)/(IF(Param!$M$21&lt;20,LightShader!BD75,OFFSET(LightShader!BD75,Param!$M$21-20,0))+POWER(0.3,Param!$M$21)),-2),0))</f>
        <v>4.2370917942025441</v>
      </c>
      <c r="BE10" s="46">
        <f ca="1">IF(ScreenHeight!$B11&lt;OFFSET(Radar!$AC$3,COLUMN(),0),    Param!$B$38/ScreenHeight!$B11,    (Param!$B$37+1/(1-OFFSET(Radar!$AD$3,COLUMN(),0)*ScreenHeight!$C11)/Param!$B$39)/OFFSET(Radar!$AC$3,COLUMN(),0))*DistanceShader!BE10*LightShader!BE10*(IF(OFFSET(Ghosts!$S$41,COLUMN(),0)&lt;ScreenHeight!$E11,   1,   (SQRT(OFFSET(Ghosts!$T$41,COLUMN(),0)-OFFSET(Ghosts!$R$41,COLUMN(),0)*ScreenHeight!$D11)-1))+IF(Ghosts!$B$35,IF(Param!$M$21,-1-POWER(0.3,Param!$M$21)/(IF(Param!$M$21&lt;20,LightShader!BE75,OFFSET(LightShader!BE75,Param!$M$21-20,0))+POWER(0.3,Param!$M$21)),-2),0))</f>
        <v>4.1769338833653702</v>
      </c>
      <c r="BF10" s="46">
        <f ca="1">IF(ScreenHeight!$B11&lt;OFFSET(Radar!$AC$3,COLUMN(),0),    Param!$B$38/ScreenHeight!$B11,    (Param!$B$37+1/(1-OFFSET(Radar!$AD$3,COLUMN(),0)*ScreenHeight!$C11)/Param!$B$39)/OFFSET(Radar!$AC$3,COLUMN(),0))*DistanceShader!BF10*LightShader!BF10*(IF(OFFSET(Ghosts!$S$41,COLUMN(),0)&lt;ScreenHeight!$E11,   1,   (SQRT(OFFSET(Ghosts!$T$41,COLUMN(),0)-OFFSET(Ghosts!$R$41,COLUMN(),0)*ScreenHeight!$D11)-1))+IF(Ghosts!$B$35,IF(Param!$M$21,-1-POWER(0.3,Param!$M$21)/(IF(Param!$M$21&lt;20,LightShader!BF75,OFFSET(LightShader!BF75,Param!$M$21-20,0))+POWER(0.3,Param!$M$21)),-2),0))</f>
        <v>4.1087162502115158</v>
      </c>
      <c r="BG10" s="46">
        <f ca="1">IF(ScreenHeight!$B11&lt;OFFSET(Radar!$AC$3,COLUMN(),0),    Param!$B$38/ScreenHeight!$B11,    (Param!$B$37+1/(1-OFFSET(Radar!$AD$3,COLUMN(),0)*ScreenHeight!$C11)/Param!$B$39)/OFFSET(Radar!$AC$3,COLUMN(),0))*DistanceShader!BG10*LightShader!BG10*(IF(OFFSET(Ghosts!$S$41,COLUMN(),0)&lt;ScreenHeight!$E11,   1,   (SQRT(OFFSET(Ghosts!$T$41,COLUMN(),0)-OFFSET(Ghosts!$R$41,COLUMN(),0)*ScreenHeight!$D11)-1))+IF(Ghosts!$B$35,IF(Param!$M$21,-1-POWER(0.3,Param!$M$21)/(IF(Param!$M$21&lt;20,LightShader!BG75,OFFSET(LightShader!BG75,Param!$M$21-20,0))+POWER(0.3,Param!$M$21)),-2),0))</f>
        <v>4.0334847163412864</v>
      </c>
      <c r="BH10" s="46">
        <f ca="1">IF(ScreenHeight!$B11&lt;OFFSET(Radar!$AC$3,COLUMN(),0),    Param!$B$38/ScreenHeight!$B11,    (Param!$B$37+1/(1-OFFSET(Radar!$AD$3,COLUMN(),0)*ScreenHeight!$C11)/Param!$B$39)/OFFSET(Radar!$AC$3,COLUMN(),0))*DistanceShader!BH10*LightShader!BH10*(IF(OFFSET(Ghosts!$S$41,COLUMN(),0)&lt;ScreenHeight!$E11,   1,   (SQRT(OFFSET(Ghosts!$T$41,COLUMN(),0)-OFFSET(Ghosts!$R$41,COLUMN(),0)*ScreenHeight!$D11)-1))+IF(Ghosts!$B$35,IF(Param!$M$21,-1-POWER(0.3,Param!$M$21)/(IF(Param!$M$21&lt;20,LightShader!BH75,OFFSET(LightShader!BH75,Param!$M$21-20,0))+POWER(0.3,Param!$M$21)),-2),0))</f>
        <v>3.952307216279356</v>
      </c>
      <c r="BI10" s="46">
        <f ca="1">IF(ScreenHeight!$B11&lt;OFFSET(Radar!$AC$3,COLUMN(),0),    Param!$B$38/ScreenHeight!$B11,    (Param!$B$37+1/(1-OFFSET(Radar!$AD$3,COLUMN(),0)*ScreenHeight!$C11)/Param!$B$39)/OFFSET(Radar!$AC$3,COLUMN(),0))*DistanceShader!BI10*LightShader!BI10*(IF(OFFSET(Ghosts!$S$41,COLUMN(),0)&lt;ScreenHeight!$E11,   1,   (SQRT(OFFSET(Ghosts!$T$41,COLUMN(),0)-OFFSET(Ghosts!$R$41,COLUMN(),0)*ScreenHeight!$D11)-1))+IF(Ghosts!$B$35,IF(Param!$M$21,-1-POWER(0.3,Param!$M$21)/(IF(Param!$M$21&lt;20,LightShader!BI75,OFFSET(LightShader!BI75,Param!$M$21-20,0))+POWER(0.3,Param!$M$21)),-2),0))</f>
        <v>3.8662399654474315</v>
      </c>
      <c r="BJ10" s="46">
        <f ca="1">IF(ScreenHeight!$B11&lt;OFFSET(Radar!$AC$3,COLUMN(),0),    Param!$B$38/ScreenHeight!$B11,    (Param!$B$37+1/(1-OFFSET(Radar!$AD$3,COLUMN(),0)*ScreenHeight!$C11)/Param!$B$39)/OFFSET(Radar!$AC$3,COLUMN(),0))*DistanceShader!BJ10*LightShader!BJ10*(IF(OFFSET(Ghosts!$S$41,COLUMN(),0)&lt;ScreenHeight!$E11,   1,   (SQRT(OFFSET(Ghosts!$T$41,COLUMN(),0)-OFFSET(Ghosts!$R$41,COLUMN(),0)*ScreenHeight!$D11)-1))+IF(Ghosts!$B$35,IF(Param!$M$21,-1-POWER(0.3,Param!$M$21)/(IF(Param!$M$21&lt;20,LightShader!BJ75,OFFSET(LightShader!BJ75,Param!$M$21-20,0))+POWER(0.3,Param!$M$21)),-2),0))</f>
        <v>3.7762994743067479</v>
      </c>
      <c r="BK10" s="46">
        <f ca="1">IF(ScreenHeight!$B11&lt;OFFSET(Radar!$AC$3,COLUMN(),0),    Param!$B$38/ScreenHeight!$B11,    (Param!$B$37+1/(1-OFFSET(Radar!$AD$3,COLUMN(),0)*ScreenHeight!$C11)/Param!$B$39)/OFFSET(Radar!$AC$3,COLUMN(),0))*DistanceShader!BK10*LightShader!BK10*(IF(OFFSET(Ghosts!$S$41,COLUMN(),0)&lt;ScreenHeight!$E11,   1,   (SQRT(OFFSET(Ghosts!$T$41,COLUMN(),0)-OFFSET(Ghosts!$R$41,COLUMN(),0)*ScreenHeight!$D11)-1))+IF(Ghosts!$B$35,IF(Param!$M$21,-1-POWER(0.3,Param!$M$21)/(IF(Param!$M$21&lt;20,LightShader!BK75,OFFSET(LightShader!BK75,Param!$M$21-20,0))+POWER(0.3,Param!$M$21)),-2),0))</f>
        <v>3.6834410106131394</v>
      </c>
      <c r="BL10" s="46">
        <f ca="1">IF(ScreenHeight!$B11&lt;OFFSET(Radar!$AC$3,COLUMN(),0),    Param!$B$38/ScreenHeight!$B11,    (Param!$B$37+1/(1-OFFSET(Radar!$AD$3,COLUMN(),0)*ScreenHeight!$C11)/Param!$B$39)/OFFSET(Radar!$AC$3,COLUMN(),0))*DistanceShader!BL10*LightShader!BL10*(IF(OFFSET(Ghosts!$S$41,COLUMN(),0)&lt;ScreenHeight!$E11,   1,   (SQRT(OFFSET(Ghosts!$T$41,COLUMN(),0)-OFFSET(Ghosts!$R$41,COLUMN(),0)*ScreenHeight!$D11)-1))+IF(Ghosts!$B$35,IF(Param!$M$21,-1-POWER(0.3,Param!$M$21)/(IF(Param!$M$21&lt;20,LightShader!BL75,OFFSET(LightShader!BL75,Param!$M$21-20,0))+POWER(0.3,Param!$M$21)),-2),0))</f>
        <v>3.5885434585761402</v>
      </c>
      <c r="BM10" s="46">
        <f ca="1">IF(ScreenHeight!$B11&lt;OFFSET(Radar!$AC$3,COLUMN(),0),    Param!$B$38/ScreenHeight!$B11,    (Param!$B$37+1/(1-OFFSET(Radar!$AD$3,COLUMN(),0)*ScreenHeight!$C11)/Param!$B$39)/OFFSET(Radar!$AC$3,COLUMN(),0))*DistanceShader!BM10*LightShader!BM10*(IF(OFFSET(Ghosts!$S$41,COLUMN(),0)&lt;ScreenHeight!$E11,   1,   (SQRT(OFFSET(Ghosts!$T$41,COLUMN(),0)-OFFSET(Ghosts!$R$41,COLUMN(),0)*ScreenHeight!$D11)-1))+IF(Ghosts!$B$35,IF(Param!$M$21,-1-POWER(0.3,Param!$M$21)/(IF(Param!$M$21&lt;20,LightShader!BM75,OFFSET(LightShader!BM75,Param!$M$21-20,0))+POWER(0.3,Param!$M$21)),-2),0))</f>
        <v>3.4924000431045106</v>
      </c>
      <c r="BN10" s="46">
        <f ca="1">IF(ScreenHeight!$B11&lt;OFFSET(Radar!$AC$3,COLUMN(),0),    Param!$B$38/ScreenHeight!$B11,    (Param!$B$37+1/(1-OFFSET(Radar!$AD$3,COLUMN(),0)*ScreenHeight!$C11)/Param!$B$39)/OFFSET(Radar!$AC$3,COLUMN(),0))*DistanceShader!BN10*LightShader!BN10*(IF(OFFSET(Ghosts!$S$41,COLUMN(),0)&lt;ScreenHeight!$E11,   1,   (SQRT(OFFSET(Ghosts!$T$41,COLUMN(),0)-OFFSET(Ghosts!$R$41,COLUMN(),0)*ScreenHeight!$D11)-1))+IF(Ghosts!$B$35,IF(Param!$M$21,-1-POWER(0.3,Param!$M$21)/(IF(Param!$M$21&lt;20,LightShader!BN75,OFFSET(LightShader!BN75,Param!$M$21-20,0))+POWER(0.3,Param!$M$21)),-2),0))</f>
        <v>3.3957140883151129</v>
      </c>
      <c r="BO10" s="46">
        <f ca="1">IF(ScreenHeight!$B11&lt;OFFSET(Radar!$AC$3,COLUMN(),0),    Param!$B$38/ScreenHeight!$B11,    (Param!$B$37+1/(1-OFFSET(Radar!$AD$3,COLUMN(),0)*ScreenHeight!$C11)/Param!$B$39)/OFFSET(Radar!$AC$3,COLUMN(),0))*DistanceShader!BO10*LightShader!BO10*(IF(OFFSET(Ghosts!$S$41,COLUMN(),0)&lt;ScreenHeight!$E11,   1,   (SQRT(OFFSET(Ghosts!$T$41,COLUMN(),0)-OFFSET(Ghosts!$R$41,COLUMN(),0)*ScreenHeight!$D11)-1))+IF(Ghosts!$B$35,IF(Param!$M$21,-1-POWER(0.3,Param!$M$21)/(IF(Param!$M$21&lt;20,LightShader!BO75,OFFSET(LightShader!BO75,Param!$M$21-20,0))+POWER(0.3,Param!$M$21)),-2),0))</f>
        <v>3.2990988419916096</v>
      </c>
      <c r="BP10" s="46">
        <f ca="1">IF(ScreenHeight!$B11&lt;OFFSET(Radar!$AC$3,COLUMN(),0),    Param!$B$38/ScreenHeight!$B11,    (Param!$B$37+1/(1-OFFSET(Radar!$AD$3,COLUMN(),0)*ScreenHeight!$C11)/Param!$B$39)/OFFSET(Radar!$AC$3,COLUMN(),0))*DistanceShader!BP10*LightShader!BP10*(IF(OFFSET(Ghosts!$S$41,COLUMN(),0)&lt;ScreenHeight!$E11,   1,   (SQRT(OFFSET(Ghosts!$T$41,COLUMN(),0)-OFFSET(Ghosts!$R$41,COLUMN(),0)*ScreenHeight!$D11)-1))+IF(Ghosts!$B$35,IF(Param!$M$21,-1-POWER(0.3,Param!$M$21)/(IF(Param!$M$21&lt;20,LightShader!BP75,OFFSET(LightShader!BP75,Param!$M$21-20,0))+POWER(0.3,Param!$M$21)),-2),0))</f>
        <v>3.203080386034268</v>
      </c>
      <c r="BQ10" s="46">
        <f ca="1">IF(ScreenHeight!$B11&lt;OFFSET(Radar!$AC$3,COLUMN(),0),    Param!$B$38/ScreenHeight!$B11,    (Param!$B$37+1/(1-OFFSET(Radar!$AD$3,COLUMN(),0)*ScreenHeight!$C11)/Param!$B$39)/OFFSET(Radar!$AC$3,COLUMN(),0))*DistanceShader!BQ10*LightShader!BQ10*(IF(OFFSET(Ghosts!$S$41,COLUMN(),0)&lt;ScreenHeight!$E11,   1,   (SQRT(OFFSET(Ghosts!$T$41,COLUMN(),0)-OFFSET(Ghosts!$R$41,COLUMN(),0)*ScreenHeight!$D11)-1))+IF(Ghosts!$B$35,IF(Param!$M$21,-1-POWER(0.3,Param!$M$21)/(IF(Param!$M$21&lt;20,LightShader!BQ75,OFFSET(LightShader!BQ75,Param!$M$21-20,0))+POWER(0.3,Param!$M$21)),-2),0))</f>
        <v>3.1081027272656789</v>
      </c>
      <c r="BR10" s="46">
        <f ca="1">IF(ScreenHeight!$B11&lt;OFFSET(Radar!$AC$3,COLUMN(),0),    Param!$B$38/ScreenHeight!$B11,    (Param!$B$37+1/(1-OFFSET(Radar!$AD$3,COLUMN(),0)*ScreenHeight!$C11)/Param!$B$39)/OFFSET(Radar!$AC$3,COLUMN(),0))*DistanceShader!BR10*LightShader!BR10*(IF(OFFSET(Ghosts!$S$41,COLUMN(),0)&lt;ScreenHeight!$E11,   1,   (SQRT(OFFSET(Ghosts!$T$41,COLUMN(),0)-OFFSET(Ghosts!$R$41,COLUMN(),0)*ScreenHeight!$D11)-1))+IF(Ghosts!$B$35,IF(Param!$M$21,-1-POWER(0.3,Param!$M$21)/(IF(Param!$M$21&lt;20,LightShader!BR75,OFFSET(LightShader!BR75,Param!$M$21-20,0))+POWER(0.3,Param!$M$21)),-2),0))</f>
        <v>3.0145342868233351</v>
      </c>
      <c r="BS10" s="46">
        <f ca="1">IF(ScreenHeight!$B11&lt;OFFSET(Radar!$AC$3,COLUMN(),0),    Param!$B$38/ScreenHeight!$B11,    (Param!$B$37+1/(1-OFFSET(Radar!$AD$3,COLUMN(),0)*ScreenHeight!$C11)/Param!$B$39)/OFFSET(Radar!$AC$3,COLUMN(),0))*DistanceShader!BS10*LightShader!BS10*(IF(OFFSET(Ghosts!$S$41,COLUMN(),0)&lt;ScreenHeight!$E11,   1,   (SQRT(OFFSET(Ghosts!$T$41,COLUMN(),0)-OFFSET(Ghosts!$R$41,COLUMN(),0)*ScreenHeight!$D11)-1))+IF(Ghosts!$B$35,IF(Param!$M$21,-1-POWER(0.3,Param!$M$21)/(IF(Param!$M$21&lt;20,LightShader!BS75,OFFSET(LightShader!BS75,Param!$M$21-20,0))+POWER(0.3,Param!$M$21)),-2),0))</f>
        <v>2.922675150756596</v>
      </c>
      <c r="BT10" s="46">
        <f ca="1">IF(ScreenHeight!$B11&lt;OFFSET(Radar!$AC$3,COLUMN(),0),    Param!$B$38/ScreenHeight!$B11,    (Param!$B$37+1/(1-OFFSET(Radar!$AD$3,COLUMN(),0)*ScreenHeight!$C11)/Param!$B$39)/OFFSET(Radar!$AC$3,COLUMN(),0))*DistanceShader!BT10*LightShader!BT10*(IF(OFFSET(Ghosts!$S$41,COLUMN(),0)&lt;ScreenHeight!$E11,   1,   (SQRT(OFFSET(Ghosts!$T$41,COLUMN(),0)-OFFSET(Ghosts!$R$41,COLUMN(),0)*ScreenHeight!$D11)-1))+IF(Ghosts!$B$35,IF(Param!$M$21,-1-POWER(0.3,Param!$M$21)/(IF(Param!$M$21&lt;20,LightShader!BT75,OFFSET(LightShader!BT75,Param!$M$21-20,0))+POWER(0.3,Param!$M$21)),-2),0))</f>
        <v>2.8327645888234922</v>
      </c>
      <c r="BU10" s="46">
        <f ca="1">IF(ScreenHeight!$B11&lt;OFFSET(Radar!$AC$3,COLUMN(),0),    Param!$B$38/ScreenHeight!$B11,    (Param!$B$37+1/(1-OFFSET(Radar!$AD$3,COLUMN(),0)*ScreenHeight!$C11)/Param!$B$39)/OFFSET(Radar!$AC$3,COLUMN(),0))*DistanceShader!BU10*LightShader!BU10*(IF(OFFSET(Ghosts!$S$41,COLUMN(),0)&lt;ScreenHeight!$E11,   1,   (SQRT(OFFSET(Ghosts!$T$41,COLUMN(),0)-OFFSET(Ghosts!$R$41,COLUMN(),0)*ScreenHeight!$D11)-1))+IF(Ghosts!$B$35,IF(Param!$M$21,-1-POWER(0.3,Param!$M$21)/(IF(Param!$M$21&lt;20,LightShader!BU75,OFFSET(LightShader!BU75,Param!$M$21-20,0))+POWER(0.3,Param!$M$21)),-2),0))</f>
        <v>2.7449884801094009</v>
      </c>
      <c r="BV10" s="46">
        <f ca="1">IF(ScreenHeight!$B11&lt;OFFSET(Radar!$AC$3,COLUMN(),0),    Param!$B$38/ScreenHeight!$B11,    (Param!$B$37+1/(1-OFFSET(Radar!$AD$3,COLUMN(),0)*ScreenHeight!$C11)/Param!$B$39)/OFFSET(Radar!$AC$3,COLUMN(),0))*DistanceShader!BV10*LightShader!BV10*(IF(OFFSET(Ghosts!$S$41,COLUMN(),0)&lt;ScreenHeight!$E11,   1,   (SQRT(OFFSET(Ghosts!$T$41,COLUMN(),0)-OFFSET(Ghosts!$R$41,COLUMN(),0)*ScreenHeight!$D11)-1))+IF(Ghosts!$B$35,IF(Param!$M$21,-1-POWER(0.3,Param!$M$21)/(IF(Param!$M$21&lt;20,LightShader!BV75,OFFSET(LightShader!BV75,Param!$M$21-20,0))+POWER(0.3,Param!$M$21)),-2),0))</f>
        <v>2.6594863964369084</v>
      </c>
      <c r="BW10" s="46">
        <f ca="1">IF(ScreenHeight!$B11&lt;OFFSET(Radar!$AC$3,COLUMN(),0),    Param!$B$38/ScreenHeight!$B11,    (Param!$B$37+1/(1-OFFSET(Radar!$AD$3,COLUMN(),0)*ScreenHeight!$C11)/Param!$B$39)/OFFSET(Radar!$AC$3,COLUMN(),0))*DistanceShader!BW10*LightShader!BW10*(IF(OFFSET(Ghosts!$S$41,COLUMN(),0)&lt;ScreenHeight!$E11,   1,   (SQRT(OFFSET(Ghosts!$T$41,COLUMN(),0)-OFFSET(Ghosts!$R$41,COLUMN(),0)*ScreenHeight!$D11)-1))+IF(Ghosts!$B$35,IF(Param!$M$21,-1-POWER(0.3,Param!$M$21)/(IF(Param!$M$21&lt;20,LightShader!BW75,OFFSET(LightShader!BW75,Param!$M$21-20,0))+POWER(0.3,Param!$M$21)),-2),0))</f>
        <v>2.5763581855154642</v>
      </c>
      <c r="BX10" s="46">
        <f ca="1">IF(ScreenHeight!$B11&lt;OFFSET(Radar!$AC$3,COLUMN(),0),    Param!$B$38/ScreenHeight!$B11,    (Param!$B$37+1/(1-OFFSET(Radar!$AD$3,COLUMN(),0)*ScreenHeight!$C11)/Param!$B$39)/OFFSET(Radar!$AC$3,COLUMN(),0))*DistanceShader!BX10*LightShader!BX10*(IF(OFFSET(Ghosts!$S$41,COLUMN(),0)&lt;ScreenHeight!$E11,   1,   (SQRT(OFFSET(Ghosts!$T$41,COLUMN(),0)-OFFSET(Ghosts!$R$41,COLUMN(),0)*ScreenHeight!$D11)-1))+IF(Ghosts!$B$35,IF(Param!$M$21,-1-POWER(0.3,Param!$M$21)/(IF(Param!$M$21&lt;20,LightShader!BX75,OFFSET(LightShader!BX75,Param!$M$21-20,0))+POWER(0.3,Param!$M$21)),-2),0))</f>
        <v>2.4956699661387067</v>
      </c>
      <c r="BY10" s="46">
        <f ca="1">IF(ScreenHeight!$B11&lt;OFFSET(Radar!$AC$3,COLUMN(),0),    Param!$B$38/ScreenHeight!$B11,    (Param!$B$37+1/(1-OFFSET(Radar!$AD$3,COLUMN(),0)*ScreenHeight!$C11)/Param!$B$39)/OFFSET(Radar!$AC$3,COLUMN(),0))*DistanceShader!BY10*LightShader!BY10*(IF(OFFSET(Ghosts!$S$41,COLUMN(),0)&lt;ScreenHeight!$E11,   1,   (SQRT(OFFSET(Ghosts!$T$41,COLUMN(),0)-OFFSET(Ghosts!$R$41,COLUMN(),0)*ScreenHeight!$D11)-1))+IF(Ghosts!$B$35,IF(Param!$M$21,-1-POWER(0.3,Param!$M$21)/(IF(Param!$M$21&lt;20,LightShader!BY75,OFFSET(LightShader!BY75,Param!$M$21-20,0))+POWER(0.3,Param!$M$21)),-2),0))</f>
        <v>2.4174594997966414</v>
      </c>
      <c r="BZ10" s="46">
        <f ca="1">IF(ScreenHeight!$B11&lt;OFFSET(Radar!$AC$3,COLUMN(),0),    Param!$B$38/ScreenHeight!$B11,    (Param!$B$37+1/(1-OFFSET(Radar!$AD$3,COLUMN(),0)*ScreenHeight!$C11)/Param!$B$39)/OFFSET(Radar!$AC$3,COLUMN(),0))*DistanceShader!BZ10*LightShader!BZ10*(IF(OFFSET(Ghosts!$S$41,COLUMN(),0)&lt;ScreenHeight!$E11,   1,   (SQRT(OFFSET(Ghosts!$T$41,COLUMN(),0)-OFFSET(Ghosts!$R$41,COLUMN(),0)*ScreenHeight!$D11)-1))+IF(Ghosts!$B$35,IF(Param!$M$21,-1-POWER(0.3,Param!$M$21)/(IF(Param!$M$21&lt;20,LightShader!BZ75,OFFSET(LightShader!BZ75,Param!$M$21-20,0))+POWER(0.3,Param!$M$21)),-2),0))</f>
        <v>2.3417409398223104</v>
      </c>
      <c r="CA10" s="46">
        <f ca="1">IF(ScreenHeight!$B11&lt;OFFSET(Radar!$AC$3,COLUMN(),0),    Param!$B$38/ScreenHeight!$B11,    (Param!$B$37+1/(1-OFFSET(Radar!$AD$3,COLUMN(),0)*ScreenHeight!$C11)/Param!$B$39)/OFFSET(Radar!$AC$3,COLUMN(),0))*DistanceShader!CA10*LightShader!CA10*(IF(OFFSET(Ghosts!$S$41,COLUMN(),0)&lt;ScreenHeight!$E11,   1,   (SQRT(OFFSET(Ghosts!$T$41,COLUMN(),0)-OFFSET(Ghosts!$R$41,COLUMN(),0)*ScreenHeight!$D11)-1))+IF(Ghosts!$B$35,IF(Param!$M$21,-1-POWER(0.3,Param!$M$21)/(IF(Param!$M$21&lt;20,LightShader!CA75,OFFSET(LightShader!CA75,Param!$M$21-20,0))+POWER(0.3,Param!$M$21)),-2),0))</f>
        <v>2.2685089837237888</v>
      </c>
      <c r="CB10" s="46">
        <f ca="1">IF(ScreenHeight!$B11&lt;OFFSET(Radar!$AC$3,COLUMN(),0),    Param!$B$38/ScreenHeight!$B11,    (Param!$B$37+1/(1-OFFSET(Radar!$AD$3,COLUMN(),0)*ScreenHeight!$C11)/Param!$B$39)/OFFSET(Radar!$AC$3,COLUMN(),0))*DistanceShader!CB10*LightShader!CB10*(IF(OFFSET(Ghosts!$S$41,COLUMN(),0)&lt;ScreenHeight!$E11,   1,   (SQRT(OFFSET(Ghosts!$T$41,COLUMN(),0)-OFFSET(Ghosts!$R$41,COLUMN(),0)*ScreenHeight!$D11)-1))+IF(Ghosts!$B$35,IF(Param!$M$21,-1-POWER(0.3,Param!$M$21)/(IF(Param!$M$21&lt;20,LightShader!CB75,OFFSET(LightShader!CB75,Param!$M$21-20,0))+POWER(0.3,Param!$M$21)),-2),0))</f>
        <v>2.1977424695075141</v>
      </c>
      <c r="CC10" s="46">
        <f ca="1">IF(ScreenHeight!$B11&lt;OFFSET(Radar!$AC$3,COLUMN(),0),    Param!$B$38/ScreenHeight!$B11,    (Param!$B$37+1/(1-OFFSET(Radar!$AD$3,COLUMN(),0)*ScreenHeight!$C11)/Param!$B$39)/OFFSET(Radar!$AC$3,COLUMN(),0))*DistanceShader!CC10*LightShader!CC10*(IF(OFFSET(Ghosts!$S$41,COLUMN(),0)&lt;ScreenHeight!$E11,   1,   (SQRT(OFFSET(Ghosts!$T$41,COLUMN(),0)-OFFSET(Ghosts!$R$41,COLUMN(),0)*ScreenHeight!$D11)-1))+IF(Ghosts!$B$35,IF(Param!$M$21,-1-POWER(0.3,Param!$M$21)/(IF(Param!$M$21&lt;20,LightShader!CC75,OFFSET(LightShader!CC75,Param!$M$21-20,0))+POWER(0.3,Param!$M$21)),-2),0))</f>
        <v>2.1294074650237449</v>
      </c>
      <c r="CD10" s="46">
        <f ca="1">IF(ScreenHeight!$B11&lt;OFFSET(Radar!$AC$3,COLUMN(),0),    Param!$B$38/ScreenHeight!$B11,    (Param!$B$37+1/(1-OFFSET(Radar!$AD$3,COLUMN(),0)*ScreenHeight!$C11)/Param!$B$39)/OFFSET(Radar!$AC$3,COLUMN(),0))*DistanceShader!CD10*LightShader!CD10*(IF(OFFSET(Ghosts!$S$41,COLUMN(),0)&lt;ScreenHeight!$E11,   1,   (SQRT(OFFSET(Ghosts!$T$41,COLUMN(),0)-OFFSET(Ghosts!$R$41,COLUMN(),0)*ScreenHeight!$D11)-1))+IF(Ghosts!$B$35,IF(Param!$M$21,-1-POWER(0.3,Param!$M$21)/(IF(Param!$M$21&lt;20,LightShader!CD75,OFFSET(LightShader!CD75,Param!$M$21-20,0))+POWER(0.3,Param!$M$21)),-2),0))</f>
        <v>2.0634599026575762</v>
      </c>
      <c r="CE10" s="46">
        <f ca="1">IF(ScreenHeight!$B11&lt;OFFSET(Radar!$AC$3,COLUMN(),0),    Param!$B$38/ScreenHeight!$B11,    (Param!$B$37+1/(1-OFFSET(Radar!$AD$3,COLUMN(),0)*ScreenHeight!$C11)/Param!$B$39)/OFFSET(Radar!$AC$3,COLUMN(),0))*DistanceShader!CE10*LightShader!CE10*(IF(OFFSET(Ghosts!$S$41,COLUMN(),0)&lt;ScreenHeight!$E11,   1,   (SQRT(OFFSET(Ghosts!$T$41,COLUMN(),0)-OFFSET(Ghosts!$R$41,COLUMN(),0)*ScreenHeight!$D11)-1))+IF(Ghosts!$B$35,IF(Param!$M$21,-1-POWER(0.3,Param!$M$21)/(IF(Param!$M$21&lt;20,LightShader!CE75,OFFSET(LightShader!CE75,Param!$M$21-20,0))+POWER(0.3,Param!$M$21)),-2),0))</f>
        <v>1.999847811618731</v>
      </c>
      <c r="CF10" s="46">
        <f ca="1">IF(ScreenHeight!$B11&lt;OFFSET(Radar!$AC$3,COLUMN(),0),    Param!$B$38/ScreenHeight!$B11,    (Param!$B$37+1/(1-OFFSET(Radar!$AD$3,COLUMN(),0)*ScreenHeight!$C11)/Param!$B$39)/OFFSET(Radar!$AC$3,COLUMN(),0))*DistanceShader!CF10*LightShader!CF10*(IF(OFFSET(Ghosts!$S$41,COLUMN(),0)&lt;ScreenHeight!$E11,   1,   (SQRT(OFFSET(Ghosts!$T$41,COLUMN(),0)-OFFSET(Ghosts!$R$41,COLUMN(),0)*ScreenHeight!$D11)-1))+IF(Ghosts!$B$35,IF(Param!$M$21,-1-POWER(0.3,Param!$M$21)/(IF(Param!$M$21&lt;20,LightShader!CF75,OFFSET(LightShader!CF75,Param!$M$21-20,0))+POWER(0.3,Param!$M$21)),-2),0))</f>
        <v>1.9385131978410464</v>
      </c>
      <c r="CG10" s="46">
        <f ca="1">IF(ScreenHeight!$B11&lt;OFFSET(Radar!$AC$3,COLUMN(),0),    Param!$B$38/ScreenHeight!$B11,    (Param!$B$37+1/(1-OFFSET(Radar!$AD$3,COLUMN(),0)*ScreenHeight!$C11)/Param!$B$39)/OFFSET(Radar!$AC$3,COLUMN(),0))*DistanceShader!CG10*LightShader!CG10*(IF(OFFSET(Ghosts!$S$41,COLUMN(),0)&lt;ScreenHeight!$E11,   1,   (SQRT(OFFSET(Ghosts!$T$41,COLUMN(),0)-OFFSET(Ghosts!$R$41,COLUMN(),0)*ScreenHeight!$D11)-1))+IF(Ghosts!$B$35,IF(Param!$M$21,-1-POWER(0.3,Param!$M$21)/(IF(Param!$M$21&lt;20,LightShader!CG75,OFFSET(LightShader!CG75,Param!$M$21-20,0))+POWER(0.3,Param!$M$21)),-2),0))</f>
        <v>1.8793936179640567</v>
      </c>
      <c r="CH10" s="46">
        <f ca="1">IF(ScreenHeight!$B11&lt;OFFSET(Radar!$AC$3,COLUMN(),0),    Param!$B$38/ScreenHeight!$B11,    (Param!$B$37+1/(1-OFFSET(Radar!$AD$3,COLUMN(),0)*ScreenHeight!$C11)/Param!$B$39)/OFFSET(Radar!$AC$3,COLUMN(),0))*DistanceShader!CH10*LightShader!CH10*(IF(OFFSET(Ghosts!$S$41,COLUMN(),0)&lt;ScreenHeight!$E11,   1,   (SQRT(OFFSET(Ghosts!$T$41,COLUMN(),0)-OFFSET(Ghosts!$R$41,COLUMN(),0)*ScreenHeight!$D11)-1))+IF(Ghosts!$B$35,IF(Param!$M$21,-1-POWER(0.3,Param!$M$21)/(IF(Param!$M$21&lt;20,LightShader!CH75,OFFSET(LightShader!CH75,Param!$M$21-20,0))+POWER(0.3,Param!$M$21)),-2),0))</f>
        <v>1.8224234896583931</v>
      </c>
      <c r="CI10" s="46">
        <f ca="1">IF(ScreenHeight!$B11&lt;OFFSET(Radar!$AC$3,COLUMN(),0),    Param!$B$38/ScreenHeight!$B11,    (Param!$B$37+1/(1-OFFSET(Radar!$AD$3,COLUMN(),0)*ScreenHeight!$C11)/Param!$B$39)/OFFSET(Radar!$AC$3,COLUMN(),0))*DistanceShader!CI10*LightShader!CI10*(IF(OFFSET(Ghosts!$S$41,COLUMN(),0)&lt;ScreenHeight!$E11,   1,   (SQRT(OFFSET(Ghosts!$T$41,COLUMN(),0)-OFFSET(Ghosts!$R$41,COLUMN(),0)*ScreenHeight!$D11)-1))+IF(Ghosts!$B$35,IF(Param!$M$21,-1-POWER(0.3,Param!$M$21)/(IF(Param!$M$21&lt;20,LightShader!CI75,OFFSET(LightShader!CI75,Param!$M$21-20,0))+POWER(0.3,Param!$M$21)),-2),0))</f>
        <v>1.76753517610366</v>
      </c>
      <c r="CJ10" s="46">
        <f ca="1">IF(ScreenHeight!$B11&lt;OFFSET(Radar!$AC$3,COLUMN(),0),    Param!$B$38/ScreenHeight!$B11,    (Param!$B$37+1/(1-OFFSET(Radar!$AD$3,COLUMN(),0)*ScreenHeight!$C11)/Param!$B$39)/OFFSET(Radar!$AC$3,COLUMN(),0))*DistanceShader!CJ10*LightShader!CJ10*(IF(OFFSET(Ghosts!$S$41,COLUMN(),0)&lt;ScreenHeight!$E11,   1,   (SQRT(OFFSET(Ghosts!$T$41,COLUMN(),0)-OFFSET(Ghosts!$R$41,COLUMN(),0)*ScreenHeight!$D11)-1))+IF(Ghosts!$B$35,IF(Param!$M$21,-1-POWER(0.3,Param!$M$21)/(IF(Param!$M$21&lt;20,LightShader!CJ75,OFFSET(LightShader!CJ75,Param!$M$21-20,0))+POWER(0.3,Param!$M$21)),-2),0))</f>
        <v>1.7146598780159148</v>
      </c>
      <c r="CK10" s="46">
        <f ca="1">IF(ScreenHeight!$B11&lt;OFFSET(Radar!$AC$3,COLUMN(),0),    Param!$B$38/ScreenHeight!$B11,    (Param!$B$37+1/(1-OFFSET(Radar!$AD$3,COLUMN(),0)*ScreenHeight!$C11)/Param!$B$39)/OFFSET(Radar!$AC$3,COLUMN(),0))*DistanceShader!CK10*LightShader!CK10*(IF(OFFSET(Ghosts!$S$41,COLUMN(),0)&lt;ScreenHeight!$E11,   1,   (SQRT(OFFSET(Ghosts!$T$41,COLUMN(),0)-OFFSET(Ghosts!$R$41,COLUMN(),0)*ScreenHeight!$D11)-1))+IF(Ghosts!$B$35,IF(Param!$M$21,-1-POWER(0.3,Param!$M$21)/(IF(Param!$M$21&lt;20,LightShader!CK75,OFFSET(LightShader!CK75,Param!$M$21-20,0))+POWER(0.3,Param!$M$21)),-2),0))</f>
        <v>1.663728362429056</v>
      </c>
      <c r="CL10" s="46">
        <f ca="1">IF(ScreenHeight!$B11&lt;OFFSET(Radar!$AC$3,COLUMN(),0),    Param!$B$38/ScreenHeight!$B11,    (Param!$B$37+1/(1-OFFSET(Radar!$AD$3,COLUMN(),0)*ScreenHeight!$C11)/Param!$B$39)/OFFSET(Radar!$AC$3,COLUMN(),0))*DistanceShader!CL10*LightShader!CL10*(IF(OFFSET(Ghosts!$S$41,COLUMN(),0)&lt;ScreenHeight!$E11,   1,   (SQRT(OFFSET(Ghosts!$T$41,COLUMN(),0)-OFFSET(Ghosts!$R$41,COLUMN(),0)*ScreenHeight!$D11)-1))+IF(Ghosts!$B$35,IF(Param!$M$21,-1-POWER(0.3,Param!$M$21)/(IF(Param!$M$21&lt;20,LightShader!CL75,OFFSET(LightShader!CL75,Param!$M$21-20,0))+POWER(0.3,Param!$M$21)),-2),0))</f>
        <v>1.6146715535618432</v>
      </c>
      <c r="CM10" s="46">
        <f ca="1">IF(ScreenHeight!$B11&lt;OFFSET(Radar!$AC$3,COLUMN(),0),    Param!$B$38/ScreenHeight!$B11,    (Param!$B$37+1/(1-OFFSET(Radar!$AD$3,COLUMN(),0)*ScreenHeight!$C11)/Param!$B$39)/OFFSET(Radar!$AC$3,COLUMN(),0))*DistanceShader!CM10*LightShader!CM10*(IF(OFFSET(Ghosts!$S$41,COLUMN(),0)&lt;ScreenHeight!$E11,   1,   (SQRT(OFFSET(Ghosts!$T$41,COLUMN(),0)-OFFSET(Ghosts!$R$41,COLUMN(),0)*ScreenHeight!$D11)-1))+IF(Ghosts!$B$35,IF(Param!$M$21,-1-POWER(0.3,Param!$M$21)/(IF(Param!$M$21&lt;20,LightShader!CM75,OFFSET(LightShader!CM75,Param!$M$21-20,0))+POWER(0.3,Param!$M$21)),-2),0))</f>
        <v>1.5674210075987736</v>
      </c>
      <c r="CN10" s="46">
        <f ca="1">IF(ScreenHeight!$B11&lt;OFFSET(Radar!$AC$3,COLUMN(),0),    Param!$B$38/ScreenHeight!$B11,    (Param!$B$37+1/(1-OFFSET(Radar!$AD$3,COLUMN(),0)*ScreenHeight!$C11)/Param!$B$39)/OFFSET(Radar!$AC$3,COLUMN(),0))*DistanceShader!CN10*LightShader!CN10*(IF(OFFSET(Ghosts!$S$41,COLUMN(),0)&lt;ScreenHeight!$E11,   1,   (SQRT(OFFSET(Ghosts!$T$41,COLUMN(),0)-OFFSET(Ghosts!$R$41,COLUMN(),0)*ScreenHeight!$D11)-1))+IF(Ghosts!$B$35,IF(Param!$M$21,-1-POWER(0.3,Param!$M$21)/(IF(Param!$M$21&lt;20,LightShader!CN75,OFFSET(LightShader!CN75,Param!$M$21-20,0))+POWER(0.3,Param!$M$21)),-2),0))</f>
        <v>1.5219092900925288</v>
      </c>
      <c r="CO10" s="46">
        <f ca="1">IF(ScreenHeight!$B11&lt;OFFSET(Radar!$AC$3,COLUMN(),0),    Param!$B$38/ScreenHeight!$B11,    (Param!$B$37+1/(1-OFFSET(Radar!$AD$3,COLUMN(),0)*ScreenHeight!$C11)/Param!$B$39)/OFFSET(Radar!$AC$3,COLUMN(),0))*DistanceShader!CO10*LightShader!CO10*(IF(OFFSET(Ghosts!$S$41,COLUMN(),0)&lt;ScreenHeight!$E11,   1,   (SQRT(OFFSET(Ghosts!$T$41,COLUMN(),0)-OFFSET(Ghosts!$R$41,COLUMN(),0)*ScreenHeight!$D11)-1))+IF(Ghosts!$B$35,IF(Param!$M$21,-1-POWER(0.3,Param!$M$21)/(IF(Param!$M$21&lt;20,LightShader!CO75,OFFSET(LightShader!CO75,Param!$M$21-20,0))+POWER(0.3,Param!$M$21)),-2),0))</f>
        <v>1.478070271949437</v>
      </c>
      <c r="CP10" s="46">
        <f ca="1">IF(ScreenHeight!$B11&lt;OFFSET(Radar!$AC$3,COLUMN(),0),    Param!$B$38/ScreenHeight!$B11,    (Param!$B$37+1/(1-OFFSET(Radar!$AD$3,COLUMN(),0)*ScreenHeight!$C11)/Param!$B$39)/OFFSET(Radar!$AC$3,COLUMN(),0))*DistanceShader!CP10*LightShader!CP10*(IF(OFFSET(Ghosts!$S$41,COLUMN(),0)&lt;ScreenHeight!$E11,   1,   (SQRT(OFFSET(Ghosts!$T$41,COLUMN(),0)-OFFSET(Ghosts!$R$41,COLUMN(),0)*ScreenHeight!$D11)-1))+IF(Ghosts!$B$35,IF(Param!$M$21,-1-POWER(0.3,Param!$M$21)/(IF(Param!$M$21&lt;20,LightShader!CP75,OFFSET(LightShader!CP75,Param!$M$21-20,0))+POWER(0.3,Param!$M$21)),-2),0))</f>
        <v>1.4358393575652664</v>
      </c>
      <c r="CQ10" s="46">
        <f ca="1">IF(ScreenHeight!$B11&lt;OFFSET(Radar!$AC$3,COLUMN(),0),    Param!$B$38/ScreenHeight!$B11,    (Param!$B$37+1/(1-OFFSET(Radar!$AD$3,COLUMN(),0)*ScreenHeight!$C11)/Param!$B$39)/OFFSET(Radar!$AC$3,COLUMN(),0))*DistanceShader!CQ10*LightShader!CQ10*(IF(OFFSET(Ghosts!$S$41,COLUMN(),0)&lt;ScreenHeight!$E11,   1,   (SQRT(OFFSET(Ghosts!$T$41,COLUMN(),0)-OFFSET(Ghosts!$R$41,COLUMN(),0)*ScreenHeight!$D11)-1))+IF(Ghosts!$B$35,IF(Param!$M$21,-1-POWER(0.3,Param!$M$21)/(IF(Param!$M$21&lt;20,LightShader!CQ75,OFFSET(LightShader!CQ75,Param!$M$21-20,0))+POWER(0.3,Param!$M$21)),-2),0))</f>
        <v>1.3951536566070253</v>
      </c>
      <c r="CR10" s="46">
        <f ca="1">IF(ScreenHeight!$B11&lt;OFFSET(Radar!$AC$3,COLUMN(),0),    Param!$B$38/ScreenHeight!$B11,    (Param!$B$37+1/(1-OFFSET(Radar!$AD$3,COLUMN(),0)*ScreenHeight!$C11)/Param!$B$39)/OFFSET(Radar!$AC$3,COLUMN(),0))*DistanceShader!CR10*LightShader!CR10*(IF(OFFSET(Ghosts!$S$41,COLUMN(),0)&lt;ScreenHeight!$E11,   1,   (SQRT(OFFSET(Ghosts!$T$41,COLUMN(),0)-OFFSET(Ghosts!$R$41,COLUMN(),0)*ScreenHeight!$D11)-1))+IF(Ghosts!$B$35,IF(Param!$M$21,-1-POWER(0.3,Param!$M$21)/(IF(Param!$M$21&lt;20,LightShader!CR75,OFFSET(LightShader!CR75,Param!$M$21-20,0))+POWER(0.3,Param!$M$21)),-2),0))</f>
        <v>1.3559521091546864</v>
      </c>
      <c r="CS10" s="46">
        <f ca="1">IF(ScreenHeight!$B11&lt;OFFSET(Radar!$AC$3,COLUMN(),0),    Param!$B$38/ScreenHeight!$B11,    (Param!$B$37+1/(1-OFFSET(Radar!$AD$3,COLUMN(),0)*ScreenHeight!$C11)/Param!$B$39)/OFFSET(Radar!$AC$3,COLUMN(),0))*DistanceShader!CS10*LightShader!CS10*(IF(OFFSET(Ghosts!$S$41,COLUMN(),0)&lt;ScreenHeight!$E11,   1,   (SQRT(OFFSET(Ghosts!$T$41,COLUMN(),0)-OFFSET(Ghosts!$R$41,COLUMN(),0)*ScreenHeight!$D11)-1))+IF(Ghosts!$B$35,IF(Param!$M$21,-1-POWER(0.3,Param!$M$21)/(IF(Param!$M$21&lt;20,LightShader!CS75,OFFSET(LightShader!CS75,Param!$M$21-20,0))+POWER(0.3,Param!$M$21)),-2),0))</f>
        <v>1.3181755723917343</v>
      </c>
      <c r="CT10" s="46">
        <f ca="1">IF(ScreenHeight!$B11&lt;OFFSET(Radar!$AC$3,COLUMN(),0),    Param!$B$38/ScreenHeight!$B11,    (Param!$B$37+1/(1-OFFSET(Radar!$AD$3,COLUMN(),0)*ScreenHeight!$C11)/Param!$B$39)/OFFSET(Radar!$AC$3,COLUMN(),0))*DistanceShader!CT10*LightShader!CT10*(IF(OFFSET(Ghosts!$S$41,COLUMN(),0)&lt;ScreenHeight!$E11,   1,   (SQRT(OFFSET(Ghosts!$T$41,COLUMN(),0)-OFFSET(Ghosts!$R$41,COLUMN(),0)*ScreenHeight!$D11)-1))+IF(Ghosts!$B$35,IF(Param!$M$21,-1-POWER(0.3,Param!$M$21)/(IF(Param!$M$21&lt;20,LightShader!CT75,OFFSET(LightShader!CT75,Param!$M$21-20,0))+POWER(0.3,Param!$M$21)),-2),0))</f>
        <v>1.2817668757333147</v>
      </c>
      <c r="CU10" s="46">
        <f ca="1">IF(ScreenHeight!$B11&lt;OFFSET(Radar!$AC$3,COLUMN(),0),    Param!$B$38/ScreenHeight!$B11,    (Param!$B$37+1/(1-OFFSET(Radar!$AD$3,COLUMN(),0)*ScreenHeight!$C11)/Param!$B$39)/OFFSET(Radar!$AC$3,COLUMN(),0))*DistanceShader!CU10*LightShader!CU10*(IF(OFFSET(Ghosts!$S$41,COLUMN(),0)&lt;ScreenHeight!$E11,   1,   (SQRT(OFFSET(Ghosts!$T$41,COLUMN(),0)-OFFSET(Ghosts!$R$41,COLUMN(),0)*ScreenHeight!$D11)-1))+IF(Ghosts!$B$35,IF(Param!$M$21,-1-POWER(0.3,Param!$M$21)/(IF(Param!$M$21&lt;20,LightShader!CU75,OFFSET(LightShader!CU75,Param!$M$21-20,0))+POWER(0.3,Param!$M$21)),-2),0))</f>
        <v>1.24667085017594</v>
      </c>
      <c r="CV10" s="46">
        <f ca="1">IF(ScreenHeight!$B11&lt;OFFSET(Radar!$AC$3,COLUMN(),0),    Param!$B$38/ScreenHeight!$B11,    (Param!$B$37+1/(1-OFFSET(Radar!$AD$3,COLUMN(),0)*ScreenHeight!$C11)/Param!$B$39)/OFFSET(Radar!$AC$3,COLUMN(),0))*DistanceShader!CV10*LightShader!CV10*(IF(OFFSET(Ghosts!$S$41,COLUMN(),0)&lt;ScreenHeight!$E11,   1,   (SQRT(OFFSET(Ghosts!$T$41,COLUMN(),0)-OFFSET(Ghosts!$R$41,COLUMN(),0)*ScreenHeight!$D11)-1))+IF(Ghosts!$B$35,IF(Param!$M$21,-1-POWER(0.3,Param!$M$21)/(IF(Param!$M$21&lt;20,LightShader!CV75,OFFSET(LightShader!CV75,Param!$M$21-20,0))+POWER(0.3,Param!$M$21)),-2),0))</f>
        <v>1.2128343367163368</v>
      </c>
      <c r="CW10" s="46">
        <f ca="1">IF(ScreenHeight!$B11&lt;OFFSET(Radar!$AC$3,COLUMN(),0),    Param!$B$38/ScreenHeight!$B11,    (Param!$B$37+1/(1-OFFSET(Radar!$AD$3,COLUMN(),0)*ScreenHeight!$C11)/Param!$B$39)/OFFSET(Radar!$AC$3,COLUMN(),0))*DistanceShader!CW10*LightShader!CW10*(IF(OFFSET(Ghosts!$S$41,COLUMN(),0)&lt;ScreenHeight!$E11,   1,   (SQRT(OFFSET(Ghosts!$T$41,COLUMN(),0)-OFFSET(Ghosts!$R$41,COLUMN(),0)*ScreenHeight!$D11)-1))+IF(Ghosts!$B$35,IF(Param!$M$21,-1-POWER(0.3,Param!$M$21)/(IF(Param!$M$21&lt;20,LightShader!CW75,OFFSET(LightShader!CW75,Param!$M$21-20,0))+POWER(0.3,Param!$M$21)),-2),0))</f>
        <v>1.1802061778951123</v>
      </c>
    </row>
    <row r="11" spans="1:101" ht="7.5" customHeight="1">
      <c r="A11" s="46">
        <f ca="1">IF(ScreenHeight!$B12&lt;OFFSET(Radar!$AC$3,COLUMN(),0),    Param!$B$38/ScreenHeight!$B12,    (Param!$B$37+1/(1-OFFSET(Radar!$AD$3,COLUMN(),0)*ScreenHeight!$C12)/Param!$B$39)/OFFSET(Radar!$AC$3,COLUMN(),0))*DistanceShader!A11*LightShader!A11*(IF(OFFSET(Ghosts!$S$41,COLUMN(),0)&lt;ScreenHeight!$E12,   1,   (SQRT(OFFSET(Ghosts!$T$41,COLUMN(),0)-OFFSET(Ghosts!$R$41,COLUMN(),0)*ScreenHeight!$D12)-1))+IF(Ghosts!$B$35,IF(Param!$M$21,-1-POWER(0.3,Param!$M$21)/(IF(Param!$M$21&lt;20,LightShader!A76,OFFSET(LightShader!A76,Param!$M$21-20,0))+POWER(0.3,Param!$M$21)),-2),0))</f>
        <v>1.1624721023985363</v>
      </c>
      <c r="B11" s="46">
        <f ca="1">IF(ScreenHeight!$B12&lt;OFFSET(Radar!$AC$3,COLUMN(),0),    Param!$B$38/ScreenHeight!$B12,    (Param!$B$37+1/(1-OFFSET(Radar!$AD$3,COLUMN(),0)*ScreenHeight!$C12)/Param!$B$39)/OFFSET(Radar!$AC$3,COLUMN(),0))*DistanceShader!B11*LightShader!B11*(IF(OFFSET(Ghosts!$S$41,COLUMN(),0)&lt;ScreenHeight!$E12,   1,   (SQRT(OFFSET(Ghosts!$T$41,COLUMN(),0)-OFFSET(Ghosts!$R$41,COLUMN(),0)*ScreenHeight!$D12)-1))+IF(Ghosts!$B$35,IF(Param!$M$21,-1-POWER(0.3,Param!$M$21)/(IF(Param!$M$21&lt;20,LightShader!B76,OFFSET(LightShader!B76,Param!$M$21-20,0))+POWER(0.3,Param!$M$21)),-2),0))</f>
        <v>1.1950065237672118</v>
      </c>
      <c r="C11" s="46">
        <f ca="1">IF(ScreenHeight!$B12&lt;OFFSET(Radar!$AC$3,COLUMN(),0),    Param!$B$38/ScreenHeight!$B12,    (Param!$B$37+1/(1-OFFSET(Radar!$AD$3,COLUMN(),0)*ScreenHeight!$C12)/Param!$B$39)/OFFSET(Radar!$AC$3,COLUMN(),0))*DistanceShader!C11*LightShader!C11*(IF(OFFSET(Ghosts!$S$41,COLUMN(),0)&lt;ScreenHeight!$E12,   1,   (SQRT(OFFSET(Ghosts!$T$41,COLUMN(),0)-OFFSET(Ghosts!$R$41,COLUMN(),0)*ScreenHeight!$D12)-1))+IF(Ghosts!$B$35,IF(Param!$M$21,-1-POWER(0.3,Param!$M$21)/(IF(Param!$M$21&lt;20,LightShader!C76,OFFSET(LightShader!C76,Param!$M$21-20,0))+POWER(0.3,Param!$M$21)),-2),0))</f>
        <v>1.2287602410382368</v>
      </c>
      <c r="D11" s="46">
        <f ca="1">IF(ScreenHeight!$B12&lt;OFFSET(Radar!$AC$3,COLUMN(),0),    Param!$B$38/ScreenHeight!$B12,    (Param!$B$37+1/(1-OFFSET(Radar!$AD$3,COLUMN(),0)*ScreenHeight!$C12)/Param!$B$39)/OFFSET(Radar!$AC$3,COLUMN(),0))*DistanceShader!D11*LightShader!D11*(IF(OFFSET(Ghosts!$S$41,COLUMN(),0)&lt;ScreenHeight!$E12,   1,   (SQRT(OFFSET(Ghosts!$T$41,COLUMN(),0)-OFFSET(Ghosts!$R$41,COLUMN(),0)*ScreenHeight!$D12)-1))+IF(Ghosts!$B$35,IF(Param!$M$21,-1-POWER(0.3,Param!$M$21)/(IF(Param!$M$21&lt;20,LightShader!D76,OFFSET(LightShader!D76,Param!$M$21-20,0))+POWER(0.3,Param!$M$21)),-2),0))</f>
        <v>1.2637857877380836</v>
      </c>
      <c r="E11" s="46">
        <f ca="1">IF(ScreenHeight!$B12&lt;OFFSET(Radar!$AC$3,COLUMN(),0),    Param!$B$38/ScreenHeight!$B12,    (Param!$B$37+1/(1-OFFSET(Radar!$AD$3,COLUMN(),0)*ScreenHeight!$C12)/Param!$B$39)/OFFSET(Radar!$AC$3,COLUMN(),0))*DistanceShader!E11*LightShader!E11*(IF(OFFSET(Ghosts!$S$41,COLUMN(),0)&lt;ScreenHeight!$E12,   1,   (SQRT(OFFSET(Ghosts!$T$41,COLUMN(),0)-OFFSET(Ghosts!$R$41,COLUMN(),0)*ScreenHeight!$D12)-1))+IF(Ghosts!$B$35,IF(Param!$M$21,-1-POWER(0.3,Param!$M$21)/(IF(Param!$M$21&lt;20,LightShader!E76,OFFSET(LightShader!E76,Param!$M$21-20,0))+POWER(0.3,Param!$M$21)),-2),0))</f>
        <v>1.3001378586696164</v>
      </c>
      <c r="F11" s="46">
        <f ca="1">IF(ScreenHeight!$B12&lt;OFFSET(Radar!$AC$3,COLUMN(),0),    Param!$B$38/ScreenHeight!$B12,    (Param!$B$37+1/(1-OFFSET(Radar!$AD$3,COLUMN(),0)*ScreenHeight!$C12)/Param!$B$39)/OFFSET(Radar!$AC$3,COLUMN(),0))*DistanceShader!F11*LightShader!F11*(IF(OFFSET(Ghosts!$S$41,COLUMN(),0)&lt;ScreenHeight!$E12,   1,   (SQRT(OFFSET(Ghosts!$T$41,COLUMN(),0)-OFFSET(Ghosts!$R$41,COLUMN(),0)*ScreenHeight!$D12)-1))+IF(Ghosts!$B$35,IF(Param!$M$21,-1-POWER(0.3,Param!$M$21)/(IF(Param!$M$21&lt;20,LightShader!F76,OFFSET(LightShader!F76,Param!$M$21-20,0))+POWER(0.3,Param!$M$21)),-2),0))</f>
        <v>1.337873338890887</v>
      </c>
      <c r="G11" s="46">
        <f ca="1">IF(ScreenHeight!$B12&lt;OFFSET(Radar!$AC$3,COLUMN(),0),    Param!$B$38/ScreenHeight!$B12,    (Param!$B$37+1/(1-OFFSET(Radar!$AD$3,COLUMN(),0)*ScreenHeight!$C12)/Param!$B$39)/OFFSET(Radar!$AC$3,COLUMN(),0))*DistanceShader!G11*LightShader!G11*(IF(OFFSET(Ghosts!$S$41,COLUMN(),0)&lt;ScreenHeight!$E12,   1,   (SQRT(OFFSET(Ghosts!$T$41,COLUMN(),0)-OFFSET(Ghosts!$R$41,COLUMN(),0)*ScreenHeight!$D12)-1))+IF(Ghosts!$B$35,IF(Param!$M$21,-1-POWER(0.3,Param!$M$21)/(IF(Param!$M$21&lt;20,LightShader!G76,OFFSET(LightShader!G76,Param!$M$21-20,0))+POWER(0.3,Param!$M$21)),-2),0))</f>
        <v>1.3770513185441238</v>
      </c>
      <c r="H11" s="46">
        <f ca="1">IF(ScreenHeight!$B12&lt;OFFSET(Radar!$AC$3,COLUMN(),0),    Param!$B$38/ScreenHeight!$B12,    (Param!$B$37+1/(1-OFFSET(Radar!$AD$3,COLUMN(),0)*ScreenHeight!$C12)/Param!$B$39)/OFFSET(Radar!$AC$3,COLUMN(),0))*DistanceShader!H11*LightShader!H11*(IF(OFFSET(Ghosts!$S$41,COLUMN(),0)&lt;ScreenHeight!$E12,   1,   (SQRT(OFFSET(Ghosts!$T$41,COLUMN(),0)-OFFSET(Ghosts!$R$41,COLUMN(),0)*ScreenHeight!$D12)-1))+IF(Ghosts!$B$35,IF(Param!$M$21,-1-POWER(0.3,Param!$M$21)/(IF(Param!$M$21&lt;20,LightShader!H76,OFFSET(LightShader!H76,Param!$M$21-20,0))+POWER(0.3,Param!$M$21)),-2),0))</f>
        <v>1.4177330897944125</v>
      </c>
      <c r="I11" s="46">
        <f ca="1">IF(ScreenHeight!$B12&lt;OFFSET(Radar!$AC$3,COLUMN(),0),    Param!$B$38/ScreenHeight!$B12,    (Param!$B$37+1/(1-OFFSET(Radar!$AD$3,COLUMN(),0)*ScreenHeight!$C12)/Param!$B$39)/OFFSET(Radar!$AC$3,COLUMN(),0))*DistanceShader!I11*LightShader!I11*(IF(OFFSET(Ghosts!$S$41,COLUMN(),0)&lt;ScreenHeight!$E12,   1,   (SQRT(OFFSET(Ghosts!$T$41,COLUMN(),0)-OFFSET(Ghosts!$R$41,COLUMN(),0)*ScreenHeight!$D12)-1))+IF(Ghosts!$B$35,IF(Param!$M$21,-1-POWER(0.3,Param!$M$21)/(IF(Param!$M$21&lt;20,LightShader!I76,OFFSET(LightShader!I76,Param!$M$21-20,0))+POWER(0.3,Param!$M$21)),-2),0))</f>
        <v>1.4599821213599766</v>
      </c>
      <c r="J11" s="46">
        <f ca="1">IF(ScreenHeight!$B12&lt;OFFSET(Radar!$AC$3,COLUMN(),0),    Param!$B$38/ScreenHeight!$B12,    (Param!$B$37+1/(1-OFFSET(Radar!$AD$3,COLUMN(),0)*ScreenHeight!$C12)/Param!$B$39)/OFFSET(Radar!$AC$3,COLUMN(),0))*DistanceShader!J11*LightShader!J11*(IF(OFFSET(Ghosts!$S$41,COLUMN(),0)&lt;ScreenHeight!$E12,   1,   (SQRT(OFFSET(Ghosts!$T$41,COLUMN(),0)-OFFSET(Ghosts!$R$41,COLUMN(),0)*ScreenHeight!$D12)-1))+IF(Ghosts!$B$35,IF(Param!$M$21,-1-POWER(0.3,Param!$M$21)/(IF(Param!$M$21&lt;20,LightShader!J76,OFFSET(LightShader!J76,Param!$M$21-20,0))+POWER(0.3,Param!$M$21)),-2),0))</f>
        <v>1.5038640051852146</v>
      </c>
      <c r="K11" s="52">
        <f ca="1">IF(ScreenHeight!$B12&lt;OFFSET(Radar!$AC$3,COLUMN(),0),    Param!$B$38/ScreenHeight!$B12,    (Param!$B$37+1/(1-OFFSET(Radar!$AD$3,COLUMN(),0)*ScreenHeight!$C12)/Param!$B$39)/OFFSET(Radar!$AC$3,COLUMN(),0))*DistanceShader!K11*LightShader!K11*(IF(OFFSET(Ghosts!$S$41,COLUMN(),0)&lt;ScreenHeight!$E12,   1,   (SQRT(OFFSET(Ghosts!$T$41,COLUMN(),0)-OFFSET(Ghosts!$R$41,COLUMN(),0)*ScreenHeight!$D12)-1))+IF(Ghosts!$B$35,IF(Param!$M$21,-1-POWER(0.3,Param!$M$21)/(IF(Param!$M$21&lt;20,LightShader!K76,OFFSET(LightShader!K76,Param!$M$21-20,0))+POWER(0.3,Param!$M$21)),-2),0))</f>
        <v>1.549446368695123</v>
      </c>
      <c r="L11" s="46">
        <f ca="1">IF(ScreenHeight!$B12&lt;OFFSET(Radar!$AC$3,COLUMN(),0),    Param!$B$38/ScreenHeight!$B12,    (Param!$B$37+1/(1-OFFSET(Radar!$AD$3,COLUMN(),0)*ScreenHeight!$C12)/Param!$B$39)/OFFSET(Radar!$AC$3,COLUMN(),0))*DistanceShader!L11*LightShader!L11*(IF(OFFSET(Ghosts!$S$41,COLUMN(),0)&lt;ScreenHeight!$E12,   1,   (SQRT(OFFSET(Ghosts!$T$41,COLUMN(),0)-OFFSET(Ghosts!$R$41,COLUMN(),0)*ScreenHeight!$D12)-1))+IF(Ghosts!$B$35,IF(Param!$M$21,-1-POWER(0.3,Param!$M$21)/(IF(Param!$M$21&lt;20,LightShader!L76,OFFSET(LightShader!L76,Param!$M$21-20,0))+POWER(0.3,Param!$M$21)),-2),0))</f>
        <v>1.5967987447424832</v>
      </c>
      <c r="M11" s="46">
        <f ca="1">IF(ScreenHeight!$B12&lt;OFFSET(Radar!$AC$3,COLUMN(),0),    Param!$B$38/ScreenHeight!$B12,    (Param!$B$37+1/(1-OFFSET(Radar!$AD$3,COLUMN(),0)*ScreenHeight!$C12)/Param!$B$39)/OFFSET(Radar!$AC$3,COLUMN(),0))*DistanceShader!M11*LightShader!M11*(IF(OFFSET(Ghosts!$S$41,COLUMN(),0)&lt;ScreenHeight!$E12,   1,   (SQRT(OFFSET(Ghosts!$T$41,COLUMN(),0)-OFFSET(Ghosts!$R$41,COLUMN(),0)*ScreenHeight!$D12)-1))+IF(Ghosts!$B$35,IF(Param!$M$21,-1-POWER(0.3,Param!$M$21)/(IF(Param!$M$21&lt;20,LightShader!M76,OFFSET(LightShader!M76,Param!$M$21-20,0))+POWER(0.3,Param!$M$21)),-2),0))</f>
        <v>1.6459923897793034</v>
      </c>
      <c r="N11" s="46">
        <f ca="1">IF(ScreenHeight!$B12&lt;OFFSET(Radar!$AC$3,COLUMN(),0),    Param!$B$38/ScreenHeight!$B12,    (Param!$B$37+1/(1-OFFSET(Radar!$AD$3,COLUMN(),0)*ScreenHeight!$C12)/Param!$B$39)/OFFSET(Radar!$AC$3,COLUMN(),0))*DistanceShader!N11*LightShader!N11*(IF(OFFSET(Ghosts!$S$41,COLUMN(),0)&lt;ScreenHeight!$E12,   1,   (SQRT(OFFSET(Ghosts!$T$41,COLUMN(),0)-OFFSET(Ghosts!$R$41,COLUMN(),0)*ScreenHeight!$D12)-1))+IF(Ghosts!$B$35,IF(Param!$M$21,-1-POWER(0.3,Param!$M$21)/(IF(Param!$M$21&lt;20,LightShader!N76,OFFSET(LightShader!N76,Param!$M$21-20,0))+POWER(0.3,Param!$M$21)),-2),0))</f>
        <v>1.6971000389089479</v>
      </c>
      <c r="O11" s="46">
        <f ca="1">IF(ScreenHeight!$B12&lt;OFFSET(Radar!$AC$3,COLUMN(),0),    Param!$B$38/ScreenHeight!$B12,    (Param!$B$37+1/(1-OFFSET(Radar!$AD$3,COLUMN(),0)*ScreenHeight!$C12)/Param!$B$39)/OFFSET(Radar!$AC$3,COLUMN(),0))*DistanceShader!O11*LightShader!O11*(IF(OFFSET(Ghosts!$S$41,COLUMN(),0)&lt;ScreenHeight!$E12,   1,   (SQRT(OFFSET(Ghosts!$T$41,COLUMN(),0)-OFFSET(Ghosts!$R$41,COLUMN(),0)*ScreenHeight!$D12)-1))+IF(Ghosts!$B$35,IF(Param!$M$21,-1-POWER(0.3,Param!$M$21)/(IF(Param!$M$21&lt;20,LightShader!O76,OFFSET(LightShader!O76,Param!$M$21-20,0))+POWER(0.3,Param!$M$21)),-2),0))</f>
        <v>1.7501955842579127</v>
      </c>
      <c r="P11" s="46">
        <f ca="1">IF(ScreenHeight!$B12&lt;OFFSET(Radar!$AC$3,COLUMN(),0),    Param!$B$38/ScreenHeight!$B12,    (Param!$B$37+1/(1-OFFSET(Radar!$AD$3,COLUMN(),0)*ScreenHeight!$C12)/Param!$B$39)/OFFSET(Radar!$AC$3,COLUMN(),0))*DistanceShader!P11*LightShader!P11*(IF(OFFSET(Ghosts!$S$41,COLUMN(),0)&lt;ScreenHeight!$E12,   1,   (SQRT(OFFSET(Ghosts!$T$41,COLUMN(),0)-OFFSET(Ghosts!$R$41,COLUMN(),0)*ScreenHeight!$D12)-1))+IF(Ghosts!$B$35,IF(Param!$M$21,-1-POWER(0.3,Param!$M$21)/(IF(Param!$M$21&lt;20,LightShader!P76,OFFSET(LightShader!P76,Param!$M$21-20,0))+POWER(0.3,Param!$M$21)),-2),0))</f>
        <v>1.805353660495606</v>
      </c>
      <c r="Q11" s="46">
        <f ca="1">IF(ScreenHeight!$B12&lt;OFFSET(Radar!$AC$3,COLUMN(),0),    Param!$B$38/ScreenHeight!$B12,    (Param!$B$37+1/(1-OFFSET(Radar!$AD$3,COLUMN(),0)*ScreenHeight!$C12)/Param!$B$39)/OFFSET(Radar!$AC$3,COLUMN(),0))*DistanceShader!Q11*LightShader!Q11*(IF(OFFSET(Ghosts!$S$41,COLUMN(),0)&lt;ScreenHeight!$E12,   1,   (SQRT(OFFSET(Ghosts!$T$41,COLUMN(),0)-OFFSET(Ghosts!$R$41,COLUMN(),0)*ScreenHeight!$D12)-1))+IF(Ghosts!$B$35,IF(Param!$M$21,-1-POWER(0.3,Param!$M$21)/(IF(Param!$M$21&lt;20,LightShader!Q76,OFFSET(LightShader!Q76,Param!$M$21-20,0))+POWER(0.3,Param!$M$21)),-2),0))</f>
        <v>1.8626491182742113</v>
      </c>
      <c r="R11" s="46">
        <f ca="1">IF(ScreenHeight!$B12&lt;OFFSET(Radar!$AC$3,COLUMN(),0),    Param!$B$38/ScreenHeight!$B12,    (Param!$B$37+1/(1-OFFSET(Radar!$AD$3,COLUMN(),0)*ScreenHeight!$C12)/Param!$B$39)/OFFSET(Radar!$AC$3,COLUMN(),0))*DistanceShader!R11*LightShader!R11*(IF(OFFSET(Ghosts!$S$41,COLUMN(),0)&lt;ScreenHeight!$E12,   1,   (SQRT(OFFSET(Ghosts!$T$41,COLUMN(),0)-OFFSET(Ghosts!$R$41,COLUMN(),0)*ScreenHeight!$D12)-1))+IF(Ghosts!$B$35,IF(Param!$M$21,-1-POWER(0.3,Param!$M$21)/(IF(Param!$M$21&lt;20,LightShader!R76,OFFSET(LightShader!R76,Param!$M$21-20,0))+POWER(0.3,Param!$M$21)),-2),0))</f>
        <v>1.9221563628077685</v>
      </c>
      <c r="S11" s="46">
        <f ca="1">IF(ScreenHeight!$B12&lt;OFFSET(Radar!$AC$3,COLUMN(),0),    Param!$B$38/ScreenHeight!$B12,    (Param!$B$37+1/(1-OFFSET(Radar!$AD$3,COLUMN(),0)*ScreenHeight!$C12)/Param!$B$39)/OFFSET(Radar!$AC$3,COLUMN(),0))*DistanceShader!S11*LightShader!S11*(IF(OFFSET(Ghosts!$S$41,COLUMN(),0)&lt;ScreenHeight!$E12,   1,   (SQRT(OFFSET(Ghosts!$T$41,COLUMN(),0)-OFFSET(Ghosts!$R$41,COLUMN(),0)*ScreenHeight!$D12)-1))+IF(Ghosts!$B$35,IF(Param!$M$21,-1-POWER(0.3,Param!$M$21)/(IF(Param!$M$21&lt;20,LightShader!S76,OFFSET(LightShader!S76,Param!$M$21-20,0))+POWER(0.3,Param!$M$21)),-2),0))</f>
        <v>1.9839485307156992</v>
      </c>
      <c r="T11" s="46">
        <f ca="1">IF(ScreenHeight!$B12&lt;OFFSET(Radar!$AC$3,COLUMN(),0),    Param!$B$38/ScreenHeight!$B12,    (Param!$B$37+1/(1-OFFSET(Radar!$AD$3,COLUMN(),0)*ScreenHeight!$C12)/Param!$B$39)/OFFSET(Radar!$AC$3,COLUMN(),0))*DistanceShader!T11*LightShader!T11*(IF(OFFSET(Ghosts!$S$41,COLUMN(),0)&lt;ScreenHeight!$E12,   1,   (SQRT(OFFSET(Ghosts!$T$41,COLUMN(),0)-OFFSET(Ghosts!$R$41,COLUMN(),0)*ScreenHeight!$D12)-1))+IF(Ghosts!$B$35,IF(Param!$M$21,-1-POWER(0.3,Param!$M$21)/(IF(Param!$M$21&lt;20,LightShader!T76,OFFSET(LightShader!T76,Param!$M$21-20,0))+POWER(0.3,Param!$M$21)),-2),0))</f>
        <v>2.0480964735919653</v>
      </c>
      <c r="U11" s="46">
        <f ca="1">IF(ScreenHeight!$B12&lt;OFFSET(Radar!$AC$3,COLUMN(),0),    Param!$B$38/ScreenHeight!$B12,    (Param!$B$37+1/(1-OFFSET(Radar!$AD$3,COLUMN(),0)*ScreenHeight!$C12)/Param!$B$39)/OFFSET(Radar!$AC$3,COLUMN(),0))*DistanceShader!U11*LightShader!U11*(IF(OFFSET(Ghosts!$S$41,COLUMN(),0)&lt;ScreenHeight!$E12,   1,   (SQRT(OFFSET(Ghosts!$T$41,COLUMN(),0)-OFFSET(Ghosts!$R$41,COLUMN(),0)*ScreenHeight!$D12)-1))+IF(Ghosts!$B$35,IF(Param!$M$21,-1-POWER(0.3,Param!$M$21)/(IF(Param!$M$21&lt;20,LightShader!U76,OFFSET(LightShader!U76,Param!$M$21-20,0))+POWER(0.3,Param!$M$21)),-2),0))</f>
        <v>2.1146675115247664</v>
      </c>
      <c r="V11" s="46">
        <f ca="1">IF(ScreenHeight!$B12&lt;OFFSET(Radar!$AC$3,COLUMN(),0),    Param!$B$38/ScreenHeight!$B12,    (Param!$B$37+1/(1-OFFSET(Radar!$AD$3,COLUMN(),0)*ScreenHeight!$C12)/Param!$B$39)/OFFSET(Radar!$AC$3,COLUMN(),0))*DistanceShader!V11*LightShader!V11*(IF(OFFSET(Ghosts!$S$41,COLUMN(),0)&lt;ScreenHeight!$E12,   1,   (SQRT(OFFSET(Ghosts!$T$41,COLUMN(),0)-OFFSET(Ghosts!$R$41,COLUMN(),0)*ScreenHeight!$D12)-1))+IF(Ghosts!$B$35,IF(Param!$M$21,-1-POWER(0.3,Param!$M$21)/(IF(Param!$M$21&lt;20,LightShader!V76,OFFSET(LightShader!V76,Param!$M$21-20,0))+POWER(0.3,Param!$M$21)),-2),0))</f>
        <v>2.1837239140263103</v>
      </c>
      <c r="W11" s="46">
        <f ca="1">IF(ScreenHeight!$B12&lt;OFFSET(Radar!$AC$3,COLUMN(),0),    Param!$B$38/ScreenHeight!$B12,    (Param!$B$37+1/(1-OFFSET(Radar!$AD$3,COLUMN(),0)*ScreenHeight!$C12)/Param!$B$39)/OFFSET(Radar!$AC$3,COLUMN(),0))*DistanceShader!W11*LightShader!W11*(IF(OFFSET(Ghosts!$S$41,COLUMN(),0)&lt;ScreenHeight!$E12,   1,   (SQRT(OFFSET(Ghosts!$T$41,COLUMN(),0)-OFFSET(Ghosts!$R$41,COLUMN(),0)*ScreenHeight!$D12)-1))+IF(Ghosts!$B$35,IF(Param!$M$21,-1-POWER(0.3,Param!$M$21)/(IF(Param!$M$21&lt;20,LightShader!W76,OFFSET(LightShader!W76,Param!$M$21-20,0))+POWER(0.3,Param!$M$21)),-2),0))</f>
        <v>2.2553210596511493</v>
      </c>
      <c r="X11" s="46">
        <f ca="1">IF(ScreenHeight!$B12&lt;OFFSET(Radar!$AC$3,COLUMN(),0),    Param!$B$38/ScreenHeight!$B12,    (Param!$B$37+1/(1-OFFSET(Radar!$AD$3,COLUMN(),0)*ScreenHeight!$C12)/Param!$B$39)/OFFSET(Radar!$AC$3,COLUMN(),0))*DistanceShader!X11*LightShader!X11*(IF(OFFSET(Ghosts!$S$41,COLUMN(),0)&lt;ScreenHeight!$E12,   1,   (SQRT(OFFSET(Ghosts!$T$41,COLUMN(),0)-OFFSET(Ghosts!$R$41,COLUMN(),0)*ScreenHeight!$D12)-1))+IF(Ghosts!$B$35,IF(Param!$M$21,-1-POWER(0.3,Param!$M$21)/(IF(Param!$M$21&lt;20,LightShader!X76,OFFSET(LightShader!X76,Param!$M$21-20,0))+POWER(0.3,Param!$M$21)),-2),0))</f>
        <v>2.3295052192036656</v>
      </c>
      <c r="Y11" s="46">
        <f ca="1">IF(ScreenHeight!$B12&lt;OFFSET(Radar!$AC$3,COLUMN(),0),    Param!$B$38/ScreenHeight!$B12,    (Param!$B$37+1/(1-OFFSET(Radar!$AD$3,COLUMN(),0)*ScreenHeight!$C12)/Param!$B$39)/OFFSET(Radar!$AC$3,COLUMN(),0))*DistanceShader!Y11*LightShader!Y11*(IF(OFFSET(Ghosts!$S$41,COLUMN(),0)&lt;ScreenHeight!$E12,   1,   (SQRT(OFFSET(Ghosts!$T$41,COLUMN(),0)-OFFSET(Ghosts!$R$41,COLUMN(),0)*ScreenHeight!$D12)-1))+IF(Ghosts!$B$35,IF(Param!$M$21,-1-POWER(0.3,Param!$M$21)/(IF(Param!$M$21&lt;20,LightShader!Y76,OFFSET(LightShader!Y76,Param!$M$21-20,0))+POWER(0.3,Param!$M$21)),-2),0))</f>
        <v>2.4063109012317541</v>
      </c>
      <c r="Z11" s="46">
        <f ca="1">IF(ScreenHeight!$B12&lt;OFFSET(Radar!$AC$3,COLUMN(),0),    Param!$B$38/ScreenHeight!$B12,    (Param!$B$37+1/(1-OFFSET(Radar!$AD$3,COLUMN(),0)*ScreenHeight!$C12)/Param!$B$39)/OFFSET(Radar!$AC$3,COLUMN(),0))*DistanceShader!Z11*LightShader!Z11*(IF(OFFSET(Ghosts!$S$41,COLUMN(),0)&lt;ScreenHeight!$E12,   1,   (SQRT(OFFSET(Ghosts!$T$41,COLUMN(),0)-OFFSET(Ghosts!$R$41,COLUMN(),0)*ScreenHeight!$D12)-1))+IF(Ghosts!$B$35,IF(Param!$M$21,-1-POWER(0.3,Param!$M$21)/(IF(Param!$M$21&lt;20,LightShader!Z76,OFFSET(LightShader!Z76,Param!$M$21-20,0))+POWER(0.3,Param!$M$21)),-2),0))</f>
        <v>2.4857576930602518</v>
      </c>
      <c r="AA11" s="46">
        <f ca="1">IF(ScreenHeight!$B12&lt;OFFSET(Radar!$AC$3,COLUMN(),0),    Param!$B$38/ScreenHeight!$B12,    (Param!$B$37+1/(1-OFFSET(Radar!$AD$3,COLUMN(),0)*ScreenHeight!$C12)/Param!$B$39)/OFFSET(Radar!$AC$3,COLUMN(),0))*DistanceShader!AA11*LightShader!AA11*(IF(OFFSET(Ghosts!$S$41,COLUMN(),0)&lt;ScreenHeight!$E12,   1,   (SQRT(OFFSET(Ghosts!$T$41,COLUMN(),0)-OFFSET(Ghosts!$R$41,COLUMN(),0)*ScreenHeight!$D12)-1))+IF(Ghosts!$B$35,IF(Param!$M$21,-1-POWER(0.3,Param!$M$21)/(IF(Param!$M$21&lt;20,LightShader!AA76,OFFSET(LightShader!AA76,Param!$M$21-20,0))+POWER(0.3,Param!$M$21)),-2),0))</f>
        <v>2.5678465268121786</v>
      </c>
      <c r="AB11" s="46">
        <f ca="1">IF(ScreenHeight!$B12&lt;OFFSET(Radar!$AC$3,COLUMN(),0),    Param!$B$38/ScreenHeight!$B12,    (Param!$B$37+1/(1-OFFSET(Radar!$AD$3,COLUMN(),0)*ScreenHeight!$C12)/Param!$B$39)/OFFSET(Radar!$AC$3,COLUMN(),0))*DistanceShader!AB11*LightShader!AB11*(IF(OFFSET(Ghosts!$S$41,COLUMN(),0)&lt;ScreenHeight!$E12,   1,   (SQRT(OFFSET(Ghosts!$T$41,COLUMN(),0)-OFFSET(Ghosts!$R$41,COLUMN(),0)*ScreenHeight!$D12)-1))+IF(Ghosts!$B$35,IF(Param!$M$21,-1-POWER(0.3,Param!$M$21)/(IF(Param!$M$21&lt;20,LightShader!AB76,OFFSET(LightShader!AB76,Param!$M$21-20,0))+POWER(0.3,Param!$M$21)),-2),0))</f>
        <v>2.6525552989639634</v>
      </c>
      <c r="AC11" s="46">
        <f ca="1">IF(ScreenHeight!$B12&lt;OFFSET(Radar!$AC$3,COLUMN(),0),    Param!$B$38/ScreenHeight!$B12,    (Param!$B$37+1/(1-OFFSET(Radar!$AD$3,COLUMN(),0)*ScreenHeight!$C12)/Param!$B$39)/OFFSET(Radar!$AC$3,COLUMN(),0))*DistanceShader!AC11*LightShader!AC11*(IF(OFFSET(Ghosts!$S$41,COLUMN(),0)&lt;ScreenHeight!$E12,   1,   (SQRT(OFFSET(Ghosts!$T$41,COLUMN(),0)-OFFSET(Ghosts!$R$41,COLUMN(),0)*ScreenHeight!$D12)-1))+IF(Ghosts!$B$35,IF(Param!$M$21,-1-POWER(0.3,Param!$M$21)/(IF(Param!$M$21&lt;20,LightShader!AC76,OFFSET(LightShader!AC76,Param!$M$21-20,0))+POWER(0.3,Param!$M$21)),-2),0))</f>
        <v>2.7398337757432389</v>
      </c>
      <c r="AD11" s="46">
        <f ca="1">IF(ScreenHeight!$B12&lt;OFFSET(Radar!$AC$3,COLUMN(),0),    Param!$B$38/ScreenHeight!$B12,    (Param!$B$37+1/(1-OFFSET(Radar!$AD$3,COLUMN(),0)*ScreenHeight!$C12)/Param!$B$39)/OFFSET(Radar!$AC$3,COLUMN(),0))*DistanceShader!AD11*LightShader!AD11*(IF(OFFSET(Ghosts!$S$41,COLUMN(),0)&lt;ScreenHeight!$E12,   1,   (SQRT(OFFSET(Ghosts!$T$41,COLUMN(),0)-OFFSET(Ghosts!$R$41,COLUMN(),0)*ScreenHeight!$D12)-1))+IF(Ghosts!$B$35,IF(Param!$M$21,-1-POWER(0.3,Param!$M$21)/(IF(Param!$M$21&lt;20,LightShader!AD76,OFFSET(LightShader!AD76,Param!$M$21-20,0))+POWER(0.3,Param!$M$21)),-2),0))</f>
        <v>2.8295977274719895</v>
      </c>
      <c r="AE11" s="46">
        <f ca="1">IF(ScreenHeight!$B12&lt;OFFSET(Radar!$AC$3,COLUMN(),0),    Param!$B$38/ScreenHeight!$B12,    (Param!$B$37+1/(1-OFFSET(Radar!$AD$3,COLUMN(),0)*ScreenHeight!$C12)/Param!$B$39)/OFFSET(Radar!$AC$3,COLUMN(),0))*DistanceShader!AE11*LightShader!AE11*(IF(OFFSET(Ghosts!$S$41,COLUMN(),0)&lt;ScreenHeight!$E12,   1,   (SQRT(OFFSET(Ghosts!$T$41,COLUMN(),0)-OFFSET(Ghosts!$R$41,COLUMN(),0)*ScreenHeight!$D12)-1))+IF(Ghosts!$B$35,IF(Param!$M$21,-1-POWER(0.3,Param!$M$21)/(IF(Param!$M$21&lt;20,LightShader!AE76,OFFSET(LightShader!AE76,Param!$M$21-20,0))+POWER(0.3,Param!$M$21)),-2),0))</f>
        <v>2.921722255852532</v>
      </c>
      <c r="AF11" s="46">
        <f ca="1">IF(ScreenHeight!$B12&lt;OFFSET(Radar!$AC$3,COLUMN(),0),    Param!$B$38/ScreenHeight!$B12,    (Param!$B$37+1/(1-OFFSET(Radar!$AD$3,COLUMN(),0)*ScreenHeight!$C12)/Param!$B$39)/OFFSET(Radar!$AC$3,COLUMN(),0))*DistanceShader!AF11*LightShader!AF11*(IF(OFFSET(Ghosts!$S$41,COLUMN(),0)&lt;ScreenHeight!$E12,   1,   (SQRT(OFFSET(Ghosts!$T$41,COLUMN(),0)-OFFSET(Ghosts!$R$41,COLUMN(),0)*ScreenHeight!$D12)-1))+IF(Ghosts!$B$35,IF(Param!$M$21,-1-POWER(0.3,Param!$M$21)/(IF(Param!$M$21&lt;20,LightShader!AF76,OFFSET(LightShader!AF76,Param!$M$21-20,0))+POWER(0.3,Param!$M$21)),-2),0))</f>
        <v>3.0160343130003469</v>
      </c>
      <c r="AG11" s="46">
        <f ca="1">IF(ScreenHeight!$B12&lt;OFFSET(Radar!$AC$3,COLUMN(),0),    Param!$B$38/ScreenHeight!$B12,    (Param!$B$37+1/(1-OFFSET(Radar!$AD$3,COLUMN(),0)*ScreenHeight!$C12)/Param!$B$39)/OFFSET(Radar!$AC$3,COLUMN(),0))*DistanceShader!AG11*LightShader!AG11*(IF(OFFSET(Ghosts!$S$41,COLUMN(),0)&lt;ScreenHeight!$E12,   1,   (SQRT(OFFSET(Ghosts!$T$41,COLUMN(),0)-OFFSET(Ghosts!$R$41,COLUMN(),0)*ScreenHeight!$D12)-1))+IF(Ghosts!$B$35,IF(Param!$M$21,-1-POWER(0.3,Param!$M$21)/(IF(Param!$M$21&lt;20,LightShader!AG76,OFFSET(LightShader!AG76,Param!$M$21-20,0))+POWER(0.3,Param!$M$21)),-2),0))</f>
        <v>3.1123044642307964</v>
      </c>
      <c r="AH11" s="46">
        <f ca="1">IF(ScreenHeight!$B12&lt;OFFSET(Radar!$AC$3,COLUMN(),0),    Param!$B$38/ScreenHeight!$B12,    (Param!$B$37+1/(1-OFFSET(Radar!$AD$3,COLUMN(),0)*ScreenHeight!$C12)/Param!$B$39)/OFFSET(Radar!$AC$3,COLUMN(),0))*DistanceShader!AH11*LightShader!AH11*(IF(OFFSET(Ghosts!$S$41,COLUMN(),0)&lt;ScreenHeight!$E12,   1,   (SQRT(OFFSET(Ghosts!$T$41,COLUMN(),0)-OFFSET(Ghosts!$R$41,COLUMN(),0)*ScreenHeight!$D12)-1))+IF(Ghosts!$B$35,IF(Param!$M$21,-1-POWER(0.3,Param!$M$21)/(IF(Param!$M$21&lt;20,LightShader!AH76,OFFSET(LightShader!AH76,Param!$M$21-20,0))+POWER(0.3,Param!$M$21)),-2),0))</f>
        <v>3.21023802309645</v>
      </c>
      <c r="AI11" s="46">
        <f ca="1">IF(ScreenHeight!$B12&lt;OFFSET(Radar!$AC$3,COLUMN(),0),    Param!$B$38/ScreenHeight!$B12,    (Param!$B$37+1/(1-OFFSET(Radar!$AD$3,COLUMN(),0)*ScreenHeight!$C12)/Param!$B$39)/OFFSET(Radar!$AC$3,COLUMN(),0))*DistanceShader!AI11*LightShader!AI11*(IF(OFFSET(Ghosts!$S$41,COLUMN(),0)&lt;ScreenHeight!$E12,   1,   (SQRT(OFFSET(Ghosts!$T$41,COLUMN(),0)-OFFSET(Ghosts!$R$41,COLUMN(),0)*ScreenHeight!$D12)-1))+IF(Ghosts!$B$35,IF(Param!$M$21,-1-POWER(0.3,Param!$M$21)/(IF(Param!$M$21&lt;20,LightShader!AI76,OFFSET(LightShader!AI76,Param!$M$21-20,0))+POWER(0.3,Param!$M$21)),-2),0))</f>
        <v>3.3094657916616459</v>
      </c>
      <c r="AJ11" s="46">
        <f ca="1">IF(ScreenHeight!$B12&lt;OFFSET(Radar!$AC$3,COLUMN(),0),    Param!$B$38/ScreenHeight!$B12,    (Param!$B$37+1/(1-OFFSET(Radar!$AD$3,COLUMN(),0)*ScreenHeight!$C12)/Param!$B$39)/OFFSET(Radar!$AC$3,COLUMN(),0))*DistanceShader!AJ11*LightShader!AJ11*(IF(OFFSET(Ghosts!$S$41,COLUMN(),0)&lt;ScreenHeight!$E12,   1,   (SQRT(OFFSET(Ghosts!$T$41,COLUMN(),0)-OFFSET(Ghosts!$R$41,COLUMN(),0)*ScreenHeight!$D12)-1))+IF(Ghosts!$B$35,IF(Param!$M$21,-1-POWER(0.3,Param!$M$21)/(IF(Param!$M$21&lt;20,LightShader!AJ76,OFFSET(LightShader!AJ76,Param!$M$21-20,0))+POWER(0.3,Param!$M$21)),-2),0))</f>
        <v>3.4095347749912324</v>
      </c>
      <c r="AK11" s="46">
        <f ca="1">IF(ScreenHeight!$B12&lt;OFFSET(Radar!$AC$3,COLUMN(),0),    Param!$B$38/ScreenHeight!$B12,    (Param!$B$37+1/(1-OFFSET(Radar!$AD$3,COLUMN(),0)*ScreenHeight!$C12)/Param!$B$39)/OFFSET(Radar!$AC$3,COLUMN(),0))*DistanceShader!AK11*LightShader!AK11*(IF(OFFSET(Ghosts!$S$41,COLUMN(),0)&lt;ScreenHeight!$E12,   1,   (SQRT(OFFSET(Ghosts!$T$41,COLUMN(),0)-OFFSET(Ghosts!$R$41,COLUMN(),0)*ScreenHeight!$D12)-1))+IF(Ghosts!$B$35,IF(Param!$M$21,-1-POWER(0.3,Param!$M$21)/(IF(Param!$M$21&lt;20,LightShader!AK76,OFFSET(LightShader!AK76,Param!$M$21-20,0))+POWER(0.3,Param!$M$21)),-2),0))</f>
        <v>3.5098994069785787</v>
      </c>
      <c r="AL11" s="46">
        <f ca="1">IF(ScreenHeight!$B12&lt;OFFSET(Radar!$AC$3,COLUMN(),0),    Param!$B$38/ScreenHeight!$B12,    (Param!$B$37+1/(1-OFFSET(Radar!$AD$3,COLUMN(),0)*ScreenHeight!$C12)/Param!$B$39)/OFFSET(Radar!$AC$3,COLUMN(),0))*DistanceShader!AL11*LightShader!AL11*(IF(OFFSET(Ghosts!$S$41,COLUMN(),0)&lt;ScreenHeight!$E12,   1,   (SQRT(OFFSET(Ghosts!$T$41,COLUMN(),0)-OFFSET(Ghosts!$R$41,COLUMN(),0)*ScreenHeight!$D12)-1))+IF(Ghosts!$B$35,IF(Param!$M$21,-1-POWER(0.3,Param!$M$21)/(IF(Param!$M$21&lt;20,LightShader!AL76,OFFSET(LightShader!AL76,Param!$M$21-20,0))+POWER(0.3,Param!$M$21)),-2),0))</f>
        <v>3.6099140204607116</v>
      </c>
      <c r="AM11" s="46">
        <f ca="1">IF(ScreenHeight!$B12&lt;OFFSET(Radar!$AC$3,COLUMN(),0),    Param!$B$38/ScreenHeight!$B12,    (Param!$B$37+1/(1-OFFSET(Radar!$AD$3,COLUMN(),0)*ScreenHeight!$C12)/Param!$B$39)/OFFSET(Radar!$AC$3,COLUMN(),0))*DistanceShader!AM11*LightShader!AM11*(IF(OFFSET(Ghosts!$S$41,COLUMN(),0)&lt;ScreenHeight!$E12,   1,   (SQRT(OFFSET(Ghosts!$T$41,COLUMN(),0)-OFFSET(Ghosts!$R$41,COLUMN(),0)*ScreenHeight!$D12)-1))+IF(Ghosts!$B$35,IF(Param!$M$21,-1-POWER(0.3,Param!$M$21)/(IF(Param!$M$21&lt;20,LightShader!AM76,OFFSET(LightShader!AM76,Param!$M$21-20,0))+POWER(0.3,Param!$M$21)),-2),0))</f>
        <v>3.7088275055560103</v>
      </c>
      <c r="AN11" s="46">
        <f ca="1">IF(ScreenHeight!$B12&lt;OFFSET(Radar!$AC$3,COLUMN(),0),    Param!$B$38/ScreenHeight!$B12,    (Param!$B$37+1/(1-OFFSET(Radar!$AD$3,COLUMN(),0)*ScreenHeight!$C12)/Param!$B$39)/OFFSET(Radar!$AC$3,COLUMN(),0))*DistanceShader!AN11*LightShader!AN11*(IF(OFFSET(Ghosts!$S$41,COLUMN(),0)&lt;ScreenHeight!$E12,   1,   (SQRT(OFFSET(Ghosts!$T$41,COLUMN(),0)-OFFSET(Ghosts!$R$41,COLUMN(),0)*ScreenHeight!$D12)-1))+IF(Ghosts!$B$35,IF(Param!$M$21,-1-POWER(0.3,Param!$M$21)/(IF(Param!$M$21&lt;20,LightShader!AN76,OFFSET(LightShader!AN76,Param!$M$21-20,0))+POWER(0.3,Param!$M$21)),-2),0))</f>
        <v>3.805781302684986</v>
      </c>
      <c r="AO11" s="46">
        <f ca="1">IF(ScreenHeight!$B12&lt;OFFSET(Radar!$AC$3,COLUMN(),0),    Param!$B$38/ScreenHeight!$B12,    (Param!$B$37+1/(1-OFFSET(Radar!$AD$3,COLUMN(),0)*ScreenHeight!$C12)/Param!$B$39)/OFFSET(Radar!$AC$3,COLUMN(),0))*DistanceShader!AO11*LightShader!AO11*(IF(OFFSET(Ghosts!$S$41,COLUMN(),0)&lt;ScreenHeight!$E12,   1,   (SQRT(OFFSET(Ghosts!$T$41,COLUMN(),0)-OFFSET(Ghosts!$R$41,COLUMN(),0)*ScreenHeight!$D12)-1))+IF(Ghosts!$B$35,IF(Param!$M$21,-1-POWER(0.3,Param!$M$21)/(IF(Param!$M$21&lt;20,LightShader!AO76,OFFSET(LightShader!AO76,Param!$M$21-20,0))+POWER(0.3,Param!$M$21)),-2),0))</f>
        <v>3.8998120336044781</v>
      </c>
      <c r="AP11" s="46">
        <f ca="1">IF(ScreenHeight!$B12&lt;OFFSET(Radar!$AC$3,COLUMN(),0),    Param!$B$38/ScreenHeight!$B12,    (Param!$B$37+1/(1-OFFSET(Radar!$AD$3,COLUMN(),0)*ScreenHeight!$C12)/Param!$B$39)/OFFSET(Radar!$AC$3,COLUMN(),0))*DistanceShader!AP11*LightShader!AP11*(IF(OFFSET(Ghosts!$S$41,COLUMN(),0)&lt;ScreenHeight!$E12,   1,   (SQRT(OFFSET(Ghosts!$T$41,COLUMN(),0)-OFFSET(Ghosts!$R$41,COLUMN(),0)*ScreenHeight!$D12)-1))+IF(Ghosts!$B$35,IF(Param!$M$21,-1-POWER(0.3,Param!$M$21)/(IF(Param!$M$21&lt;20,LightShader!AP76,OFFSET(LightShader!AP76,Param!$M$21-20,0))+POWER(0.3,Param!$M$21)),-2),0))</f>
        <v>3.9898601338560589</v>
      </c>
      <c r="AQ11" s="46">
        <f ca="1">IF(ScreenHeight!$B12&lt;OFFSET(Radar!$AC$3,COLUMN(),0),    Param!$B$38/ScreenHeight!$B12,    (Param!$B$37+1/(1-OFFSET(Radar!$AD$3,COLUMN(),0)*ScreenHeight!$C12)/Param!$B$39)/OFFSET(Radar!$AC$3,COLUMN(),0))*DistanceShader!AQ11*LightShader!AQ11*(IF(OFFSET(Ghosts!$S$41,COLUMN(),0)&lt;ScreenHeight!$E12,   1,   (SQRT(OFFSET(Ghosts!$T$41,COLUMN(),0)-OFFSET(Ghosts!$R$41,COLUMN(),0)*ScreenHeight!$D12)-1))+IF(Ghosts!$B$35,IF(Param!$M$21,-1-POWER(0.3,Param!$M$21)/(IF(Param!$M$21&lt;20,LightShader!AQ76,OFFSET(LightShader!AQ76,Param!$M$21-20,0))+POWER(0.3,Param!$M$21)),-2),0))</f>
        <v>4.0747857518060826</v>
      </c>
      <c r="AR11" s="46">
        <f ca="1">IF(ScreenHeight!$B12&lt;OFFSET(Radar!$AC$3,COLUMN(),0),    Param!$B$38/ScreenHeight!$B12,    (Param!$B$37+1/(1-OFFSET(Radar!$AD$3,COLUMN(),0)*ScreenHeight!$C12)/Param!$B$39)/OFFSET(Radar!$AC$3,COLUMN(),0))*DistanceShader!AR11*LightShader!AR11*(IF(OFFSET(Ghosts!$S$41,COLUMN(),0)&lt;ScreenHeight!$E12,   1,   (SQRT(OFFSET(Ghosts!$T$41,COLUMN(),0)-OFFSET(Ghosts!$R$41,COLUMN(),0)*ScreenHeight!$D12)-1))+IF(Ghosts!$B$35,IF(Param!$M$21,-1-POWER(0.3,Param!$M$21)/(IF(Param!$M$21&lt;20,LightShader!AR76,OFFSET(LightShader!AR76,Param!$M$21-20,0))+POWER(0.3,Param!$M$21)),-2),0))</f>
        <v>4.1533928606596993</v>
      </c>
      <c r="AS11" s="46">
        <f ca="1">IF(ScreenHeight!$B12&lt;OFFSET(Radar!$AC$3,COLUMN(),0),    Param!$B$38/ScreenHeight!$B12,    (Param!$B$37+1/(1-OFFSET(Radar!$AD$3,COLUMN(),0)*ScreenHeight!$C12)/Param!$B$39)/OFFSET(Radar!$AC$3,COLUMN(),0))*DistanceShader!AS11*LightShader!AS11*(IF(OFFSET(Ghosts!$S$41,COLUMN(),0)&lt;ScreenHeight!$E12,   1,   (SQRT(OFFSET(Ghosts!$T$41,COLUMN(),0)-OFFSET(Ghosts!$R$41,COLUMN(),0)*ScreenHeight!$D12)-1))+IF(Ghosts!$B$35,IF(Param!$M$21,-1-POWER(0.3,Param!$M$21)/(IF(Param!$M$21&lt;20,LightShader!AS76,OFFSET(LightShader!AS76,Param!$M$21-20,0))+POWER(0.3,Param!$M$21)),-2),0))</f>
        <v>4.2244619440265536</v>
      </c>
      <c r="AT11" s="46">
        <f ca="1">IF(ScreenHeight!$B12&lt;OFFSET(Radar!$AC$3,COLUMN(),0),    Param!$B$38/ScreenHeight!$B12,    (Param!$B$37+1/(1-OFFSET(Radar!$AD$3,COLUMN(),0)*ScreenHeight!$C12)/Param!$B$39)/OFFSET(Radar!$AC$3,COLUMN(),0))*DistanceShader!AT11*LightShader!AT11*(IF(OFFSET(Ghosts!$S$41,COLUMN(),0)&lt;ScreenHeight!$E12,   1,   (SQRT(OFFSET(Ghosts!$T$41,COLUMN(),0)-OFFSET(Ghosts!$R$41,COLUMN(),0)*ScreenHeight!$D12)-1))+IF(Ghosts!$B$35,IF(Param!$M$21,-1-POWER(0.3,Param!$M$21)/(IF(Param!$M$21&lt;20,LightShader!AT76,OFFSET(LightShader!AT76,Param!$M$21-20,0))+POWER(0.3,Param!$M$21)),-2),0))</f>
        <v>4.2867907546655619</v>
      </c>
      <c r="AU11" s="46">
        <f ca="1">IF(ScreenHeight!$B12&lt;OFFSET(Radar!$AC$3,COLUMN(),0),    Param!$B$38/ScreenHeight!$B12,    (Param!$B$37+1/(1-OFFSET(Radar!$AD$3,COLUMN(),0)*ScreenHeight!$C12)/Param!$B$39)/OFFSET(Radar!$AC$3,COLUMN(),0))*DistanceShader!AU11*LightShader!AU11*(IF(OFFSET(Ghosts!$S$41,COLUMN(),0)&lt;ScreenHeight!$E12,   1,   (SQRT(OFFSET(Ghosts!$T$41,COLUMN(),0)-OFFSET(Ghosts!$R$41,COLUMN(),0)*ScreenHeight!$D12)-1))+IF(Ghosts!$B$35,IF(Param!$M$21,-1-POWER(0.3,Param!$M$21)/(IF(Param!$M$21&lt;20,LightShader!AU76,OFFSET(LightShader!AU76,Param!$M$21-20,0))+POWER(0.3,Param!$M$21)),-2),0))</f>
        <v>4.3392415634917718</v>
      </c>
      <c r="AV11" s="46">
        <f ca="1">IF(ScreenHeight!$B12&lt;OFFSET(Radar!$AC$3,COLUMN(),0),    Param!$B$38/ScreenHeight!$B12,    (Param!$B$37+1/(1-OFFSET(Radar!$AD$3,COLUMN(),0)*ScreenHeight!$C12)/Param!$B$39)/OFFSET(Radar!$AC$3,COLUMN(),0))*DistanceShader!AV11*LightShader!AV11*(IF(OFFSET(Ghosts!$S$41,COLUMN(),0)&lt;ScreenHeight!$E12,   1,   (SQRT(OFFSET(Ghosts!$T$41,COLUMN(),0)-OFFSET(Ghosts!$R$41,COLUMN(),0)*ScreenHeight!$D12)-1))+IF(Ghosts!$B$35,IF(Param!$M$21,-1-POWER(0.3,Param!$M$21)/(IF(Param!$M$21&lt;20,LightShader!AV76,OFFSET(LightShader!AV76,Param!$M$21-20,0))+POWER(0.3,Param!$M$21)),-2),0))</f>
        <v>4.3807921423502627</v>
      </c>
      <c r="AW11" s="46">
        <f ca="1">IF(ScreenHeight!$B12&lt;OFFSET(Radar!$AC$3,COLUMN(),0),    Param!$B$38/ScreenHeight!$B12,    (Param!$B$37+1/(1-OFFSET(Radar!$AD$3,COLUMN(),0)*ScreenHeight!$C12)/Param!$B$39)/OFFSET(Radar!$AC$3,COLUMN(),0))*DistanceShader!AW11*LightShader!AW11*(IF(OFFSET(Ghosts!$S$41,COLUMN(),0)&lt;ScreenHeight!$E12,   1,   (SQRT(OFFSET(Ghosts!$T$41,COLUMN(),0)-OFFSET(Ghosts!$R$41,COLUMN(),0)*ScreenHeight!$D12)-1))+IF(Ghosts!$B$35,IF(Param!$M$21,-1-POWER(0.3,Param!$M$21)/(IF(Param!$M$21&lt;20,LightShader!AW76,OFFSET(LightShader!AW76,Param!$M$21-20,0))+POWER(0.3,Param!$M$21)),-2),0))</f>
        <v>4.4105866630814443</v>
      </c>
      <c r="AX11" s="46">
        <f ca="1">IF(ScreenHeight!$B12&lt;OFFSET(Radar!$AC$3,COLUMN(),0),    Param!$B$38/ScreenHeight!$B12,    (Param!$B$37+1/(1-OFFSET(Radar!$AD$3,COLUMN(),0)*ScreenHeight!$C12)/Param!$B$39)/OFFSET(Radar!$AC$3,COLUMN(),0))*DistanceShader!AX11*LightShader!AX11*(IF(OFFSET(Ghosts!$S$41,COLUMN(),0)&lt;ScreenHeight!$E12,   1,   (SQRT(OFFSET(Ghosts!$T$41,COLUMN(),0)-OFFSET(Ghosts!$R$41,COLUMN(),0)*ScreenHeight!$D12)-1))+IF(Ghosts!$B$35,IF(Param!$M$21,-1-POWER(0.3,Param!$M$21)/(IF(Param!$M$21&lt;20,LightShader!AX76,OFFSET(LightShader!AX76,Param!$M$21-20,0))+POWER(0.3,Param!$M$21)),-2),0))</f>
        <v>4.4279819918459609</v>
      </c>
      <c r="AY11" s="46">
        <f ca="1">IF(ScreenHeight!$B12&lt;OFFSET(Radar!$AC$3,COLUMN(),0),    Param!$B$38/ScreenHeight!$B12,    (Param!$B$37+1/(1-OFFSET(Radar!$AD$3,COLUMN(),0)*ScreenHeight!$C12)/Param!$B$39)/OFFSET(Radar!$AC$3,COLUMN(),0))*DistanceShader!AY11*LightShader!AY11*(IF(OFFSET(Ghosts!$S$41,COLUMN(),0)&lt;ScreenHeight!$E12,   1,   (SQRT(OFFSET(Ghosts!$T$41,COLUMN(),0)-OFFSET(Ghosts!$R$41,COLUMN(),0)*ScreenHeight!$D12)-1))+IF(Ghosts!$B$35,IF(Param!$M$21,-1-POWER(0.3,Param!$M$21)/(IF(Param!$M$21&lt;20,LightShader!AY76,OFFSET(LightShader!AY76,Param!$M$21-20,0))+POWER(0.3,Param!$M$21)),-2),0))</f>
        <v>4.432584738014314</v>
      </c>
      <c r="AZ11" s="46">
        <f ca="1">IF(ScreenHeight!$B12&lt;OFFSET(Radar!$AC$3,COLUMN(),0),    Param!$B$38/ScreenHeight!$B12,    (Param!$B$37+1/(1-OFFSET(Radar!$AD$3,COLUMN(),0)*ScreenHeight!$C12)/Param!$B$39)/OFFSET(Radar!$AC$3,COLUMN(),0))*DistanceShader!AZ11*LightShader!AZ11*(IF(OFFSET(Ghosts!$S$41,COLUMN(),0)&lt;ScreenHeight!$E12,   1,   (SQRT(OFFSET(Ghosts!$T$41,COLUMN(),0)-OFFSET(Ghosts!$R$41,COLUMN(),0)*ScreenHeight!$D12)-1))+IF(Ghosts!$B$35,IF(Param!$M$21,-1-POWER(0.3,Param!$M$21)/(IF(Param!$M$21&lt;20,LightShader!AZ76,OFFSET(LightShader!AZ76,Param!$M$21-20,0))+POWER(0.3,Param!$M$21)),-2),0))</f>
        <v>4.4242750158995285</v>
      </c>
      <c r="BA11" s="46">
        <f ca="1">IF(ScreenHeight!$B12&lt;OFFSET(Radar!$AC$3,COLUMN(),0),    Param!$B$38/ScreenHeight!$B12,    (Param!$B$37+1/(1-OFFSET(Radar!$AD$3,COLUMN(),0)*ScreenHeight!$C12)/Param!$B$39)/OFFSET(Radar!$AC$3,COLUMN(),0))*DistanceShader!BA11*LightShader!BA11*(IF(OFFSET(Ghosts!$S$41,COLUMN(),0)&lt;ScreenHeight!$E12,   1,   (SQRT(OFFSET(Ghosts!$T$41,COLUMN(),0)-OFFSET(Ghosts!$R$41,COLUMN(),0)*ScreenHeight!$D12)-1))+IF(Ghosts!$B$35,IF(Param!$M$21,-1-POWER(0.3,Param!$M$21)/(IF(Param!$M$21&lt;20,LightShader!BA76,OFFSET(LightShader!BA76,Param!$M$21-20,0))+POWER(0.3,Param!$M$21)),-2),0))</f>
        <v>4.4032141770864328</v>
      </c>
      <c r="BB11" s="46">
        <f ca="1">IF(ScreenHeight!$B12&lt;OFFSET(Radar!$AC$3,COLUMN(),0),    Param!$B$38/ScreenHeight!$B12,    (Param!$B$37+1/(1-OFFSET(Radar!$AD$3,COLUMN(),0)*ScreenHeight!$C12)/Param!$B$39)/OFFSET(Radar!$AC$3,COLUMN(),0))*DistanceShader!BB11*LightShader!BB11*(IF(OFFSET(Ghosts!$S$41,COLUMN(),0)&lt;ScreenHeight!$E12,   1,   (SQRT(OFFSET(Ghosts!$T$41,COLUMN(),0)-OFFSET(Ghosts!$R$41,COLUMN(),0)*ScreenHeight!$D12)-1))+IF(Ghosts!$B$35,IF(Param!$M$21,-1-POWER(0.3,Param!$M$21)/(IF(Param!$M$21&lt;20,LightShader!BB76,OFFSET(LightShader!BB76,Param!$M$21-20,0))+POWER(0.3,Param!$M$21)),-2),0))</f>
        <v>4.3698355796116761</v>
      </c>
      <c r="BC11" s="46">
        <f ca="1">IF(ScreenHeight!$B12&lt;OFFSET(Radar!$AC$3,COLUMN(),0),    Param!$B$38/ScreenHeight!$B12,    (Param!$B$37+1/(1-OFFSET(Radar!$AD$3,COLUMN(),0)*ScreenHeight!$C12)/Param!$B$39)/OFFSET(Radar!$AC$3,COLUMN(),0))*DistanceShader!BC11*LightShader!BC11*(IF(OFFSET(Ghosts!$S$41,COLUMN(),0)&lt;ScreenHeight!$E12,   1,   (SQRT(OFFSET(Ghosts!$T$41,COLUMN(),0)-OFFSET(Ghosts!$R$41,COLUMN(),0)*ScreenHeight!$D12)-1))+IF(Ghosts!$B$35,IF(Param!$M$21,-1-POWER(0.3,Param!$M$21)/(IF(Param!$M$21&lt;20,LightShader!BC76,OFFSET(LightShader!BC76,Param!$M$21-20,0))+POWER(0.3,Param!$M$21)),-2),0))</f>
        <v>4.3248194494346084</v>
      </c>
      <c r="BD11" s="46">
        <f ca="1">IF(ScreenHeight!$B12&lt;OFFSET(Radar!$AC$3,COLUMN(),0),    Param!$B$38/ScreenHeight!$B12,    (Param!$B$37+1/(1-OFFSET(Radar!$AD$3,COLUMN(),0)*ScreenHeight!$C12)/Param!$B$39)/OFFSET(Radar!$AC$3,COLUMN(),0))*DistanceShader!BD11*LightShader!BD11*(IF(OFFSET(Ghosts!$S$41,COLUMN(),0)&lt;ScreenHeight!$E12,   1,   (SQRT(OFFSET(Ghosts!$T$41,COLUMN(),0)-OFFSET(Ghosts!$R$41,COLUMN(),0)*ScreenHeight!$D12)-1))+IF(Ghosts!$B$35,IF(Param!$M$21,-1-POWER(0.3,Param!$M$21)/(IF(Param!$M$21&lt;20,LightShader!BD76,OFFSET(LightShader!BD76,Param!$M$21-20,0))+POWER(0.3,Param!$M$21)),-2),0))</f>
        <v>4.2690546804499805</v>
      </c>
      <c r="BE11" s="46">
        <f ca="1">IF(ScreenHeight!$B12&lt;OFFSET(Radar!$AC$3,COLUMN(),0),    Param!$B$38/ScreenHeight!$B12,    (Param!$B$37+1/(1-OFFSET(Radar!$AD$3,COLUMN(),0)*ScreenHeight!$C12)/Param!$B$39)/OFFSET(Radar!$AC$3,COLUMN(),0))*DistanceShader!BE11*LightShader!BE11*(IF(OFFSET(Ghosts!$S$41,COLUMN(),0)&lt;ScreenHeight!$E12,   1,   (SQRT(OFFSET(Ghosts!$T$41,COLUMN(),0)-OFFSET(Ghosts!$R$41,COLUMN(),0)*ScreenHeight!$D12)-1))+IF(Ghosts!$B$35,IF(Param!$M$21,-1-POWER(0.3,Param!$M$21)/(IF(Param!$M$21&lt;20,LightShader!BE76,OFFSET(LightShader!BE76,Param!$M$21-20,0))+POWER(0.3,Param!$M$21)),-2),0))</f>
        <v>4.2035916873726009</v>
      </c>
      <c r="BF11" s="46">
        <f ca="1">IF(ScreenHeight!$B12&lt;OFFSET(Radar!$AC$3,COLUMN(),0),    Param!$B$38/ScreenHeight!$B12,    (Param!$B$37+1/(1-OFFSET(Radar!$AD$3,COLUMN(),0)*ScreenHeight!$C12)/Param!$B$39)/OFFSET(Radar!$AC$3,COLUMN(),0))*DistanceShader!BF11*LightShader!BF11*(IF(OFFSET(Ghosts!$S$41,COLUMN(),0)&lt;ScreenHeight!$E12,   1,   (SQRT(OFFSET(Ghosts!$T$41,COLUMN(),0)-OFFSET(Ghosts!$R$41,COLUMN(),0)*ScreenHeight!$D12)-1))+IF(Ghosts!$B$35,IF(Param!$M$21,-1-POWER(0.3,Param!$M$21)/(IF(Param!$M$21&lt;20,LightShader!BF76,OFFSET(LightShader!BF76,Param!$M$21-20,0))+POWER(0.3,Param!$M$21)),-2),0))</f>
        <v>4.1295909863958737</v>
      </c>
      <c r="BG11" s="46">
        <f ca="1">IF(ScreenHeight!$B12&lt;OFFSET(Radar!$AC$3,COLUMN(),0),    Param!$B$38/ScreenHeight!$B12,    (Param!$B$37+1/(1-OFFSET(Radar!$AD$3,COLUMN(),0)*ScreenHeight!$C12)/Param!$B$39)/OFFSET(Radar!$AC$3,COLUMN(),0))*DistanceShader!BG11*LightShader!BG11*(IF(OFFSET(Ghosts!$S$41,COLUMN(),0)&lt;ScreenHeight!$E12,   1,   (SQRT(OFFSET(Ghosts!$T$41,COLUMN(),0)-OFFSET(Ghosts!$R$41,COLUMN(),0)*ScreenHeight!$D12)-1))+IF(Ghosts!$B$35,IF(Param!$M$21,-1-POWER(0.3,Param!$M$21)/(IF(Param!$M$21&lt;20,LightShader!BG76,OFFSET(LightShader!BG76,Param!$M$21-20,0))+POWER(0.3,Param!$M$21)),-2),0))</f>
        <v>4.0482720208759178</v>
      </c>
      <c r="BH11" s="46">
        <f ca="1">IF(ScreenHeight!$B12&lt;OFFSET(Radar!$AC$3,COLUMN(),0),    Param!$B$38/ScreenHeight!$B12,    (Param!$B$37+1/(1-OFFSET(Radar!$AD$3,COLUMN(),0)*ScreenHeight!$C12)/Param!$B$39)/OFFSET(Radar!$AC$3,COLUMN(),0))*DistanceShader!BH11*LightShader!BH11*(IF(OFFSET(Ghosts!$S$41,COLUMN(),0)&lt;ScreenHeight!$E12,   1,   (SQRT(OFFSET(Ghosts!$T$41,COLUMN(),0)-OFFSET(Ghosts!$R$41,COLUMN(),0)*ScreenHeight!$D12)-1))+IF(Ghosts!$B$35,IF(Param!$M$21,-1-POWER(0.3,Param!$M$21)/(IF(Param!$M$21&lt;20,LightShader!BH76,OFFSET(LightShader!BH76,Param!$M$21-20,0))+POWER(0.3,Param!$M$21)),-2),0))</f>
        <v>3.9608660143518666</v>
      </c>
      <c r="BI11" s="46">
        <f ca="1">IF(ScreenHeight!$B12&lt;OFFSET(Radar!$AC$3,COLUMN(),0),    Param!$B$38/ScreenHeight!$B12,    (Param!$B$37+1/(1-OFFSET(Radar!$AD$3,COLUMN(),0)*ScreenHeight!$C12)/Param!$B$39)/OFFSET(Radar!$AC$3,COLUMN(),0))*DistanceShader!BI11*LightShader!BI11*(IF(OFFSET(Ghosts!$S$41,COLUMN(),0)&lt;ScreenHeight!$E12,   1,   (SQRT(OFFSET(Ghosts!$T$41,COLUMN(),0)-OFFSET(Ghosts!$R$41,COLUMN(),0)*ScreenHeight!$D12)-1))+IF(Ghosts!$B$35,IF(Param!$M$21,-1-POWER(0.3,Param!$M$21)/(IF(Param!$M$21&lt;20,LightShader!BI76,OFFSET(LightShader!BI76,Param!$M$21-20,0))+POWER(0.3,Param!$M$21)),-2),0))</f>
        <v>3.8685755511523974</v>
      </c>
      <c r="BJ11" s="46">
        <f ca="1">IF(ScreenHeight!$B12&lt;OFFSET(Radar!$AC$3,COLUMN(),0),    Param!$B$38/ScreenHeight!$B12,    (Param!$B$37+1/(1-OFFSET(Radar!$AD$3,COLUMN(),0)*ScreenHeight!$C12)/Param!$B$39)/OFFSET(Radar!$AC$3,COLUMN(),0))*DistanceShader!BJ11*LightShader!BJ11*(IF(OFFSET(Ghosts!$S$41,COLUMN(),0)&lt;ScreenHeight!$E12,   1,   (SQRT(OFFSET(Ghosts!$T$41,COLUMN(),0)-OFFSET(Ghosts!$R$41,COLUMN(),0)*ScreenHeight!$D12)-1))+IF(Ghosts!$B$35,IF(Param!$M$21,-1-POWER(0.3,Param!$M$21)/(IF(Param!$M$21&lt;20,LightShader!BJ76,OFFSET(LightShader!BJ76,Param!$M$21-20,0))+POWER(0.3,Param!$M$21)),-2),0))</f>
        <v>3.7725424014062559</v>
      </c>
      <c r="BK11" s="46">
        <f ca="1">IF(ScreenHeight!$B12&lt;OFFSET(Radar!$AC$3,COLUMN(),0),    Param!$B$38/ScreenHeight!$B12,    (Param!$B$37+1/(1-OFFSET(Radar!$AD$3,COLUMN(),0)*ScreenHeight!$C12)/Param!$B$39)/OFFSET(Radar!$AC$3,COLUMN(),0))*DistanceShader!BK11*LightShader!BK11*(IF(OFFSET(Ghosts!$S$41,COLUMN(),0)&lt;ScreenHeight!$E12,   1,   (SQRT(OFFSET(Ghosts!$T$41,COLUMN(),0)-OFFSET(Ghosts!$R$41,COLUMN(),0)*ScreenHeight!$D12)-1))+IF(Ghosts!$B$35,IF(Param!$M$21,-1-POWER(0.3,Param!$M$21)/(IF(Param!$M$21&lt;20,LightShader!BK76,OFFSET(LightShader!BK76,Param!$M$21-20,0))+POWER(0.3,Param!$M$21)),-2),0))</f>
        <v>3.6738240247522604</v>
      </c>
      <c r="BL11" s="46">
        <f ca="1">IF(ScreenHeight!$B12&lt;OFFSET(Radar!$AC$3,COLUMN(),0),    Param!$B$38/ScreenHeight!$B12,    (Param!$B$37+1/(1-OFFSET(Radar!$AD$3,COLUMN(),0)*ScreenHeight!$C12)/Param!$B$39)/OFFSET(Radar!$AC$3,COLUMN(),0))*DistanceShader!BL11*LightShader!BL11*(IF(OFFSET(Ghosts!$S$41,COLUMN(),0)&lt;ScreenHeight!$E12,   1,   (SQRT(OFFSET(Ghosts!$T$41,COLUMN(),0)-OFFSET(Ghosts!$R$41,COLUMN(),0)*ScreenHeight!$D12)-1))+IF(Ghosts!$B$35,IF(Param!$M$21,-1-POWER(0.3,Param!$M$21)/(IF(Param!$M$21&lt;20,LightShader!BL76,OFFSET(LightShader!BL76,Param!$M$21-20,0))+POWER(0.3,Param!$M$21)),-2),0))</f>
        <v>3.5733783333080344</v>
      </c>
      <c r="BM11" s="46">
        <f ca="1">IF(ScreenHeight!$B12&lt;OFFSET(Radar!$AC$3,COLUMN(),0),    Param!$B$38/ScreenHeight!$B12,    (Param!$B$37+1/(1-OFFSET(Radar!$AD$3,COLUMN(),0)*ScreenHeight!$C12)/Param!$B$39)/OFFSET(Radar!$AC$3,COLUMN(),0))*DistanceShader!BM11*LightShader!BM11*(IF(OFFSET(Ghosts!$S$41,COLUMN(),0)&lt;ScreenHeight!$E12,   1,   (SQRT(OFFSET(Ghosts!$T$41,COLUMN(),0)-OFFSET(Ghosts!$R$41,COLUMN(),0)*ScreenHeight!$D12)-1))+IF(Ghosts!$B$35,IF(Param!$M$21,-1-POWER(0.3,Param!$M$21)/(IF(Param!$M$21&lt;20,LightShader!BM76,OFFSET(LightShader!BM76,Param!$M$21-20,0))+POWER(0.3,Param!$M$21)),-2),0))</f>
        <v>3.472055719998429</v>
      </c>
      <c r="BN11" s="46">
        <f ca="1">IF(ScreenHeight!$B12&lt;OFFSET(Radar!$AC$3,COLUMN(),0),    Param!$B$38/ScreenHeight!$B12,    (Param!$B$37+1/(1-OFFSET(Radar!$AD$3,COLUMN(),0)*ScreenHeight!$C12)/Param!$B$39)/OFFSET(Radar!$AC$3,COLUMN(),0))*DistanceShader!BN11*LightShader!BN11*(IF(OFFSET(Ghosts!$S$41,COLUMN(),0)&lt;ScreenHeight!$E12,   1,   (SQRT(OFFSET(Ghosts!$T$41,COLUMN(),0)-OFFSET(Ghosts!$R$41,COLUMN(),0)*ScreenHeight!$D12)-1))+IF(Ghosts!$B$35,IF(Param!$M$21,-1-POWER(0.3,Param!$M$21)/(IF(Param!$M$21&lt;20,LightShader!BN76,OFFSET(LightShader!BN76,Param!$M$21-20,0))+POWER(0.3,Param!$M$21)),-2),0))</f>
        <v>3.3705970523074198</v>
      </c>
      <c r="BO11" s="46">
        <f ca="1">IF(ScreenHeight!$B12&lt;OFFSET(Radar!$AC$3,COLUMN(),0),    Param!$B$38/ScreenHeight!$B12,    (Param!$B$37+1/(1-OFFSET(Radar!$AD$3,COLUMN(),0)*ScreenHeight!$C12)/Param!$B$39)/OFFSET(Radar!$AC$3,COLUMN(),0))*DistanceShader!BO11*LightShader!BO11*(IF(OFFSET(Ghosts!$S$41,COLUMN(),0)&lt;ScreenHeight!$E12,   1,   (SQRT(OFFSET(Ghosts!$T$41,COLUMN(),0)-OFFSET(Ghosts!$R$41,COLUMN(),0)*ScreenHeight!$D12)-1))+IF(Ghosts!$B$35,IF(Param!$M$21,-1-POWER(0.3,Param!$M$21)/(IF(Param!$M$21&lt;20,LightShader!BO76,OFFSET(LightShader!BO76,Param!$M$21-20,0))+POWER(0.3,Param!$M$21)),-2),0))</f>
        <v>3.2696362454602013</v>
      </c>
      <c r="BP11" s="46">
        <f ca="1">IF(ScreenHeight!$B12&lt;OFFSET(Radar!$AC$3,COLUMN(),0),    Param!$B$38/ScreenHeight!$B12,    (Param!$B$37+1/(1-OFFSET(Radar!$AD$3,COLUMN(),0)*ScreenHeight!$C12)/Param!$B$39)/OFFSET(Radar!$AC$3,COLUMN(),0))*DistanceShader!BP11*LightShader!BP11*(IF(OFFSET(Ghosts!$S$41,COLUMN(),0)&lt;ScreenHeight!$E12,   1,   (SQRT(OFFSET(Ghosts!$T$41,COLUMN(),0)-OFFSET(Ghosts!$R$41,COLUMN(),0)*ScreenHeight!$D12)-1))+IF(Ghosts!$B$35,IF(Param!$M$21,-1-POWER(0.3,Param!$M$21)/(IF(Param!$M$21&lt;20,LightShader!BP76,OFFSET(LightShader!BP76,Param!$M$21-20,0))+POWER(0.3,Param!$M$21)),-2),0))</f>
        <v>3.1697060994839243</v>
      </c>
      <c r="BQ11" s="46">
        <f ca="1">IF(ScreenHeight!$B12&lt;OFFSET(Radar!$AC$3,COLUMN(),0),    Param!$B$38/ScreenHeight!$B12,    (Param!$B$37+1/(1-OFFSET(Radar!$AD$3,COLUMN(),0)*ScreenHeight!$C12)/Param!$B$39)/OFFSET(Radar!$AC$3,COLUMN(),0))*DistanceShader!BQ11*LightShader!BQ11*(IF(OFFSET(Ghosts!$S$41,COLUMN(),0)&lt;ScreenHeight!$E12,   1,   (SQRT(OFFSET(Ghosts!$T$41,COLUMN(),0)-OFFSET(Ghosts!$R$41,COLUMN(),0)*ScreenHeight!$D12)-1))+IF(Ghosts!$B$35,IF(Param!$M$21,-1-POWER(0.3,Param!$M$21)/(IF(Param!$M$21&lt;20,LightShader!BQ76,OFFSET(LightShader!BQ76,Param!$M$21-20,0))+POWER(0.3,Param!$M$21)),-2),0))</f>
        <v>3.0712462495283575</v>
      </c>
      <c r="BR11" s="46">
        <f ca="1">IF(ScreenHeight!$B12&lt;OFFSET(Radar!$AC$3,COLUMN(),0),    Param!$B$38/ScreenHeight!$B12,    (Param!$B$37+1/(1-OFFSET(Radar!$AD$3,COLUMN(),0)*ScreenHeight!$C12)/Param!$B$39)/OFFSET(Radar!$AC$3,COLUMN(),0))*DistanceShader!BR11*LightShader!BR11*(IF(OFFSET(Ghosts!$S$41,COLUMN(),0)&lt;ScreenHeight!$E12,   1,   (SQRT(OFFSET(Ghosts!$T$41,COLUMN(),0)-OFFSET(Ghosts!$R$41,COLUMN(),0)*ScreenHeight!$D12)-1))+IF(Ghosts!$B$35,IF(Param!$M$21,-1-POWER(0.3,Param!$M$21)/(IF(Param!$M$21&lt;20,LightShader!BR76,OFFSET(LightShader!BR76,Param!$M$21-20,0))+POWER(0.3,Param!$M$21)),-2),0))</f>
        <v>2.9746122870899878</v>
      </c>
      <c r="BS11" s="46">
        <f ca="1">IF(ScreenHeight!$B12&lt;OFFSET(Radar!$AC$3,COLUMN(),0),    Param!$B$38/ScreenHeight!$B12,    (Param!$B$37+1/(1-OFFSET(Radar!$AD$3,COLUMN(),0)*ScreenHeight!$C12)/Param!$B$39)/OFFSET(Radar!$AC$3,COLUMN(),0))*DistanceShader!BS11*LightShader!BS11*(IF(OFFSET(Ghosts!$S$41,COLUMN(),0)&lt;ScreenHeight!$E12,   1,   (SQRT(OFFSET(Ghosts!$T$41,COLUMN(),0)-OFFSET(Ghosts!$R$41,COLUMN(),0)*ScreenHeight!$D12)-1))+IF(Ghosts!$B$35,IF(Param!$M$21,-1-POWER(0.3,Param!$M$21)/(IF(Param!$M$21&lt;20,LightShader!BS76,OFFSET(LightShader!BS76,Param!$M$21-20,0))+POWER(0.3,Param!$M$21)),-2),0))</f>
        <v>2.8800853244595572</v>
      </c>
      <c r="BT11" s="46">
        <f ca="1">IF(ScreenHeight!$B12&lt;OFFSET(Radar!$AC$3,COLUMN(),0),    Param!$B$38/ScreenHeight!$B12,    (Param!$B$37+1/(1-OFFSET(Radar!$AD$3,COLUMN(),0)*ScreenHeight!$C12)/Param!$B$39)/OFFSET(Radar!$AC$3,COLUMN(),0))*DistanceShader!BT11*LightShader!BT11*(IF(OFFSET(Ghosts!$S$41,COLUMN(),0)&lt;ScreenHeight!$E12,   1,   (SQRT(OFFSET(Ghosts!$T$41,COLUMN(),0)-OFFSET(Ghosts!$R$41,COLUMN(),0)*ScreenHeight!$D12)-1))+IF(Ghosts!$B$35,IF(Param!$M$21,-1-POWER(0.3,Param!$M$21)/(IF(Param!$M$21&lt;20,LightShader!BT76,OFFSET(LightShader!BT76,Param!$M$21-20,0))+POWER(0.3,Param!$M$21)),-2),0))</f>
        <v>2.7878814725860144</v>
      </c>
      <c r="BU11" s="46">
        <f ca="1">IF(ScreenHeight!$B12&lt;OFFSET(Radar!$AC$3,COLUMN(),0),    Param!$B$38/ScreenHeight!$B12,    (Param!$B$37+1/(1-OFFSET(Radar!$AD$3,COLUMN(),0)*ScreenHeight!$C12)/Param!$B$39)/OFFSET(Radar!$AC$3,COLUMN(),0))*DistanceShader!BU11*LightShader!BU11*(IF(OFFSET(Ghosts!$S$41,COLUMN(),0)&lt;ScreenHeight!$E12,   1,   (SQRT(OFFSET(Ghosts!$T$41,COLUMN(),0)-OFFSET(Ghosts!$R$41,COLUMN(),0)*ScreenHeight!$D12)-1))+IF(Ghosts!$B$35,IF(Param!$M$21,-1-POWER(0.3,Param!$M$21)/(IF(Param!$M$21&lt;20,LightShader!BU76,OFFSET(LightShader!BU76,Param!$M$21-20,0))+POWER(0.3,Param!$M$21)),-2),0))</f>
        <v>2.6981608715391414</v>
      </c>
      <c r="BV11" s="46">
        <f ca="1">IF(ScreenHeight!$B12&lt;OFFSET(Radar!$AC$3,COLUMN(),0),    Param!$B$38/ScreenHeight!$B12,    (Param!$B$37+1/(1-OFFSET(Radar!$AD$3,COLUMN(),0)*ScreenHeight!$C12)/Param!$B$39)/OFFSET(Radar!$AC$3,COLUMN(),0))*DistanceShader!BV11*LightShader!BV11*(IF(OFFSET(Ghosts!$S$41,COLUMN(),0)&lt;ScreenHeight!$E12,   1,   (SQRT(OFFSET(Ghosts!$T$41,COLUMN(),0)-OFFSET(Ghosts!$R$41,COLUMN(),0)*ScreenHeight!$D12)-1))+IF(Ghosts!$B$35,IF(Param!$M$21,-1-POWER(0.3,Param!$M$21)/(IF(Param!$M$21&lt;20,LightShader!BV76,OFFSET(LightShader!BV76,Param!$M$21-20,0))+POWER(0.3,Param!$M$21)),-2),0))</f>
        <v>2.6110360487603748</v>
      </c>
      <c r="BW11" s="46">
        <f ca="1">IF(ScreenHeight!$B12&lt;OFFSET(Radar!$AC$3,COLUMN(),0),    Param!$B$38/ScreenHeight!$B12,    (Param!$B$37+1/(1-OFFSET(Radar!$AD$3,COLUMN(),0)*ScreenHeight!$C12)/Param!$B$39)/OFFSET(Radar!$AC$3,COLUMN(),0))*DistanceShader!BW11*LightShader!BW11*(IF(OFFSET(Ghosts!$S$41,COLUMN(),0)&lt;ScreenHeight!$E12,   1,   (SQRT(OFFSET(Ghosts!$T$41,COLUMN(),0)-OFFSET(Ghosts!$R$41,COLUMN(),0)*ScreenHeight!$D12)-1))+IF(Ghosts!$B$35,IF(Param!$M$21,-1-POWER(0.3,Param!$M$21)/(IF(Param!$M$21&lt;20,LightShader!BW76,OFFSET(LightShader!BW76,Param!$M$21-20,0))+POWER(0.3,Param!$M$21)),-2),0))</f>
        <v>2.526579484285842</v>
      </c>
      <c r="BX11" s="46">
        <f ca="1">IF(ScreenHeight!$B12&lt;OFFSET(Radar!$AC$3,COLUMN(),0),    Param!$B$38/ScreenHeight!$B12,    (Param!$B$37+1/(1-OFFSET(Radar!$AD$3,COLUMN(),0)*ScreenHeight!$C12)/Param!$B$39)/OFFSET(Radar!$AC$3,COLUMN(),0))*DistanceShader!BX11*LightShader!BX11*(IF(OFFSET(Ghosts!$S$41,COLUMN(),0)&lt;ScreenHeight!$E12,   1,   (SQRT(OFFSET(Ghosts!$T$41,COLUMN(),0)-OFFSET(Ghosts!$R$41,COLUMN(),0)*ScreenHeight!$D12)-1))+IF(Ghosts!$B$35,IF(Param!$M$21,-1-POWER(0.3,Param!$M$21)/(IF(Param!$M$21&lt;20,LightShader!BX76,OFFSET(LightShader!BX76,Param!$M$21-20,0))+POWER(0.3,Param!$M$21)),-2),0))</f>
        <v>2.4448303378412026</v>
      </c>
      <c r="BY11" s="46">
        <f ca="1">IF(ScreenHeight!$B12&lt;OFFSET(Radar!$AC$3,COLUMN(),0),    Param!$B$38/ScreenHeight!$B12,    (Param!$B$37+1/(1-OFFSET(Radar!$AD$3,COLUMN(),0)*ScreenHeight!$C12)/Param!$B$39)/OFFSET(Radar!$AC$3,COLUMN(),0))*DistanceShader!BY11*LightShader!BY11*(IF(OFFSET(Ghosts!$S$41,COLUMN(),0)&lt;ScreenHeight!$E12,   1,   (SQRT(OFFSET(Ghosts!$T$41,COLUMN(),0)-OFFSET(Ghosts!$R$41,COLUMN(),0)*ScreenHeight!$D12)-1))+IF(Ghosts!$B$35,IF(Param!$M$21,-1-POWER(0.3,Param!$M$21)/(IF(Param!$M$21&lt;20,LightShader!BY76,OFFSET(LightShader!BY76,Param!$M$21-20,0))+POWER(0.3,Param!$M$21)),-2),0))</f>
        <v>2.3658003450213707</v>
      </c>
      <c r="BZ11" s="46">
        <f ca="1">IF(ScreenHeight!$B12&lt;OFFSET(Radar!$AC$3,COLUMN(),0),    Param!$B$38/ScreenHeight!$B12,    (Param!$B$37+1/(1-OFFSET(Radar!$AD$3,COLUMN(),0)*ScreenHeight!$C12)/Param!$B$39)/OFFSET(Radar!$AC$3,COLUMN(),0))*DistanceShader!BZ11*LightShader!BZ11*(IF(OFFSET(Ghosts!$S$41,COLUMN(),0)&lt;ScreenHeight!$E12,   1,   (SQRT(OFFSET(Ghosts!$T$41,COLUMN(),0)-OFFSET(Ghosts!$R$41,COLUMN(),0)*ScreenHeight!$D12)-1))+IF(Ghosts!$B$35,IF(Param!$M$21,-1-POWER(0.3,Param!$M$21)/(IF(Param!$M$21&lt;20,LightShader!BZ76,OFFSET(LightShader!BZ76,Param!$M$21-20,0))+POWER(0.3,Param!$M$21)),-2),0))</f>
        <v>2.2894789236759521</v>
      </c>
      <c r="CA11" s="46">
        <f ca="1">IF(ScreenHeight!$B12&lt;OFFSET(Radar!$AC$3,COLUMN(),0),    Param!$B$38/ScreenHeight!$B12,    (Param!$B$37+1/(1-OFFSET(Radar!$AD$3,COLUMN(),0)*ScreenHeight!$C12)/Param!$B$39)/OFFSET(Radar!$AC$3,COLUMN(),0))*DistanceShader!CA11*LightShader!CA11*(IF(OFFSET(Ghosts!$S$41,COLUMN(),0)&lt;ScreenHeight!$E12,   1,   (SQRT(OFFSET(Ghosts!$T$41,COLUMN(),0)-OFFSET(Ghosts!$R$41,COLUMN(),0)*ScreenHeight!$D12)-1))+IF(Ghosts!$B$35,IF(Param!$M$21,-1-POWER(0.3,Param!$M$21)/(IF(Param!$M$21&lt;20,LightShader!CA76,OFFSET(LightShader!CA76,Param!$M$21-20,0))+POWER(0.3,Param!$M$21)),-2),0))</f>
        <v>2.2158375516709583</v>
      </c>
      <c r="CB11" s="46">
        <f ca="1">IF(ScreenHeight!$B12&lt;OFFSET(Radar!$AC$3,COLUMN(),0),    Param!$B$38/ScreenHeight!$B12,    (Param!$B$37+1/(1-OFFSET(Radar!$AD$3,COLUMN(),0)*ScreenHeight!$C12)/Param!$B$39)/OFFSET(Radar!$AC$3,COLUMN(),0))*DistanceShader!CB11*LightShader!CB11*(IF(OFFSET(Ghosts!$S$41,COLUMN(),0)&lt;ScreenHeight!$E12,   1,   (SQRT(OFFSET(Ghosts!$T$41,COLUMN(),0)-OFFSET(Ghosts!$R$41,COLUMN(),0)*ScreenHeight!$D12)-1))+IF(Ghosts!$B$35,IF(Param!$M$21,-1-POWER(0.3,Param!$M$21)/(IF(Param!$M$21&lt;20,LightShader!CB76,OFFSET(LightShader!CB76,Param!$M$21-20,0))+POWER(0.3,Param!$M$21)),-2),0))</f>
        <v>2.1448334872333459</v>
      </c>
      <c r="CC11" s="46">
        <f ca="1">IF(ScreenHeight!$B12&lt;OFFSET(Radar!$AC$3,COLUMN(),0),    Param!$B$38/ScreenHeight!$B12,    (Param!$B$37+1/(1-OFFSET(Radar!$AD$3,COLUMN(),0)*ScreenHeight!$C12)/Param!$B$39)/OFFSET(Radar!$AC$3,COLUMN(),0))*DistanceShader!CC11*LightShader!CC11*(IF(OFFSET(Ghosts!$S$41,COLUMN(),0)&lt;ScreenHeight!$E12,   1,   (SQRT(OFFSET(Ghosts!$T$41,COLUMN(),0)-OFFSET(Ghosts!$R$41,COLUMN(),0)*ScreenHeight!$D12)-1))+IF(Ghosts!$B$35,IF(Param!$M$21,-1-POWER(0.3,Param!$M$21)/(IF(Param!$M$21&lt;20,LightShader!CC76,OFFSET(LightShader!CC76,Param!$M$21-20,0))+POWER(0.3,Param!$M$21)),-2),0))</f>
        <v>2.0764129061883598</v>
      </c>
      <c r="CD11" s="46">
        <f ca="1">IF(ScreenHeight!$B12&lt;OFFSET(Radar!$AC$3,COLUMN(),0),    Param!$B$38/ScreenHeight!$B12,    (Param!$B$37+1/(1-OFFSET(Radar!$AD$3,COLUMN(),0)*ScreenHeight!$C12)/Param!$B$39)/OFFSET(Radar!$AC$3,COLUMN(),0))*DistanceShader!CD11*LightShader!CD11*(IF(OFFSET(Ghosts!$S$41,COLUMN(),0)&lt;ScreenHeight!$E12,   1,   (SQRT(OFFSET(Ghosts!$T$41,COLUMN(),0)-OFFSET(Ghosts!$R$41,COLUMN(),0)*ScreenHeight!$D12)-1))+IF(Ghosts!$B$35,IF(Param!$M$21,-1-POWER(0.3,Param!$M$21)/(IF(Param!$M$21&lt;20,LightShader!CD76,OFFSET(LightShader!CD76,Param!$M$21-20,0))+POWER(0.3,Param!$M$21)),-2),0))</f>
        <v>2.0105135289382781</v>
      </c>
      <c r="CE11" s="46">
        <f ca="1">IF(ScreenHeight!$B12&lt;OFFSET(Radar!$AC$3,COLUMN(),0),    Param!$B$38/ScreenHeight!$B12,    (Param!$B$37+1/(1-OFFSET(Radar!$AD$3,COLUMN(),0)*ScreenHeight!$C12)/Param!$B$39)/OFFSET(Radar!$AC$3,COLUMN(),0))*DistanceShader!CE11*LightShader!CE11*(IF(OFFSET(Ghosts!$S$41,COLUMN(),0)&lt;ScreenHeight!$E12,   1,   (SQRT(OFFSET(Ghosts!$T$41,COLUMN(),0)-OFFSET(Ghosts!$R$41,COLUMN(),0)*ScreenHeight!$D12)-1))+IF(Ghosts!$B$35,IF(Param!$M$21,-1-POWER(0.3,Param!$M$21)/(IF(Param!$M$21&lt;20,LightShader!CE76,OFFSET(LightShader!CE76,Param!$M$21-20,0))+POWER(0.3,Param!$M$21)),-2),0))</f>
        <v>1.9470668057587612</v>
      </c>
      <c r="CF11" s="46">
        <f ca="1">IF(ScreenHeight!$B12&lt;OFFSET(Radar!$AC$3,COLUMN(),0),    Param!$B$38/ScreenHeight!$B12,    (Param!$B$37+1/(1-OFFSET(Radar!$AD$3,COLUMN(),0)*ScreenHeight!$C12)/Param!$B$39)/OFFSET(Radar!$AC$3,COLUMN(),0))*DistanceShader!CF11*LightShader!CF11*(IF(OFFSET(Ghosts!$S$41,COLUMN(),0)&lt;ScreenHeight!$E12,   1,   (SQRT(OFFSET(Ghosts!$T$41,COLUMN(),0)-OFFSET(Ghosts!$R$41,COLUMN(),0)*ScreenHeight!$D12)-1))+IF(Ghosts!$B$35,IF(Param!$M$21,-1-POWER(0.3,Param!$M$21)/(IF(Param!$M$21&lt;20,LightShader!CF76,OFFSET(LightShader!CF76,Param!$M$21-20,0))+POWER(0.3,Param!$M$21)),-2),0))</f>
        <v>1.8859997231607828</v>
      </c>
      <c r="CG11" s="46">
        <f ca="1">IF(ScreenHeight!$B12&lt;OFFSET(Radar!$AC$3,COLUMN(),0),    Param!$B$38/ScreenHeight!$B12,    (Param!$B$37+1/(1-OFFSET(Radar!$AD$3,COLUMN(),0)*ScreenHeight!$C12)/Param!$B$39)/OFFSET(Radar!$AC$3,COLUMN(),0))*DistanceShader!CG11*LightShader!CG11*(IF(OFFSET(Ghosts!$S$41,COLUMN(),0)&lt;ScreenHeight!$E12,   1,   (SQRT(OFFSET(Ghosts!$T$41,COLUMN(),0)-OFFSET(Ghosts!$R$41,COLUMN(),0)*ScreenHeight!$D12)-1))+IF(Ghosts!$B$35,IF(Param!$M$21,-1-POWER(0.3,Param!$M$21)/(IF(Param!$M$21&lt;20,LightShader!CG76,OFFSET(LightShader!CG76,Param!$M$21-20,0))+POWER(0.3,Param!$M$21)),-2),0))</f>
        <v>1.8272362875487562</v>
      </c>
      <c r="CH11" s="46">
        <f ca="1">IF(ScreenHeight!$B12&lt;OFFSET(Radar!$AC$3,COLUMN(),0),    Param!$B$38/ScreenHeight!$B12,    (Param!$B$37+1/(1-OFFSET(Radar!$AD$3,COLUMN(),0)*ScreenHeight!$C12)/Param!$B$39)/OFFSET(Radar!$AC$3,COLUMN(),0))*DistanceShader!CH11*LightShader!CH11*(IF(OFFSET(Ghosts!$S$41,COLUMN(),0)&lt;ScreenHeight!$E12,   1,   (SQRT(OFFSET(Ghosts!$T$41,COLUMN(),0)-OFFSET(Ghosts!$R$41,COLUMN(),0)*ScreenHeight!$D12)-1))+IF(Ghosts!$B$35,IF(Param!$M$21,-1-POWER(0.3,Param!$M$21)/(IF(Param!$M$21&lt;20,LightShader!CH76,OFFSET(LightShader!CH76,Param!$M$21-20,0))+POWER(0.3,Param!$M$21)),-2),0))</f>
        <v>1.7706987357733275</v>
      </c>
      <c r="CI11" s="46">
        <f ca="1">IF(ScreenHeight!$B12&lt;OFFSET(Radar!$AC$3,COLUMN(),0),    Param!$B$38/ScreenHeight!$B12,    (Param!$B$37+1/(1-OFFSET(Radar!$AD$3,COLUMN(),0)*ScreenHeight!$C12)/Param!$B$39)/OFFSET(Radar!$AC$3,COLUMN(),0))*DistanceShader!CI11*LightShader!CI11*(IF(OFFSET(Ghosts!$S$41,COLUMN(),0)&lt;ScreenHeight!$E12,   1,   (SQRT(OFFSET(Ghosts!$T$41,COLUMN(),0)-OFFSET(Ghosts!$R$41,COLUMN(),0)*ScreenHeight!$D12)-1))+IF(Ghosts!$B$35,IF(Param!$M$21,-1-POWER(0.3,Param!$M$21)/(IF(Param!$M$21&lt;20,LightShader!CI76,OFFSET(LightShader!CI76,Param!$M$21-20,0))+POWER(0.3,Param!$M$21)),-2),0))</f>
        <v>1.7163085157914975</v>
      </c>
      <c r="CJ11" s="46">
        <f ca="1">IF(ScreenHeight!$B12&lt;OFFSET(Radar!$AC$3,COLUMN(),0),    Param!$B$38/ScreenHeight!$B12,    (Param!$B$37+1/(1-OFFSET(Radar!$AD$3,COLUMN(),0)*ScreenHeight!$C12)/Param!$B$39)/OFFSET(Radar!$AC$3,COLUMN(),0))*DistanceShader!CJ11*LightShader!CJ11*(IF(OFFSET(Ghosts!$S$41,COLUMN(),0)&lt;ScreenHeight!$E12,   1,   (SQRT(OFFSET(Ghosts!$T$41,COLUMN(),0)-OFFSET(Ghosts!$R$41,COLUMN(),0)*ScreenHeight!$D12)-1))+IF(Ghosts!$B$35,IF(Param!$M$21,-1-POWER(0.3,Param!$M$21)/(IF(Param!$M$21&lt;20,LightShader!CJ76,OFFSET(LightShader!CJ76,Param!$M$21-20,0))+POWER(0.3,Param!$M$21)),-2),0))</f>
        <v>1.6639870747171377</v>
      </c>
      <c r="CK11" s="46">
        <f ca="1">IF(ScreenHeight!$B12&lt;OFFSET(Radar!$AC$3,COLUMN(),0),    Param!$B$38/ScreenHeight!$B12,    (Param!$B$37+1/(1-OFFSET(Radar!$AD$3,COLUMN(),0)*ScreenHeight!$C12)/Param!$B$39)/OFFSET(Radar!$AC$3,COLUMN(),0))*DistanceShader!CK11*LightShader!CK11*(IF(OFFSET(Ghosts!$S$41,COLUMN(),0)&lt;ScreenHeight!$E12,   1,   (SQRT(OFFSET(Ghosts!$T$41,COLUMN(),0)-OFFSET(Ghosts!$R$41,COLUMN(),0)*ScreenHeight!$D12)-1))+IF(Ghosts!$B$35,IF(Param!$M$21,-1-POWER(0.3,Param!$M$21)/(IF(Param!$M$21&lt;20,LightShader!CK76,OFFSET(LightShader!CK76,Param!$M$21-20,0))+POWER(0.3,Param!$M$21)),-2),0))</f>
        <v>1.6136564861773786</v>
      </c>
      <c r="CL11" s="46">
        <f ca="1">IF(ScreenHeight!$B12&lt;OFFSET(Radar!$AC$3,COLUMN(),0),    Param!$B$38/ScreenHeight!$B12,    (Param!$B$37+1/(1-OFFSET(Radar!$AD$3,COLUMN(),0)*ScreenHeight!$C12)/Param!$B$39)/OFFSET(Radar!$AC$3,COLUMN(),0))*DistanceShader!CL11*LightShader!CL11*(IF(OFFSET(Ghosts!$S$41,COLUMN(),0)&lt;ScreenHeight!$E12,   1,   (SQRT(OFFSET(Ghosts!$T$41,COLUMN(),0)-OFFSET(Ghosts!$R$41,COLUMN(),0)*ScreenHeight!$D12)-1))+IF(Ghosts!$B$35,IF(Param!$M$21,-1-POWER(0.3,Param!$M$21)/(IF(Param!$M$21&lt;20,LightShader!CL76,OFFSET(LightShader!CL76,Param!$M$21-20,0))+POWER(0.3,Param!$M$21)),-2),0))</f>
        <v>1.5652399441216844</v>
      </c>
      <c r="CM11" s="46">
        <f ca="1">IF(ScreenHeight!$B12&lt;OFFSET(Radar!$AC$3,COLUMN(),0),    Param!$B$38/ScreenHeight!$B12,    (Param!$B$37+1/(1-OFFSET(Radar!$AD$3,COLUMN(),0)*ScreenHeight!$C12)/Param!$B$39)/OFFSET(Radar!$AC$3,COLUMN(),0))*DistanceShader!CM11*LightShader!CM11*(IF(OFFSET(Ghosts!$S$41,COLUMN(),0)&lt;ScreenHeight!$E12,   1,   (SQRT(OFFSET(Ghosts!$T$41,COLUMN(),0)-OFFSET(Ghosts!$R$41,COLUMN(),0)*ScreenHeight!$D12)-1))+IF(Ghosts!$B$35,IF(Param!$M$21,-1-POWER(0.3,Param!$M$21)/(IF(Param!$M$21&lt;20,LightShader!CM76,OFFSET(LightShader!CM76,Param!$M$21-20,0))+POWER(0.3,Param!$M$21)),-2),0))</f>
        <v>1.5186621460533682</v>
      </c>
      <c r="CN11" s="46">
        <f ca="1">IF(ScreenHeight!$B12&lt;OFFSET(Radar!$AC$3,COLUMN(),0),    Param!$B$38/ScreenHeight!$B12,    (Param!$B$37+1/(1-OFFSET(Radar!$AD$3,COLUMN(),0)*ScreenHeight!$C12)/Param!$B$39)/OFFSET(Radar!$AC$3,COLUMN(),0))*DistanceShader!CN11*LightShader!CN11*(IF(OFFSET(Ghosts!$S$41,COLUMN(),0)&lt;ScreenHeight!$E12,   1,   (SQRT(OFFSET(Ghosts!$T$41,COLUMN(),0)-OFFSET(Ghosts!$R$41,COLUMN(),0)*ScreenHeight!$D12)-1))+IF(Ghosts!$B$35,IF(Param!$M$21,-1-POWER(0.3,Param!$M$21)/(IF(Param!$M$21&lt;20,LightShader!CN76,OFFSET(LightShader!CN76,Param!$M$21-20,0))+POWER(0.3,Param!$M$21)),-2),0))</f>
        <v>1.4738495850345124</v>
      </c>
      <c r="CO11" s="46">
        <f ca="1">IF(ScreenHeight!$B12&lt;OFFSET(Radar!$AC$3,COLUMN(),0),    Param!$B$38/ScreenHeight!$B12,    (Param!$B$37+1/(1-OFFSET(Radar!$AD$3,COLUMN(),0)*ScreenHeight!$C12)/Param!$B$39)/OFFSET(Radar!$AC$3,COLUMN(),0))*DistanceShader!CO11*LightShader!CO11*(IF(OFFSET(Ghosts!$S$41,COLUMN(),0)&lt;ScreenHeight!$E12,   1,   (SQRT(OFFSET(Ghosts!$T$41,COLUMN(),0)-OFFSET(Ghosts!$R$41,COLUMN(),0)*ScreenHeight!$D12)-1))+IF(Ghosts!$B$35,IF(Param!$M$21,-1-POWER(0.3,Param!$M$21)/(IF(Param!$M$21&lt;20,LightShader!CO76,OFFSET(LightShader!CO76,Param!$M$21-20,0))+POWER(0.3,Param!$M$21)),-2),0))</f>
        <v>1.4307307667070761</v>
      </c>
      <c r="CP11" s="46">
        <f ca="1">IF(ScreenHeight!$B12&lt;OFFSET(Radar!$AC$3,COLUMN(),0),    Param!$B$38/ScreenHeight!$B12,    (Param!$B$37+1/(1-OFFSET(Radar!$AD$3,COLUMN(),0)*ScreenHeight!$C12)/Param!$B$39)/OFFSET(Radar!$AC$3,COLUMN(),0))*DistanceShader!CP11*LightShader!CP11*(IF(OFFSET(Ghosts!$S$41,COLUMN(),0)&lt;ScreenHeight!$E12,   1,   (SQRT(OFFSET(Ghosts!$T$41,COLUMN(),0)-OFFSET(Ghosts!$R$41,COLUMN(),0)*ScreenHeight!$D12)-1))+IF(Ghosts!$B$35,IF(Param!$M$21,-1-POWER(0.3,Param!$M$21)/(IF(Param!$M$21&lt;20,LightShader!CP76,OFFSET(LightShader!CP76,Param!$M$21-20,0))+POWER(0.3,Param!$M$21)),-2),0))</f>
        <v>1.3892363649216497</v>
      </c>
      <c r="CQ11" s="46">
        <f ca="1">IF(ScreenHeight!$B12&lt;OFFSET(Radar!$AC$3,COLUMN(),0),    Param!$B$38/ScreenHeight!$B12,    (Param!$B$37+1/(1-OFFSET(Radar!$AD$3,COLUMN(),0)*ScreenHeight!$C12)/Param!$B$39)/OFFSET(Radar!$AC$3,COLUMN(),0))*DistanceShader!CQ11*LightShader!CQ11*(IF(OFFSET(Ghosts!$S$41,COLUMN(),0)&lt;ScreenHeight!$E12,   1,   (SQRT(OFFSET(Ghosts!$T$41,COLUMN(),0)-OFFSET(Ghosts!$R$41,COLUMN(),0)*ScreenHeight!$D12)-1))+IF(Ghosts!$B$35,IF(Param!$M$21,-1-POWER(0.3,Param!$M$21)/(IF(Param!$M$21&lt;20,LightShader!CQ76,OFFSET(LightShader!CQ76,Param!$M$21-20,0))+POWER(0.3,Param!$M$21)),-2),0))</f>
        <v>1.3492993273162059</v>
      </c>
      <c r="CR11" s="46">
        <f ca="1">IF(ScreenHeight!$B12&lt;OFFSET(Radar!$AC$3,COLUMN(),0),    Param!$B$38/ScreenHeight!$B12,    (Param!$B$37+1/(1-OFFSET(Radar!$AD$3,COLUMN(),0)*ScreenHeight!$C12)/Param!$B$39)/OFFSET(Radar!$AC$3,COLUMN(),0))*DistanceShader!CR11*LightShader!CR11*(IF(OFFSET(Ghosts!$S$41,COLUMN(),0)&lt;ScreenHeight!$E12,   1,   (SQRT(OFFSET(Ghosts!$T$41,COLUMN(),0)-OFFSET(Ghosts!$R$41,COLUMN(),0)*ScreenHeight!$D12)-1))+IF(Ghosts!$B$35,IF(Param!$M$21,-1-POWER(0.3,Param!$M$21)/(IF(Param!$M$21&lt;20,LightShader!CR76,OFFSET(LightShader!CR76,Param!$M$21-20,0))+POWER(0.3,Param!$M$21)),-2),0))</f>
        <v>1.3108549402877745</v>
      </c>
      <c r="CS11" s="46">
        <f ca="1">IF(ScreenHeight!$B12&lt;OFFSET(Radar!$AC$3,COLUMN(),0),    Param!$B$38/ScreenHeight!$B12,    (Param!$B$37+1/(1-OFFSET(Radar!$AD$3,COLUMN(),0)*ScreenHeight!$C12)/Param!$B$39)/OFFSET(Radar!$AC$3,COLUMN(),0))*DistanceShader!CS11*LightShader!CS11*(IF(OFFSET(Ghosts!$S$41,COLUMN(),0)&lt;ScreenHeight!$E12,   1,   (SQRT(OFFSET(Ghosts!$T$41,COLUMN(),0)-OFFSET(Ghosts!$R$41,COLUMN(),0)*ScreenHeight!$D12)-1))+IF(Ghosts!$B$35,IF(Param!$M$21,-1-POWER(0.3,Param!$M$21)/(IF(Param!$M$21&lt;20,LightShader!CS76,OFFSET(LightShader!CS76,Param!$M$21-20,0))+POWER(0.3,Param!$M$21)),-2),0))</f>
        <v>1.2738408612016319</v>
      </c>
      <c r="CT11" s="46">
        <f ca="1">IF(ScreenHeight!$B12&lt;OFFSET(Radar!$AC$3,COLUMN(),0),    Param!$B$38/ScreenHeight!$B12,    (Param!$B$37+1/(1-OFFSET(Radar!$AD$3,COLUMN(),0)*ScreenHeight!$C12)/Param!$B$39)/OFFSET(Radar!$AC$3,COLUMN(),0))*DistanceShader!CT11*LightShader!CT11*(IF(OFFSET(Ghosts!$S$41,COLUMN(),0)&lt;ScreenHeight!$E12,   1,   (SQRT(OFFSET(Ghosts!$T$41,COLUMN(),0)-OFFSET(Ghosts!$R$41,COLUMN(),0)*ScreenHeight!$D12)-1))+IF(Ghosts!$B$35,IF(Param!$M$21,-1-POWER(0.3,Param!$M$21)/(IF(Param!$M$21&lt;20,LightShader!CT76,OFFSET(LightShader!CT76,Param!$M$21-20,0))+POWER(0.3,Param!$M$21)),-2),0))</f>
        <v>1.2381971243416534</v>
      </c>
      <c r="CU11" s="46">
        <f ca="1">IF(ScreenHeight!$B12&lt;OFFSET(Radar!$AC$3,COLUMN(),0),    Param!$B$38/ScreenHeight!$B12,    (Param!$B$37+1/(1-OFFSET(Radar!$AD$3,COLUMN(),0)*ScreenHeight!$C12)/Param!$B$39)/OFFSET(Radar!$AC$3,COLUMN(),0))*DistanceShader!CU11*LightShader!CU11*(IF(OFFSET(Ghosts!$S$41,COLUMN(),0)&lt;ScreenHeight!$E12,   1,   (SQRT(OFFSET(Ghosts!$T$41,COLUMN(),0)-OFFSET(Ghosts!$R$41,COLUMN(),0)*ScreenHeight!$D12)-1))+IF(Ghosts!$B$35,IF(Param!$M$21,-1-POWER(0.3,Param!$M$21)/(IF(Param!$M$21&lt;20,LightShader!CU76,OFFSET(LightShader!CU76,Param!$M$21-20,0))+POWER(0.3,Param!$M$21)),-2),0))</f>
        <v>1.2038661259831258</v>
      </c>
      <c r="CV11" s="46">
        <f ca="1">IF(ScreenHeight!$B12&lt;OFFSET(Radar!$AC$3,COLUMN(),0),    Param!$B$38/ScreenHeight!$B12,    (Param!$B$37+1/(1-OFFSET(Radar!$AD$3,COLUMN(),0)*ScreenHeight!$C12)/Param!$B$39)/OFFSET(Radar!$AC$3,COLUMN(),0))*DistanceShader!CV11*LightShader!CV11*(IF(OFFSET(Ghosts!$S$41,COLUMN(),0)&lt;ScreenHeight!$E12,   1,   (SQRT(OFFSET(Ghosts!$T$41,COLUMN(),0)-OFFSET(Ghosts!$R$41,COLUMN(),0)*ScreenHeight!$D12)-1))+IF(Ghosts!$B$35,IF(Param!$M$21,-1-POWER(0.3,Param!$M$21)/(IF(Param!$M$21&lt;20,LightShader!CV76,OFFSET(LightShader!CV76,Param!$M$21-20,0))+POWER(0.3,Param!$M$21)),-2),0))</f>
        <v>1.1707925930318361</v>
      </c>
      <c r="CW11" s="46">
        <f ca="1">IF(ScreenHeight!$B12&lt;OFFSET(Radar!$AC$3,COLUMN(),0),    Param!$B$38/ScreenHeight!$B12,    (Param!$B$37+1/(1-OFFSET(Radar!$AD$3,COLUMN(),0)*ScreenHeight!$C12)/Param!$B$39)/OFFSET(Radar!$AC$3,COLUMN(),0))*DistanceShader!CW11*LightShader!CW11*(IF(OFFSET(Ghosts!$S$41,COLUMN(),0)&lt;ScreenHeight!$E12,   1,   (SQRT(OFFSET(Ghosts!$T$41,COLUMN(),0)-OFFSET(Ghosts!$R$41,COLUMN(),0)*ScreenHeight!$D12)-1))+IF(Ghosts!$B$35,IF(Param!$M$21,-1-POWER(0.3,Param!$M$21)/(IF(Param!$M$21&lt;20,LightShader!CW76,OFFSET(LightShader!CW76,Param!$M$21-20,0))+POWER(0.3,Param!$M$21)),-2),0))</f>
        <v>1.1389235388914403</v>
      </c>
    </row>
    <row r="12" spans="1:101" ht="7.5" customHeight="1">
      <c r="A12" s="46">
        <f ca="1">IF(ScreenHeight!$B13&lt;OFFSET(Radar!$AC$3,COLUMN(),0),    Param!$B$38/ScreenHeight!$B13,    (Param!$B$37+1/(1-OFFSET(Radar!$AD$3,COLUMN(),0)*ScreenHeight!$C13)/Param!$B$39)/OFFSET(Radar!$AC$3,COLUMN(),0))*DistanceShader!A12*LightShader!A12*(IF(OFFSET(Ghosts!$S$41,COLUMN(),0)&lt;ScreenHeight!$E13,   1,   (SQRT(OFFSET(Ghosts!$T$41,COLUMN(),0)-OFFSET(Ghosts!$R$41,COLUMN(),0)*ScreenHeight!$D13)-1))+IF(Ghosts!$B$35,IF(Param!$M$21,-1-POWER(0.3,Param!$M$21)/(IF(Param!$M$21&lt;20,LightShader!A77,OFFSET(LightShader!A77,Param!$M$21-20,0))+POWER(0.3,Param!$M$21)),-2),0))</f>
        <v>1.1189694230709144</v>
      </c>
      <c r="B12" s="46">
        <f ca="1">IF(ScreenHeight!$B13&lt;OFFSET(Radar!$AC$3,COLUMN(),0),    Param!$B$38/ScreenHeight!$B13,    (Param!$B$37+1/(1-OFFSET(Radar!$AD$3,COLUMN(),0)*ScreenHeight!$C13)/Param!$B$39)/OFFSET(Radar!$AC$3,COLUMN(),0))*DistanceShader!B12*LightShader!B12*(IF(OFFSET(Ghosts!$S$41,COLUMN(),0)&lt;ScreenHeight!$E13,   1,   (SQRT(OFFSET(Ghosts!$T$41,COLUMN(),0)-OFFSET(Ghosts!$R$41,COLUMN(),0)*ScreenHeight!$D13)-1))+IF(Ghosts!$B$35,IF(Param!$M$21,-1-POWER(0.3,Param!$M$21)/(IF(Param!$M$21&lt;20,LightShader!B77,OFFSET(LightShader!B77,Param!$M$21-20,0))+POWER(0.3,Param!$M$21)),-2),0))</f>
        <v>1.1506562201667079</v>
      </c>
      <c r="C12" s="46">
        <f ca="1">IF(ScreenHeight!$B13&lt;OFFSET(Radar!$AC$3,COLUMN(),0),    Param!$B$38/ScreenHeight!$B13,    (Param!$B$37+1/(1-OFFSET(Radar!$AD$3,COLUMN(),0)*ScreenHeight!$C13)/Param!$B$39)/OFFSET(Radar!$AC$3,COLUMN(),0))*DistanceShader!C12*LightShader!C12*(IF(OFFSET(Ghosts!$S$41,COLUMN(),0)&lt;ScreenHeight!$E13,   1,   (SQRT(OFFSET(Ghosts!$T$41,COLUMN(),0)-OFFSET(Ghosts!$R$41,COLUMN(),0)*ScreenHeight!$D13)-1))+IF(Ghosts!$B$35,IF(Param!$M$21,-1-POWER(0.3,Param!$M$21)/(IF(Param!$M$21&lt;20,LightShader!C77,OFFSET(LightShader!C77,Param!$M$21-20,0))+POWER(0.3,Param!$M$21)),-2),0))</f>
        <v>1.1835542950110067</v>
      </c>
      <c r="D12" s="46">
        <f ca="1">IF(ScreenHeight!$B13&lt;OFFSET(Radar!$AC$3,COLUMN(),0),    Param!$B$38/ScreenHeight!$B13,    (Param!$B$37+1/(1-OFFSET(Radar!$AD$3,COLUMN(),0)*ScreenHeight!$C13)/Param!$B$39)/OFFSET(Radar!$AC$3,COLUMN(),0))*DistanceShader!D12*LightShader!D12*(IF(OFFSET(Ghosts!$S$41,COLUMN(),0)&lt;ScreenHeight!$E13,   1,   (SQRT(OFFSET(Ghosts!$T$41,COLUMN(),0)-OFFSET(Ghosts!$R$41,COLUMN(),0)*ScreenHeight!$D13)-1))+IF(Ghosts!$B$35,IF(Param!$M$21,-1-POWER(0.3,Param!$M$21)/(IF(Param!$M$21&lt;20,LightShader!D77,OFFSET(LightShader!D77,Param!$M$21-20,0))+POWER(0.3,Param!$M$21)),-2),0))</f>
        <v>1.2177178146405325</v>
      </c>
      <c r="E12" s="46">
        <f ca="1">IF(ScreenHeight!$B13&lt;OFFSET(Radar!$AC$3,COLUMN(),0),    Param!$B$38/ScreenHeight!$B13,    (Param!$B$37+1/(1-OFFSET(Radar!$AD$3,COLUMN(),0)*ScreenHeight!$C13)/Param!$B$39)/OFFSET(Radar!$AC$3,COLUMN(),0))*DistanceShader!E12*LightShader!E12*(IF(OFFSET(Ghosts!$S$41,COLUMN(),0)&lt;ScreenHeight!$E13,   1,   (SQRT(OFFSET(Ghosts!$T$41,COLUMN(),0)-OFFSET(Ghosts!$R$41,COLUMN(),0)*ScreenHeight!$D13)-1))+IF(Ghosts!$B$35,IF(Param!$M$21,-1-POWER(0.3,Param!$M$21)/(IF(Param!$M$21&lt;20,LightShader!E77,OFFSET(LightShader!E77,Param!$M$21-20,0))+POWER(0.3,Param!$M$21)),-2),0))</f>
        <v>1.2532033877924773</v>
      </c>
      <c r="F12" s="46">
        <f ca="1">IF(ScreenHeight!$B13&lt;OFFSET(Radar!$AC$3,COLUMN(),0),    Param!$B$38/ScreenHeight!$B13,    (Param!$B$37+1/(1-OFFSET(Radar!$AD$3,COLUMN(),0)*ScreenHeight!$C13)/Param!$B$39)/OFFSET(Radar!$AC$3,COLUMN(),0))*DistanceShader!F12*LightShader!F12*(IF(OFFSET(Ghosts!$S$41,COLUMN(),0)&lt;ScreenHeight!$E13,   1,   (SQRT(OFFSET(Ghosts!$T$41,COLUMN(),0)-OFFSET(Ghosts!$R$41,COLUMN(),0)*ScreenHeight!$D13)-1))+IF(Ghosts!$B$35,IF(Param!$M$21,-1-POWER(0.3,Param!$M$21)/(IF(Param!$M$21&lt;20,LightShader!F77,OFFSET(LightShader!F77,Param!$M$21-20,0))+POWER(0.3,Param!$M$21)),-2),0))</f>
        <v>1.2900701308861904</v>
      </c>
      <c r="G12" s="46">
        <f ca="1">IF(ScreenHeight!$B13&lt;OFFSET(Radar!$AC$3,COLUMN(),0),    Param!$B$38/ScreenHeight!$B13,    (Param!$B$37+1/(1-OFFSET(Radar!$AD$3,COLUMN(),0)*ScreenHeight!$C13)/Param!$B$39)/OFFSET(Radar!$AC$3,COLUMN(),0))*DistanceShader!G12*LightShader!G12*(IF(OFFSET(Ghosts!$S$41,COLUMN(),0)&lt;ScreenHeight!$E13,   1,   (SQRT(OFFSET(Ghosts!$T$41,COLUMN(),0)-OFFSET(Ghosts!$R$41,COLUMN(),0)*ScreenHeight!$D13)-1))+IF(Ghosts!$B$35,IF(Param!$M$21,-1-POWER(0.3,Param!$M$21)/(IF(Param!$M$21&lt;20,LightShader!G77,OFFSET(LightShader!G77,Param!$M$21-20,0))+POWER(0.3,Param!$M$21)),-2),0))</f>
        <v>1.3283797244049349</v>
      </c>
      <c r="H12" s="46">
        <f ca="1">IF(ScreenHeight!$B13&lt;OFFSET(Radar!$AC$3,COLUMN(),0),    Param!$B$38/ScreenHeight!$B13,    (Param!$B$37+1/(1-OFFSET(Radar!$AD$3,COLUMN(),0)*ScreenHeight!$C13)/Param!$B$39)/OFFSET(Radar!$AC$3,COLUMN(),0))*DistanceShader!H12*LightShader!H12*(IF(OFFSET(Ghosts!$S$41,COLUMN(),0)&lt;ScreenHeight!$E13,   1,   (SQRT(OFFSET(Ghosts!$T$41,COLUMN(),0)-OFFSET(Ghosts!$R$41,COLUMN(),0)*ScreenHeight!$D13)-1))+IF(Ghosts!$B$35,IF(Param!$M$21,-1-POWER(0.3,Param!$M$21)/(IF(Param!$M$21&lt;20,LightShader!H77,OFFSET(LightShader!H77,Param!$M$21-20,0))+POWER(0.3,Param!$M$21)),-2),0))</f>
        <v>1.3681964564389792</v>
      </c>
      <c r="I12" s="46">
        <f ca="1">IF(ScreenHeight!$B13&lt;OFFSET(Radar!$AC$3,COLUMN(),0),    Param!$B$38/ScreenHeight!$B13,    (Param!$B$37+1/(1-OFFSET(Radar!$AD$3,COLUMN(),0)*ScreenHeight!$C13)/Param!$B$39)/OFFSET(Radar!$AC$3,COLUMN(),0))*DistanceShader!I12*LightShader!I12*(IF(OFFSET(Ghosts!$S$41,COLUMN(),0)&lt;ScreenHeight!$E13,   1,   (SQRT(OFFSET(Ghosts!$T$41,COLUMN(),0)-OFFSET(Ghosts!$R$41,COLUMN(),0)*ScreenHeight!$D13)-1))+IF(Ghosts!$B$35,IF(Param!$M$21,-1-POWER(0.3,Param!$M$21)/(IF(Param!$M$21&lt;20,LightShader!I77,OFFSET(LightShader!I77,Param!$M$21-20,0))+POWER(0.3,Param!$M$21)),-2),0))</f>
        <v>1.4095872494072268</v>
      </c>
      <c r="J12" s="46">
        <f ca="1">IF(ScreenHeight!$B13&lt;OFFSET(Radar!$AC$3,COLUMN(),0),    Param!$B$38/ScreenHeight!$B13,    (Param!$B$37+1/(1-OFFSET(Radar!$AD$3,COLUMN(),0)*ScreenHeight!$C13)/Param!$B$39)/OFFSET(Radar!$AC$3,COLUMN(),0))*DistanceShader!J12*LightShader!J12*(IF(OFFSET(Ghosts!$S$41,COLUMN(),0)&lt;ScreenHeight!$E13,   1,   (SQRT(OFFSET(Ghosts!$T$41,COLUMN(),0)-OFFSET(Ghosts!$R$41,COLUMN(),0)*ScreenHeight!$D13)-1))+IF(Ghosts!$B$35,IF(Param!$M$21,-1-POWER(0.3,Param!$M$21)/(IF(Param!$M$21&lt;20,LightShader!J77,OFFSET(LightShader!J77,Param!$M$21-20,0))+POWER(0.3,Param!$M$21)),-2),0))</f>
        <v>1.4526216650706221</v>
      </c>
      <c r="K12" s="46">
        <f ca="1">IF(ScreenHeight!$B13&lt;OFFSET(Radar!$AC$3,COLUMN(),0),    Param!$B$38/ScreenHeight!$B13,    (Param!$B$37+1/(1-OFFSET(Radar!$AD$3,COLUMN(),0)*ScreenHeight!$C13)/Param!$B$39)/OFFSET(Radar!$AC$3,COLUMN(),0))*DistanceShader!K12*LightShader!K12*(IF(OFFSET(Ghosts!$S$41,COLUMN(),0)&lt;ScreenHeight!$E13,   1,   (SQRT(OFFSET(Ghosts!$T$41,COLUMN(),0)-OFFSET(Ghosts!$R$41,COLUMN(),0)*ScreenHeight!$D13)-1))+IF(Ghosts!$B$35,IF(Param!$M$21,-1-POWER(0.3,Param!$M$21)/(IF(Param!$M$21&lt;20,LightShader!K77,OFFSET(LightShader!K77,Param!$M$21-20,0))+POWER(0.3,Param!$M$21)),-2),0))</f>
        <v>1.4973718818535793</v>
      </c>
      <c r="L12" s="46">
        <f ca="1">IF(ScreenHeight!$B13&lt;OFFSET(Radar!$AC$3,COLUMN(),0),    Param!$B$38/ScreenHeight!$B13,    (Param!$B$37+1/(1-OFFSET(Radar!$AD$3,COLUMN(),0)*ScreenHeight!$C13)/Param!$B$39)/OFFSET(Radar!$AC$3,COLUMN(),0))*DistanceShader!L12*LightShader!L12*(IF(OFFSET(Ghosts!$S$41,COLUMN(),0)&lt;ScreenHeight!$E13,   1,   (SQRT(OFFSET(Ghosts!$T$41,COLUMN(),0)-OFFSET(Ghosts!$R$41,COLUMN(),0)*ScreenHeight!$D13)-1))+IF(Ghosts!$B$35,IF(Param!$M$21,-1-POWER(0.3,Param!$M$21)/(IF(Param!$M$21&lt;20,LightShader!L77,OFFSET(LightShader!L77,Param!$M$21-20,0))+POWER(0.3,Param!$M$21)),-2),0))</f>
        <v>1.5439126371602692</v>
      </c>
      <c r="M12" s="46">
        <f ca="1">IF(ScreenHeight!$B13&lt;OFFSET(Radar!$AC$3,COLUMN(),0),    Param!$B$38/ScreenHeight!$B13,    (Param!$B$37+1/(1-OFFSET(Radar!$AD$3,COLUMN(),0)*ScreenHeight!$C13)/Param!$B$39)/OFFSET(Radar!$AC$3,COLUMN(),0))*DistanceShader!M12*LightShader!M12*(IF(OFFSET(Ghosts!$S$41,COLUMN(),0)&lt;ScreenHeight!$E13,   1,   (SQRT(OFFSET(Ghosts!$T$41,COLUMN(),0)-OFFSET(Ghosts!$R$41,COLUMN(),0)*ScreenHeight!$D13)-1))+IF(Ghosts!$B$35,IF(Param!$M$21,-1-POWER(0.3,Param!$M$21)/(IF(Param!$M$21&lt;20,LightShader!M77,OFFSET(LightShader!M77,Param!$M$21-20,0))+POWER(0.3,Param!$M$21)),-2),0))</f>
        <v>1.5923211257644001</v>
      </c>
      <c r="N12" s="46">
        <f ca="1">IF(ScreenHeight!$B13&lt;OFFSET(Radar!$AC$3,COLUMN(),0),    Param!$B$38/ScreenHeight!$B13,    (Param!$B$37+1/(1-OFFSET(Radar!$AD$3,COLUMN(),0)*ScreenHeight!$C13)/Param!$B$39)/OFFSET(Radar!$AC$3,COLUMN(),0))*DistanceShader!N12*LightShader!N12*(IF(OFFSET(Ghosts!$S$41,COLUMN(),0)&lt;ScreenHeight!$E13,   1,   (SQRT(OFFSET(Ghosts!$T$41,COLUMN(),0)-OFFSET(Ghosts!$R$41,COLUMN(),0)*ScreenHeight!$D13)-1))+IF(Ghosts!$B$35,IF(Param!$M$21,-1-POWER(0.3,Param!$M$21)/(IF(Param!$M$21&lt;20,LightShader!N77,OFFSET(LightShader!N77,Param!$M$21-20,0))+POWER(0.3,Param!$M$21)),-2),0))</f>
        <v>1.6426768434097705</v>
      </c>
      <c r="O12" s="46">
        <f ca="1">IF(ScreenHeight!$B13&lt;OFFSET(Radar!$AC$3,COLUMN(),0),    Param!$B$38/ScreenHeight!$B13,    (Param!$B$37+1/(1-OFFSET(Radar!$AD$3,COLUMN(),0)*ScreenHeight!$C13)/Param!$B$39)/OFFSET(Radar!$AC$3,COLUMN(),0))*DistanceShader!O12*LightShader!O12*(IF(OFFSET(Ghosts!$S$41,COLUMN(),0)&lt;ScreenHeight!$E13,   1,   (SQRT(OFFSET(Ghosts!$T$41,COLUMN(),0)-OFFSET(Ghosts!$R$41,COLUMN(),0)*ScreenHeight!$D13)-1))+IF(Ghosts!$B$35,IF(Param!$M$21,-1-POWER(0.3,Param!$M$21)/(IF(Param!$M$21&lt;20,LightShader!O77,OFFSET(LightShader!O77,Param!$M$21-20,0))+POWER(0.3,Param!$M$21)),-2),0))</f>
        <v>1.6950613624216573</v>
      </c>
      <c r="P12" s="46">
        <f ca="1">IF(ScreenHeight!$B13&lt;OFFSET(Radar!$AC$3,COLUMN(),0),    Param!$B$38/ScreenHeight!$B13,    (Param!$B$37+1/(1-OFFSET(Radar!$AD$3,COLUMN(),0)*ScreenHeight!$C13)/Param!$B$39)/OFFSET(Radar!$AC$3,COLUMN(),0))*DistanceShader!P12*LightShader!P12*(IF(OFFSET(Ghosts!$S$41,COLUMN(),0)&lt;ScreenHeight!$E13,   1,   (SQRT(OFFSET(Ghosts!$T$41,COLUMN(),0)-OFFSET(Ghosts!$R$41,COLUMN(),0)*ScreenHeight!$D13)-1))+IF(Ghosts!$B$35,IF(Param!$M$21,-1-POWER(0.3,Param!$M$21)/(IF(Param!$M$21&lt;20,LightShader!P77,OFFSET(LightShader!P77,Param!$M$21-20,0))+POWER(0.3,Param!$M$21)),-2),0))</f>
        <v>1.7495580233246231</v>
      </c>
      <c r="Q12" s="46">
        <f ca="1">IF(ScreenHeight!$B13&lt;OFFSET(Radar!$AC$3,COLUMN(),0),    Param!$B$38/ScreenHeight!$B13,    (Param!$B$37+1/(1-OFFSET(Radar!$AD$3,COLUMN(),0)*ScreenHeight!$C13)/Param!$B$39)/OFFSET(Radar!$AC$3,COLUMN(),0))*DistanceShader!Q12*LightShader!Q12*(IF(OFFSET(Ghosts!$S$41,COLUMN(),0)&lt;ScreenHeight!$E13,   1,   (SQRT(OFFSET(Ghosts!$T$41,COLUMN(),0)-OFFSET(Ghosts!$R$41,COLUMN(),0)*ScreenHeight!$D13)-1))+IF(Ghosts!$B$35,IF(Param!$M$21,-1-POWER(0.3,Param!$M$21)/(IF(Param!$M$21&lt;20,LightShader!Q77,OFFSET(LightShader!Q77,Param!$M$21-20,0))+POWER(0.3,Param!$M$21)),-2),0))</f>
        <v>1.8062515231110432</v>
      </c>
      <c r="R12" s="46">
        <f ca="1">IF(ScreenHeight!$B13&lt;OFFSET(Radar!$AC$3,COLUMN(),0),    Param!$B$38/ScreenHeight!$B13,    (Param!$B$37+1/(1-OFFSET(Radar!$AD$3,COLUMN(),0)*ScreenHeight!$C13)/Param!$B$39)/OFFSET(Radar!$AC$3,COLUMN(),0))*DistanceShader!R12*LightShader!R12*(IF(OFFSET(Ghosts!$S$41,COLUMN(),0)&lt;ScreenHeight!$E13,   1,   (SQRT(OFFSET(Ghosts!$T$41,COLUMN(),0)-OFFSET(Ghosts!$R$41,COLUMN(),0)*ScreenHeight!$D13)-1))+IF(Ghosts!$B$35,IF(Param!$M$21,-1-POWER(0.3,Param!$M$21)/(IF(Param!$M$21&lt;20,LightShader!R77,OFFSET(LightShader!R77,Param!$M$21-20,0))+POWER(0.3,Param!$M$21)),-2),0))</f>
        <v>1.8652273768205492</v>
      </c>
      <c r="S12" s="46">
        <f ca="1">IF(ScreenHeight!$B13&lt;OFFSET(Radar!$AC$3,COLUMN(),0),    Param!$B$38/ScreenHeight!$B13,    (Param!$B$37+1/(1-OFFSET(Radar!$AD$3,COLUMN(),0)*ScreenHeight!$C13)/Param!$B$39)/OFFSET(Radar!$AC$3,COLUMN(),0))*DistanceShader!S12*LightShader!S12*(IF(OFFSET(Ghosts!$S$41,COLUMN(),0)&lt;ScreenHeight!$E13,   1,   (SQRT(OFFSET(Ghosts!$T$41,COLUMN(),0)-OFFSET(Ghosts!$R$41,COLUMN(),0)*ScreenHeight!$D13)-1))+IF(Ghosts!$B$35,IF(Param!$M$21,-1-POWER(0.3,Param!$M$21)/(IF(Param!$M$21&lt;20,LightShader!S77,OFFSET(LightShader!S77,Param!$M$21-20,0))+POWER(0.3,Param!$M$21)),-2),0))</f>
        <v>1.9265712243845965</v>
      </c>
      <c r="T12" s="46">
        <f ca="1">IF(ScreenHeight!$B13&lt;OFFSET(Radar!$AC$3,COLUMN(),0),    Param!$B$38/ScreenHeight!$B13,    (Param!$B$37+1/(1-OFFSET(Radar!$AD$3,COLUMN(),0)*ScreenHeight!$C13)/Param!$B$39)/OFFSET(Radar!$AC$3,COLUMN(),0))*DistanceShader!T12*LightShader!T12*(IF(OFFSET(Ghosts!$S$41,COLUMN(),0)&lt;ScreenHeight!$E13,   1,   (SQRT(OFFSET(Ghosts!$T$41,COLUMN(),0)-OFFSET(Ghosts!$R$41,COLUMN(),0)*ScreenHeight!$D13)-1))+IF(Ghosts!$B$35,IF(Param!$M$21,-1-POWER(0.3,Param!$M$21)/(IF(Param!$M$21&lt;20,LightShader!T77,OFFSET(LightShader!T77,Param!$M$21-20,0))+POWER(0.3,Param!$M$21)),-2),0))</f>
        <v>1.9903679491766488</v>
      </c>
      <c r="U12" s="46">
        <f ca="1">IF(ScreenHeight!$B13&lt;OFFSET(Radar!$AC$3,COLUMN(),0),    Param!$B$38/ScreenHeight!$B13,    (Param!$B$37+1/(1-OFFSET(Radar!$AD$3,COLUMN(),0)*ScreenHeight!$C13)/Param!$B$39)/OFFSET(Radar!$AC$3,COLUMN(),0))*DistanceShader!U12*LightShader!U12*(IF(OFFSET(Ghosts!$S$41,COLUMN(),0)&lt;ScreenHeight!$E13,   1,   (SQRT(OFFSET(Ghosts!$T$41,COLUMN(),0)-OFFSET(Ghosts!$R$41,COLUMN(),0)*ScreenHeight!$D13)-1))+IF(Ghosts!$B$35,IF(Param!$M$21,-1-POWER(0.3,Param!$M$21)/(IF(Param!$M$21&lt;20,LightShader!U77,OFFSET(LightShader!U77,Param!$M$21-20,0))+POWER(0.3,Param!$M$21)),-2),0))</f>
        <v>2.0567005683148256</v>
      </c>
      <c r="V12" s="46">
        <f ca="1">IF(ScreenHeight!$B13&lt;OFFSET(Radar!$AC$3,COLUMN(),0),    Param!$B$38/ScreenHeight!$B13,    (Param!$B$37+1/(1-OFFSET(Radar!$AD$3,COLUMN(),0)*ScreenHeight!$C13)/Param!$B$39)/OFFSET(Radar!$AC$3,COLUMN(),0))*DistanceShader!V12*LightShader!V12*(IF(OFFSET(Ghosts!$S$41,COLUMN(),0)&lt;ScreenHeight!$E13,   1,   (SQRT(OFFSET(Ghosts!$T$41,COLUMN(),0)-OFFSET(Ghosts!$R$41,COLUMN(),0)*ScreenHeight!$D13)-1))+IF(Ghosts!$B$35,IF(Param!$M$21,-1-POWER(0.3,Param!$M$21)/(IF(Param!$M$21&lt;20,LightShader!V77,OFFSET(LightShader!V77,Param!$M$21-20,0))+POWER(0.3,Param!$M$21)),-2),0))</f>
        <v>2.1256488474479212</v>
      </c>
      <c r="W12" s="46">
        <f ca="1">IF(ScreenHeight!$B13&lt;OFFSET(Radar!$AC$3,COLUMN(),0),    Param!$B$38/ScreenHeight!$B13,    (Param!$B$37+1/(1-OFFSET(Radar!$AD$3,COLUMN(),0)*ScreenHeight!$C13)/Param!$B$39)/OFFSET(Radar!$AC$3,COLUMN(),0))*DistanceShader!W12*LightShader!W12*(IF(OFFSET(Ghosts!$S$41,COLUMN(),0)&lt;ScreenHeight!$E13,   1,   (SQRT(OFFSET(Ghosts!$T$41,COLUMN(),0)-OFFSET(Ghosts!$R$41,COLUMN(),0)*ScreenHeight!$D13)-1))+IF(Ghosts!$B$35,IF(Param!$M$21,-1-POWER(0.3,Param!$M$21)/(IF(Param!$M$21&lt;20,LightShader!W77,OFFSET(LightShader!W77,Param!$M$21-20,0))+POWER(0.3,Param!$M$21)),-2),0))</f>
        <v>2.1972875845300623</v>
      </c>
      <c r="X12" s="46">
        <f ca="1">IF(ScreenHeight!$B13&lt;OFFSET(Radar!$AC$3,COLUMN(),0),    Param!$B$38/ScreenHeight!$B13,    (Param!$B$37+1/(1-OFFSET(Radar!$AD$3,COLUMN(),0)*ScreenHeight!$C13)/Param!$B$39)/OFFSET(Radar!$AC$3,COLUMN(),0))*DistanceShader!X12*LightShader!X12*(IF(OFFSET(Ghosts!$S$41,COLUMN(),0)&lt;ScreenHeight!$E13,   1,   (SQRT(OFFSET(Ghosts!$T$41,COLUMN(),0)-OFFSET(Ghosts!$R$41,COLUMN(),0)*ScreenHeight!$D13)-1))+IF(Ghosts!$B$35,IF(Param!$M$21,-1-POWER(0.3,Param!$M$21)/(IF(Param!$M$21&lt;20,LightShader!X77,OFFSET(LightShader!X77,Param!$M$21-20,0))+POWER(0.3,Param!$M$21)),-2),0))</f>
        <v>2.2716844980576854</v>
      </c>
      <c r="Y12" s="46">
        <f ca="1">IF(ScreenHeight!$B13&lt;OFFSET(Radar!$AC$3,COLUMN(),0),    Param!$B$38/ScreenHeight!$B13,    (Param!$B$37+1/(1-OFFSET(Radar!$AD$3,COLUMN(),0)*ScreenHeight!$C13)/Param!$B$39)/OFFSET(Radar!$AC$3,COLUMN(),0))*DistanceShader!Y12*LightShader!Y12*(IF(OFFSET(Ghosts!$S$41,COLUMN(),0)&lt;ScreenHeight!$E13,   1,   (SQRT(OFFSET(Ghosts!$T$41,COLUMN(),0)-OFFSET(Ghosts!$R$41,COLUMN(),0)*ScreenHeight!$D13)-1))+IF(Ghosts!$B$35,IF(Param!$M$21,-1-POWER(0.3,Param!$M$21)/(IF(Param!$M$21&lt;20,LightShader!Y77,OFFSET(LightShader!Y77,Param!$M$21-20,0))+POWER(0.3,Param!$M$21)),-2),0))</f>
        <v>2.3488976456524711</v>
      </c>
      <c r="Z12" s="46">
        <f ca="1">IF(ScreenHeight!$B13&lt;OFFSET(Radar!$AC$3,COLUMN(),0),    Param!$B$38/ScreenHeight!$B13,    (Param!$B$37+1/(1-OFFSET(Radar!$AD$3,COLUMN(),0)*ScreenHeight!$C13)/Param!$B$39)/OFFSET(Radar!$AC$3,COLUMN(),0))*DistanceShader!Z12*LightShader!Z12*(IF(OFFSET(Ghosts!$S$41,COLUMN(),0)&lt;ScreenHeight!$E13,   1,   (SQRT(OFFSET(Ghosts!$T$41,COLUMN(),0)-OFFSET(Ghosts!$R$41,COLUMN(),0)*ScreenHeight!$D13)-1))+IF(Ghosts!$B$35,IF(Param!$M$21,-1-POWER(0.3,Param!$M$21)/(IF(Param!$M$21&lt;20,LightShader!Z77,OFFSET(LightShader!Z77,Param!$M$21-20,0))+POWER(0.3,Param!$M$21)),-2),0))</f>
        <v>2.4289722891895664</v>
      </c>
      <c r="AA12" s="46">
        <f ca="1">IF(ScreenHeight!$B13&lt;OFFSET(Radar!$AC$3,COLUMN(),0),    Param!$B$38/ScreenHeight!$B13,    (Param!$B$37+1/(1-OFFSET(Radar!$AD$3,COLUMN(),0)*ScreenHeight!$C13)/Param!$B$39)/OFFSET(Radar!$AC$3,COLUMN(),0))*DistanceShader!AA12*LightShader!AA12*(IF(OFFSET(Ghosts!$S$41,COLUMN(),0)&lt;ScreenHeight!$E13,   1,   (SQRT(OFFSET(Ghosts!$T$41,COLUMN(),0)-OFFSET(Ghosts!$R$41,COLUMN(),0)*ScreenHeight!$D13)-1))+IF(Ghosts!$B$35,IF(Param!$M$21,-1-POWER(0.3,Param!$M$21)/(IF(Param!$M$21&lt;20,LightShader!AA77,OFFSET(LightShader!AA77,Param!$M$21-20,0))+POWER(0.3,Param!$M$21)),-2),0))</f>
        <v>2.5119371136709159</v>
      </c>
      <c r="AB12" s="46">
        <f ca="1">IF(ScreenHeight!$B13&lt;OFFSET(Radar!$AC$3,COLUMN(),0),    Param!$B$38/ScreenHeight!$B13,    (Param!$B$37+1/(1-OFFSET(Radar!$AD$3,COLUMN(),0)*ScreenHeight!$C13)/Param!$B$39)/OFFSET(Radar!$AC$3,COLUMN(),0))*DistanceShader!AB12*LightShader!AB12*(IF(OFFSET(Ghosts!$S$41,COLUMN(),0)&lt;ScreenHeight!$E13,   1,   (SQRT(OFFSET(Ghosts!$T$41,COLUMN(),0)-OFFSET(Ghosts!$R$41,COLUMN(),0)*ScreenHeight!$D13)-1))+IF(Ghosts!$B$35,IF(Param!$M$21,-1-POWER(0.3,Param!$M$21)/(IF(Param!$M$21&lt;20,LightShader!AB77,OFFSET(LightShader!AB77,Param!$M$21-20,0))+POWER(0.3,Param!$M$21)),-2),0))</f>
        <v>2.5977996999525161</v>
      </c>
      <c r="AC12" s="46">
        <f ca="1">IF(ScreenHeight!$B13&lt;OFFSET(Radar!$AC$3,COLUMN(),0),    Param!$B$38/ScreenHeight!$B13,    (Param!$B$37+1/(1-OFFSET(Radar!$AD$3,COLUMN(),0)*ScreenHeight!$C13)/Param!$B$39)/OFFSET(Radar!$AC$3,COLUMN(),0))*DistanceShader!AC12*LightShader!AC12*(IF(OFFSET(Ghosts!$S$41,COLUMN(),0)&lt;ScreenHeight!$E13,   1,   (SQRT(OFFSET(Ghosts!$T$41,COLUMN(),0)-OFFSET(Ghosts!$R$41,COLUMN(),0)*ScreenHeight!$D13)-1))+IF(Ghosts!$B$35,IF(Param!$M$21,-1-POWER(0.3,Param!$M$21)/(IF(Param!$M$21&lt;20,LightShader!AC77,OFFSET(LightShader!AC77,Param!$M$21-20,0))+POWER(0.3,Param!$M$21)),-2),0))</f>
        <v>2.6865411480809529</v>
      </c>
      <c r="AD12" s="46">
        <f ca="1">IF(ScreenHeight!$B13&lt;OFFSET(Radar!$AC$3,COLUMN(),0),    Param!$B$38/ScreenHeight!$B13,    (Param!$B$37+1/(1-OFFSET(Radar!$AD$3,COLUMN(),0)*ScreenHeight!$C13)/Param!$B$39)/OFFSET(Radar!$AC$3,COLUMN(),0))*DistanceShader!AD12*LightShader!AD12*(IF(OFFSET(Ghosts!$S$41,COLUMN(),0)&lt;ScreenHeight!$E13,   1,   (SQRT(OFFSET(Ghosts!$T$41,COLUMN(),0)-OFFSET(Ghosts!$R$41,COLUMN(),0)*ScreenHeight!$D13)-1))+IF(Ghosts!$B$35,IF(Param!$M$21,-1-POWER(0.3,Param!$M$21)/(IF(Param!$M$21&lt;20,LightShader!AD77,OFFSET(LightShader!AD77,Param!$M$21-20,0))+POWER(0.3,Param!$M$21)),-2),0))</f>
        <v>2.7781097510047617</v>
      </c>
      <c r="AE12" s="46">
        <f ca="1">IF(ScreenHeight!$B13&lt;OFFSET(Radar!$AC$3,COLUMN(),0),    Param!$B$38/ScreenHeight!$B13,    (Param!$B$37+1/(1-OFFSET(Radar!$AD$3,COLUMN(),0)*ScreenHeight!$C13)/Param!$B$39)/OFFSET(Radar!$AC$3,COLUMN(),0))*DistanceShader!AE12*LightShader!AE12*(IF(OFFSET(Ghosts!$S$41,COLUMN(),0)&lt;ScreenHeight!$E13,   1,   (SQRT(OFFSET(Ghosts!$T$41,COLUMN(),0)-OFFSET(Ghosts!$R$41,COLUMN(),0)*ScreenHeight!$D13)-1))+IF(Ghosts!$B$35,IF(Param!$M$21,-1-POWER(0.3,Param!$M$21)/(IF(Param!$M$21&lt;20,LightShader!AE77,OFFSET(LightShader!AE77,Param!$M$21-20,0))+POWER(0.3,Param!$M$21)),-2),0))</f>
        <v>2.8724136314289015</v>
      </c>
      <c r="AF12" s="46">
        <f ca="1">IF(ScreenHeight!$B13&lt;OFFSET(Radar!$AC$3,COLUMN(),0),    Param!$B$38/ScreenHeight!$B13,    (Param!$B$37+1/(1-OFFSET(Radar!$AD$3,COLUMN(),0)*ScreenHeight!$C13)/Param!$B$39)/OFFSET(Radar!$AC$3,COLUMN(),0))*DistanceShader!AF12*LightShader!AF12*(IF(OFFSET(Ghosts!$S$41,COLUMN(),0)&lt;ScreenHeight!$E13,   1,   (SQRT(OFFSET(Ghosts!$T$41,COLUMN(),0)-OFFSET(Ghosts!$R$41,COLUMN(),0)*ScreenHeight!$D13)-1))+IF(Ghosts!$B$35,IF(Param!$M$21,-1-POWER(0.3,Param!$M$21)/(IF(Param!$M$21&lt;20,LightShader!AF77,OFFSET(LightShader!AF77,Param!$M$21-20,0))+POWER(0.3,Param!$M$21)),-2),0))</f>
        <v>2.9693122823961842</v>
      </c>
      <c r="AG12" s="46">
        <f ca="1">IF(ScreenHeight!$B13&lt;OFFSET(Radar!$AC$3,COLUMN(),0),    Param!$B$38/ScreenHeight!$B13,    (Param!$B$37+1/(1-OFFSET(Radar!$AD$3,COLUMN(),0)*ScreenHeight!$C13)/Param!$B$39)/OFFSET(Radar!$AC$3,COLUMN(),0))*DistanceShader!AG12*LightShader!AG12*(IF(OFFSET(Ghosts!$S$41,COLUMN(),0)&lt;ScreenHeight!$E13,   1,   (SQRT(OFFSET(Ghosts!$T$41,COLUMN(),0)-OFFSET(Ghosts!$R$41,COLUMN(),0)*ScreenHeight!$D13)-1))+IF(Ghosts!$B$35,IF(Param!$M$21,-1-POWER(0.3,Param!$M$21)/(IF(Param!$M$21&lt;20,LightShader!AG77,OFFSET(LightShader!AG77,Param!$M$21-20,0))+POWER(0.3,Param!$M$21)),-2),0))</f>
        <v>3.0686070009270447</v>
      </c>
      <c r="AH12" s="46">
        <f ca="1">IF(ScreenHeight!$B13&lt;OFFSET(Radar!$AC$3,COLUMN(),0),    Param!$B$38/ScreenHeight!$B13,    (Param!$B$37+1/(1-OFFSET(Radar!$AD$3,COLUMN(),0)*ScreenHeight!$C13)/Param!$B$39)/OFFSET(Radar!$AC$3,COLUMN(),0))*DistanceShader!AH12*LightShader!AH12*(IF(OFFSET(Ghosts!$S$41,COLUMN(),0)&lt;ScreenHeight!$E13,   1,   (SQRT(OFFSET(Ghosts!$T$41,COLUMN(),0)-OFFSET(Ghosts!$R$41,COLUMN(),0)*ScreenHeight!$D13)-1))+IF(Ghosts!$B$35,IF(Param!$M$21,-1-POWER(0.3,Param!$M$21)/(IF(Param!$M$21&lt;20,LightShader!AH77,OFFSET(LightShader!AH77,Param!$M$21-20,0))+POWER(0.3,Param!$M$21)),-2),0))</f>
        <v>3.1700302810656509</v>
      </c>
      <c r="AI12" s="46">
        <f ca="1">IF(ScreenHeight!$B13&lt;OFFSET(Radar!$AC$3,COLUMN(),0),    Param!$B$38/ScreenHeight!$B13,    (Param!$B$37+1/(1-OFFSET(Radar!$AD$3,COLUMN(),0)*ScreenHeight!$C13)/Param!$B$39)/OFFSET(Radar!$AC$3,COLUMN(),0))*DistanceShader!AI12*LightShader!AI12*(IF(OFFSET(Ghosts!$S$41,COLUMN(),0)&lt;ScreenHeight!$E13,   1,   (SQRT(OFFSET(Ghosts!$T$41,COLUMN(),0)-OFFSET(Ghosts!$R$41,COLUMN(),0)*ScreenHeight!$D13)-1))+IF(Ghosts!$B$35,IF(Param!$M$21,-1-POWER(0.3,Param!$M$21)/(IF(Param!$M$21&lt;20,LightShader!AI77,OFFSET(LightShader!AI77,Param!$M$21-20,0))+POWER(0.3,Param!$M$21)),-2),0))</f>
        <v>3.2732343460869768</v>
      </c>
      <c r="AJ12" s="46">
        <f ca="1">IF(ScreenHeight!$B13&lt;OFFSET(Radar!$AC$3,COLUMN(),0),    Param!$B$38/ScreenHeight!$B13,    (Param!$B$37+1/(1-OFFSET(Radar!$AD$3,COLUMN(),0)*ScreenHeight!$C13)/Param!$B$39)/OFFSET(Radar!$AC$3,COLUMN(),0))*DistanceShader!AJ12*LightShader!AJ12*(IF(OFFSET(Ghosts!$S$41,COLUMN(),0)&lt;ScreenHeight!$E13,   1,   (SQRT(OFFSET(Ghosts!$T$41,COLUMN(),0)-OFFSET(Ghosts!$R$41,COLUMN(),0)*ScreenHeight!$D13)-1))+IF(Ghosts!$B$35,IF(Param!$M$21,-1-POWER(0.3,Param!$M$21)/(IF(Param!$M$21&lt;20,LightShader!AJ77,OFFSET(LightShader!AJ77,Param!$M$21-20,0))+POWER(0.3,Param!$M$21)),-2),0))</f>
        <v>3.3777791573030598</v>
      </c>
      <c r="AK12" s="46">
        <f ca="1">IF(ScreenHeight!$B13&lt;OFFSET(Radar!$AC$3,COLUMN(),0),    Param!$B$38/ScreenHeight!$B13,    (Param!$B$37+1/(1-OFFSET(Radar!$AD$3,COLUMN(),0)*ScreenHeight!$C13)/Param!$B$39)/OFFSET(Radar!$AC$3,COLUMN(),0))*DistanceShader!AK12*LightShader!AK12*(IF(OFFSET(Ghosts!$S$41,COLUMN(),0)&lt;ScreenHeight!$E13,   1,   (SQRT(OFFSET(Ghosts!$T$41,COLUMN(),0)-OFFSET(Ghosts!$R$41,COLUMN(),0)*ScreenHeight!$D13)-1))+IF(Ghosts!$B$35,IF(Param!$M$21,-1-POWER(0.3,Param!$M$21)/(IF(Param!$M$21&lt;20,LightShader!AK77,OFFSET(LightShader!AK77,Param!$M$21-20,0))+POWER(0.3,Param!$M$21)),-2),0))</f>
        <v>3.4831204446374091</v>
      </c>
      <c r="AL12" s="46">
        <f ca="1">IF(ScreenHeight!$B13&lt;OFFSET(Radar!$AC$3,COLUMN(),0),    Param!$B$38/ScreenHeight!$B13,    (Param!$B$37+1/(1-OFFSET(Radar!$AD$3,COLUMN(),0)*ScreenHeight!$C13)/Param!$B$39)/OFFSET(Radar!$AC$3,COLUMN(),0))*DistanceShader!AL12*LightShader!AL12*(IF(OFFSET(Ghosts!$S$41,COLUMN(),0)&lt;ScreenHeight!$E13,   1,   (SQRT(OFFSET(Ghosts!$T$41,COLUMN(),0)-OFFSET(Ghosts!$R$41,COLUMN(),0)*ScreenHeight!$D13)-1))+IF(Ghosts!$B$35,IF(Param!$M$21,-1-POWER(0.3,Param!$M$21)/(IF(Param!$M$21&lt;20,LightShader!AL77,OFFSET(LightShader!AL77,Param!$M$21-20,0))+POWER(0.3,Param!$M$21)),-2),0))</f>
        <v>3.5885985625416623</v>
      </c>
      <c r="AM12" s="46">
        <f ca="1">IF(ScreenHeight!$B13&lt;OFFSET(Radar!$AC$3,COLUMN(),0),    Param!$B$38/ScreenHeight!$B13,    (Param!$B$37+1/(1-OFFSET(Radar!$AD$3,COLUMN(),0)*ScreenHeight!$C13)/Param!$B$39)/OFFSET(Radar!$AC$3,COLUMN(),0))*DistanceShader!AM12*LightShader!AM12*(IF(OFFSET(Ghosts!$S$41,COLUMN(),0)&lt;ScreenHeight!$E13,   1,   (SQRT(OFFSET(Ghosts!$T$41,COLUMN(),0)-OFFSET(Ghosts!$R$41,COLUMN(),0)*ScreenHeight!$D13)-1))+IF(Ghosts!$B$35,IF(Param!$M$21,-1-POWER(0.3,Param!$M$21)/(IF(Param!$M$21&lt;20,LightShader!AM77,OFFSET(LightShader!AM77,Param!$M$21-20,0))+POWER(0.3,Param!$M$21)),-2),0))</f>
        <v>3.6934292750771869</v>
      </c>
      <c r="AN12" s="46">
        <f ca="1">IF(ScreenHeight!$B13&lt;OFFSET(Radar!$AC$3,COLUMN(),0),    Param!$B$38/ScreenHeight!$B13,    (Param!$B$37+1/(1-OFFSET(Radar!$AD$3,COLUMN(),0)*ScreenHeight!$C13)/Param!$B$39)/OFFSET(Radar!$AC$3,COLUMN(),0))*DistanceShader!AN12*LightShader!AN12*(IF(OFFSET(Ghosts!$S$41,COLUMN(),0)&lt;ScreenHeight!$E13,   1,   (SQRT(OFFSET(Ghosts!$T$41,COLUMN(),0)-OFFSET(Ghosts!$R$41,COLUMN(),0)*ScreenHeight!$D13)-1))+IF(Ghosts!$B$35,IF(Param!$M$21,-1-POWER(0.3,Param!$M$21)/(IF(Param!$M$21&lt;20,LightShader!AN77,OFFSET(LightShader!AN77,Param!$M$21-20,0))+POWER(0.3,Param!$M$21)),-2),0))</f>
        <v>3.7966978923905343</v>
      </c>
      <c r="AO12" s="46">
        <f ca="1">IF(ScreenHeight!$B13&lt;OFFSET(Radar!$AC$3,COLUMN(),0),    Param!$B$38/ScreenHeight!$B13,    (Param!$B$37+1/(1-OFFSET(Radar!$AD$3,COLUMN(),0)*ScreenHeight!$C13)/Param!$B$39)/OFFSET(Radar!$AC$3,COLUMN(),0))*DistanceShader!AO12*LightShader!AO12*(IF(OFFSET(Ghosts!$S$41,COLUMN(),0)&lt;ScreenHeight!$E13,   1,   (SQRT(OFFSET(Ghosts!$T$41,COLUMN(),0)-OFFSET(Ghosts!$R$41,COLUMN(),0)*ScreenHeight!$D13)-1))+IF(Ghosts!$B$35,IF(Param!$M$21,-1-POWER(0.3,Param!$M$21)/(IF(Param!$M$21&lt;20,LightShader!AO77,OFFSET(LightShader!AO77,Param!$M$21-20,0))+POWER(0.3,Param!$M$21)),-2),0))</f>
        <v>3.8973584732498772</v>
      </c>
      <c r="AP12" s="46">
        <f ca="1">IF(ScreenHeight!$B13&lt;OFFSET(Radar!$AC$3,COLUMN(),0),    Param!$B$38/ScreenHeight!$B13,    (Param!$B$37+1/(1-OFFSET(Radar!$AD$3,COLUMN(),0)*ScreenHeight!$C13)/Param!$B$39)/OFFSET(Radar!$AC$3,COLUMN(),0))*DistanceShader!AP12*LightShader!AP12*(IF(OFFSET(Ghosts!$S$41,COLUMN(),0)&lt;ScreenHeight!$E13,   1,   (SQRT(OFFSET(Ghosts!$T$41,COLUMN(),0)-OFFSET(Ghosts!$R$41,COLUMN(),0)*ScreenHeight!$D13)-1))+IF(Ghosts!$B$35,IF(Param!$M$21,-1-POWER(0.3,Param!$M$21)/(IF(Param!$M$21&lt;20,LightShader!AP77,OFFSET(LightShader!AP77,Param!$M$21-20,0))+POWER(0.3,Param!$M$21)),-2),0))</f>
        <v>3.9942400063665389</v>
      </c>
      <c r="AQ12" s="46">
        <f ca="1">IF(ScreenHeight!$B13&lt;OFFSET(Radar!$AC$3,COLUMN(),0),    Param!$B$38/ScreenHeight!$B13,    (Param!$B$37+1/(1-OFFSET(Radar!$AD$3,COLUMN(),0)*ScreenHeight!$C13)/Param!$B$39)/OFFSET(Radar!$AC$3,COLUMN(),0))*DistanceShader!AQ12*LightShader!AQ12*(IF(OFFSET(Ghosts!$S$41,COLUMN(),0)&lt;ScreenHeight!$E13,   1,   (SQRT(OFFSET(Ghosts!$T$41,COLUMN(),0)-OFFSET(Ghosts!$R$41,COLUMN(),0)*ScreenHeight!$D13)-1))+IF(Ghosts!$B$35,IF(Param!$M$21,-1-POWER(0.3,Param!$M$21)/(IF(Param!$M$21&lt;20,LightShader!AQ77,OFFSET(LightShader!AQ77,Param!$M$21-20,0))+POWER(0.3,Param!$M$21)),-2),0))</f>
        <v>4.086061495242503</v>
      </c>
      <c r="AR12" s="46">
        <f ca="1">IF(ScreenHeight!$B13&lt;OFFSET(Radar!$AC$3,COLUMN(),0),    Param!$B$38/ScreenHeight!$B13,    (Param!$B$37+1/(1-OFFSET(Radar!$AD$3,COLUMN(),0)*ScreenHeight!$C13)/Param!$B$39)/OFFSET(Radar!$AC$3,COLUMN(),0))*DistanceShader!AR12*LightShader!AR12*(IF(OFFSET(Ghosts!$S$41,COLUMN(),0)&lt;ScreenHeight!$E13,   1,   (SQRT(OFFSET(Ghosts!$T$41,COLUMN(),0)-OFFSET(Ghosts!$R$41,COLUMN(),0)*ScreenHeight!$D13)-1))+IF(Ghosts!$B$35,IF(Param!$M$21,-1-POWER(0.3,Param!$M$21)/(IF(Param!$M$21&lt;20,LightShader!AR77,OFFSET(LightShader!AR77,Param!$M$21-20,0))+POWER(0.3,Param!$M$21)),-2),0))</f>
        <v>4.1714575923227013</v>
      </c>
      <c r="AS12" s="46">
        <f ca="1">IF(ScreenHeight!$B13&lt;OFFSET(Radar!$AC$3,COLUMN(),0),    Param!$B$38/ScreenHeight!$B13,    (Param!$B$37+1/(1-OFFSET(Radar!$AD$3,COLUMN(),0)*ScreenHeight!$C13)/Param!$B$39)/OFFSET(Radar!$AC$3,COLUMN(),0))*DistanceShader!AS12*LightShader!AS12*(IF(OFFSET(Ghosts!$S$41,COLUMN(),0)&lt;ScreenHeight!$E13,   1,   (SQRT(OFFSET(Ghosts!$T$41,COLUMN(),0)-OFFSET(Ghosts!$R$41,COLUMN(),0)*ScreenHeight!$D13)-1))+IF(Ghosts!$B$35,IF(Param!$M$21,-1-POWER(0.3,Param!$M$21)/(IF(Param!$M$21&lt;20,LightShader!AS77,OFFSET(LightShader!AS77,Param!$M$21-20,0))+POWER(0.3,Param!$M$21)),-2),0))</f>
        <v>4.2490157625772751</v>
      </c>
      <c r="AT12" s="46">
        <f ca="1">IF(ScreenHeight!$B13&lt;OFFSET(Radar!$AC$3,COLUMN(),0),    Param!$B$38/ScreenHeight!$B13,    (Param!$B$37+1/(1-OFFSET(Radar!$AD$3,COLUMN(),0)*ScreenHeight!$C13)/Param!$B$39)/OFFSET(Radar!$AC$3,COLUMN(),0))*DistanceShader!AT12*LightShader!AT12*(IF(OFFSET(Ghosts!$S$41,COLUMN(),0)&lt;ScreenHeight!$E13,   1,   (SQRT(OFFSET(Ghosts!$T$41,COLUMN(),0)-OFFSET(Ghosts!$R$41,COLUMN(),0)*ScreenHeight!$D13)-1))+IF(Ghosts!$B$35,IF(Param!$M$21,-1-POWER(0.3,Param!$M$21)/(IF(Param!$M$21&lt;20,LightShader!AT77,OFFSET(LightShader!AT77,Param!$M$21-20,0))+POWER(0.3,Param!$M$21)),-2),0))</f>
        <v>4.3173248535210114</v>
      </c>
      <c r="AU12" s="46">
        <f ca="1">IF(ScreenHeight!$B13&lt;OFFSET(Radar!$AC$3,COLUMN(),0),    Param!$B$38/ScreenHeight!$B13,    (Param!$B$37+1/(1-OFFSET(Radar!$AD$3,COLUMN(),0)*ScreenHeight!$C13)/Param!$B$39)/OFFSET(Radar!$AC$3,COLUMN(),0))*DistanceShader!AU12*LightShader!AU12*(IF(OFFSET(Ghosts!$S$41,COLUMN(),0)&lt;ScreenHeight!$E13,   1,   (SQRT(OFFSET(Ghosts!$T$41,COLUMN(),0)-OFFSET(Ghosts!$R$41,COLUMN(),0)*ScreenHeight!$D13)-1))+IF(Ghosts!$B$35,IF(Param!$M$21,-1-POWER(0.3,Param!$M$21)/(IF(Param!$M$21&lt;20,LightShader!AU77,OFFSET(LightShader!AU77,Param!$M$21-20,0))+POWER(0.3,Param!$M$21)),-2),0))</f>
        <v>4.3750334456314546</v>
      </c>
      <c r="AV12" s="46">
        <f ca="1">IF(ScreenHeight!$B13&lt;OFFSET(Radar!$AC$3,COLUMN(),0),    Param!$B$38/ScreenHeight!$B13,    (Param!$B$37+1/(1-OFFSET(Radar!$AD$3,COLUMN(),0)*ScreenHeight!$C13)/Param!$B$39)/OFFSET(Radar!$AC$3,COLUMN(),0))*DistanceShader!AV12*LightShader!AV12*(IF(OFFSET(Ghosts!$S$41,COLUMN(),0)&lt;ScreenHeight!$E13,   1,   (SQRT(OFFSET(Ghosts!$T$41,COLUMN(),0)-OFFSET(Ghosts!$R$41,COLUMN(),0)*ScreenHeight!$D13)-1))+IF(Ghosts!$B$35,IF(Param!$M$21,-1-POWER(0.3,Param!$M$21)/(IF(Param!$M$21&lt;20,LightShader!AV77,OFFSET(LightShader!AV77,Param!$M$21-20,0))+POWER(0.3,Param!$M$21)),-2),0))</f>
        <v>4.4209146169102738</v>
      </c>
      <c r="AW12" s="46">
        <f ca="1">IF(ScreenHeight!$B13&lt;OFFSET(Radar!$AC$3,COLUMN(),0),    Param!$B$38/ScreenHeight!$B13,    (Param!$B$37+1/(1-OFFSET(Radar!$AD$3,COLUMN(),0)*ScreenHeight!$C13)/Param!$B$39)/OFFSET(Radar!$AC$3,COLUMN(),0))*DistanceShader!AW12*LightShader!AW12*(IF(OFFSET(Ghosts!$S$41,COLUMN(),0)&lt;ScreenHeight!$E13,   1,   (SQRT(OFFSET(Ghosts!$T$41,COLUMN(),0)-OFFSET(Ghosts!$R$41,COLUMN(),0)*ScreenHeight!$D13)-1))+IF(Ghosts!$B$35,IF(Param!$M$21,-1-POWER(0.3,Param!$M$21)/(IF(Param!$M$21&lt;20,LightShader!AW77,OFFSET(LightShader!AW77,Param!$M$21-20,0))+POWER(0.3,Param!$M$21)),-2),0))</f>
        <v>4.4539320751172315</v>
      </c>
      <c r="AX12" s="46">
        <f ca="1">IF(ScreenHeight!$B13&lt;OFFSET(Radar!$AC$3,COLUMN(),0),    Param!$B$38/ScreenHeight!$B13,    (Param!$B$37+1/(1-OFFSET(Radar!$AD$3,COLUMN(),0)*ScreenHeight!$C13)/Param!$B$39)/OFFSET(Radar!$AC$3,COLUMN(),0))*DistanceShader!AX12*LightShader!AX12*(IF(OFFSET(Ghosts!$S$41,COLUMN(),0)&lt;ScreenHeight!$E13,   1,   (SQRT(OFFSET(Ghosts!$T$41,COLUMN(),0)-OFFSET(Ghosts!$R$41,COLUMN(),0)*ScreenHeight!$D13)-1))+IF(Ghosts!$B$35,IF(Param!$M$21,-1-POWER(0.3,Param!$M$21)/(IF(Param!$M$21&lt;20,LightShader!AX77,OFFSET(LightShader!AX77,Param!$M$21-20,0))+POWER(0.3,Param!$M$21)),-2),0))</f>
        <v>4.4733013833396322</v>
      </c>
      <c r="AY12" s="46">
        <f ca="1">IF(ScreenHeight!$B13&lt;OFFSET(Radar!$AC$3,COLUMN(),0),    Param!$B$38/ScreenHeight!$B13,    (Param!$B$37+1/(1-OFFSET(Radar!$AD$3,COLUMN(),0)*ScreenHeight!$C13)/Param!$B$39)/OFFSET(Radar!$AC$3,COLUMN(),0))*DistanceShader!AY12*LightShader!AY12*(IF(OFFSET(Ghosts!$S$41,COLUMN(),0)&lt;ScreenHeight!$E13,   1,   (SQRT(OFFSET(Ghosts!$T$41,COLUMN(),0)-OFFSET(Ghosts!$R$41,COLUMN(),0)*ScreenHeight!$D13)-1))+IF(Ghosts!$B$35,IF(Param!$M$21,-1-POWER(0.3,Param!$M$21)/(IF(Param!$M$21&lt;20,LightShader!AY77,OFFSET(LightShader!AY77,Param!$M$21-20,0))+POWER(0.3,Param!$M$21)),-2),0))</f>
        <v>4.4785396219131819</v>
      </c>
      <c r="AZ12" s="46">
        <f ca="1">IF(ScreenHeight!$B13&lt;OFFSET(Radar!$AC$3,COLUMN(),0),    Param!$B$38/ScreenHeight!$B13,    (Param!$B$37+1/(1-OFFSET(Radar!$AD$3,COLUMN(),0)*ScreenHeight!$C13)/Param!$B$39)/OFFSET(Radar!$AC$3,COLUMN(),0))*DistanceShader!AZ12*LightShader!AZ12*(IF(OFFSET(Ghosts!$S$41,COLUMN(),0)&lt;ScreenHeight!$E13,   1,   (SQRT(OFFSET(Ghosts!$T$41,COLUMN(),0)-OFFSET(Ghosts!$R$41,COLUMN(),0)*ScreenHeight!$D13)-1))+IF(Ghosts!$B$35,IF(Param!$M$21,-1-POWER(0.3,Param!$M$21)/(IF(Param!$M$21&lt;20,LightShader!AZ77,OFFSET(LightShader!AZ77,Param!$M$21-20,0))+POWER(0.3,Param!$M$21)),-2),0))</f>
        <v>4.4694975549448017</v>
      </c>
      <c r="BA12" s="46">
        <f ca="1">IF(ScreenHeight!$B13&lt;OFFSET(Radar!$AC$3,COLUMN(),0),    Param!$B$38/ScreenHeight!$B13,    (Param!$B$37+1/(1-OFFSET(Radar!$AD$3,COLUMN(),0)*ScreenHeight!$C13)/Param!$B$39)/OFFSET(Radar!$AC$3,COLUMN(),0))*DistanceShader!BA12*LightShader!BA12*(IF(OFFSET(Ghosts!$S$41,COLUMN(),0)&lt;ScreenHeight!$E13,   1,   (SQRT(OFFSET(Ghosts!$T$41,COLUMN(),0)-OFFSET(Ghosts!$R$41,COLUMN(),0)*ScreenHeight!$D13)-1))+IF(Ghosts!$B$35,IF(Param!$M$21,-1-POWER(0.3,Param!$M$21)/(IF(Param!$M$21&lt;20,LightShader!BA77,OFFSET(LightShader!BA77,Param!$M$21-20,0))+POWER(0.3,Param!$M$21)),-2),0))</f>
        <v>4.4463702155459854</v>
      </c>
      <c r="BB12" s="46">
        <f ca="1">IF(ScreenHeight!$B13&lt;OFFSET(Radar!$AC$3,COLUMN(),0),    Param!$B$38/ScreenHeight!$B13,    (Param!$B$37+1/(1-OFFSET(Radar!$AD$3,COLUMN(),0)*ScreenHeight!$C13)/Param!$B$39)/OFFSET(Radar!$AC$3,COLUMN(),0))*DistanceShader!BB12*LightShader!BB12*(IF(OFFSET(Ghosts!$S$41,COLUMN(),0)&lt;ScreenHeight!$E13,   1,   (SQRT(OFFSET(Ghosts!$T$41,COLUMN(),0)-OFFSET(Ghosts!$R$41,COLUMN(),0)*ScreenHeight!$D13)-1))+IF(Ghosts!$B$35,IF(Param!$M$21,-1-POWER(0.3,Param!$M$21)/(IF(Param!$M$21&lt;20,LightShader!BB77,OFFSET(LightShader!BB77,Param!$M$21-20,0))+POWER(0.3,Param!$M$21)),-2),0))</f>
        <v>4.4096845023690401</v>
      </c>
      <c r="BC12" s="46">
        <f ca="1">IF(ScreenHeight!$B13&lt;OFFSET(Radar!$AC$3,COLUMN(),0),    Param!$B$38/ScreenHeight!$B13,    (Param!$B$37+1/(1-OFFSET(Radar!$AD$3,COLUMN(),0)*ScreenHeight!$C13)/Param!$B$39)/OFFSET(Radar!$AC$3,COLUMN(),0))*DistanceShader!BC12*LightShader!BC12*(IF(OFFSET(Ghosts!$S$41,COLUMN(),0)&lt;ScreenHeight!$E13,   1,   (SQRT(OFFSET(Ghosts!$T$41,COLUMN(),0)-OFFSET(Ghosts!$R$41,COLUMN(),0)*ScreenHeight!$D13)-1))+IF(Ghosts!$B$35,IF(Param!$M$21,-1-POWER(0.3,Param!$M$21)/(IF(Param!$M$21&lt;20,LightShader!BC77,OFFSET(LightShader!BC77,Param!$M$21-20,0))+POWER(0.3,Param!$M$21)),-2),0))</f>
        <v>4.3602653581065338</v>
      </c>
      <c r="BD12" s="46">
        <f ca="1">IF(ScreenHeight!$B13&lt;OFFSET(Radar!$AC$3,COLUMN(),0),    Param!$B$38/ScreenHeight!$B13,    (Param!$B$37+1/(1-OFFSET(Radar!$AD$3,COLUMN(),0)*ScreenHeight!$C13)/Param!$B$39)/OFFSET(Radar!$AC$3,COLUMN(),0))*DistanceShader!BD12*LightShader!BD12*(IF(OFFSET(Ghosts!$S$41,COLUMN(),0)&lt;ScreenHeight!$E13,   1,   (SQRT(OFFSET(Ghosts!$T$41,COLUMN(),0)-OFFSET(Ghosts!$R$41,COLUMN(),0)*ScreenHeight!$D13)-1))+IF(Ghosts!$B$35,IF(Param!$M$21,-1-POWER(0.3,Param!$M$21)/(IF(Param!$M$21&lt;20,LightShader!BD77,OFFSET(LightShader!BD77,Param!$M$21-20,0))+POWER(0.3,Param!$M$21)),-2),0))</f>
        <v>4.2991847528972791</v>
      </c>
      <c r="BE12" s="46">
        <f ca="1">IF(ScreenHeight!$B13&lt;OFFSET(Radar!$AC$3,COLUMN(),0),    Param!$B$38/ScreenHeight!$B13,    (Param!$B$37+1/(1-OFFSET(Radar!$AD$3,COLUMN(),0)*ScreenHeight!$C13)/Param!$B$39)/OFFSET(Radar!$AC$3,COLUMN(),0))*DistanceShader!BE12*LightShader!BE12*(IF(OFFSET(Ghosts!$S$41,COLUMN(),0)&lt;ScreenHeight!$E13,   1,   (SQRT(OFFSET(Ghosts!$T$41,COLUMN(),0)-OFFSET(Ghosts!$R$41,COLUMN(),0)*ScreenHeight!$D13)-1))+IF(Ghosts!$B$35,IF(Param!$M$21,-1-POWER(0.3,Param!$M$21)/(IF(Param!$M$21&lt;20,LightShader!BE77,OFFSET(LightShader!BE77,Param!$M$21-20,0))+POWER(0.3,Param!$M$21)),-2),0))</f>
        <v>4.227699495531672</v>
      </c>
      <c r="BF12" s="46">
        <f ca="1">IF(ScreenHeight!$B13&lt;OFFSET(Radar!$AC$3,COLUMN(),0),    Param!$B$38/ScreenHeight!$B13,    (Param!$B$37+1/(1-OFFSET(Radar!$AD$3,COLUMN(),0)*ScreenHeight!$C13)/Param!$B$39)/OFFSET(Radar!$AC$3,COLUMN(),0))*DistanceShader!BF12*LightShader!BF12*(IF(OFFSET(Ghosts!$S$41,COLUMN(),0)&lt;ScreenHeight!$E13,   1,   (SQRT(OFFSET(Ghosts!$T$41,COLUMN(),0)-OFFSET(Ghosts!$R$41,COLUMN(),0)*ScreenHeight!$D13)-1))+IF(Ghosts!$B$35,IF(Param!$M$21,-1-POWER(0.3,Param!$M$21)/(IF(Param!$M$21&lt;20,LightShader!BF77,OFFSET(LightShader!BF77,Param!$M$21-20,0))+POWER(0.3,Param!$M$21)),-2),0))</f>
        <v>4.1471845656902797</v>
      </c>
      <c r="BG12" s="46">
        <f ca="1">IF(ScreenHeight!$B13&lt;OFFSET(Radar!$AC$3,COLUMN(),0),    Param!$B$38/ScreenHeight!$B13,    (Param!$B$37+1/(1-OFFSET(Radar!$AD$3,COLUMN(),0)*ScreenHeight!$C13)/Param!$B$39)/OFFSET(Radar!$AC$3,COLUMN(),0))*DistanceShader!BG12*LightShader!BG12*(IF(OFFSET(Ghosts!$S$41,COLUMN(),0)&lt;ScreenHeight!$E13,   1,   (SQRT(OFFSET(Ghosts!$T$41,COLUMN(),0)-OFFSET(Ghosts!$R$41,COLUMN(),0)*ScreenHeight!$D13)-1))+IF(Ghosts!$B$35,IF(Param!$M$21,-1-POWER(0.3,Param!$M$21)/(IF(Param!$M$21&lt;20,LightShader!BG77,OFFSET(LightShader!BG77,Param!$M$21-20,0))+POWER(0.3,Param!$M$21)),-2),0))</f>
        <v>4.0590682253921031</v>
      </c>
      <c r="BH12" s="46">
        <f ca="1">IF(ScreenHeight!$B13&lt;OFFSET(Radar!$AC$3,COLUMN(),0),    Param!$B$38/ScreenHeight!$B13,    (Param!$B$37+1/(1-OFFSET(Radar!$AD$3,COLUMN(),0)*ScreenHeight!$C13)/Param!$B$39)/OFFSET(Radar!$AC$3,COLUMN(),0))*DistanceShader!BH12*LightShader!BH12*(IF(OFFSET(Ghosts!$S$41,COLUMN(),0)&lt;ScreenHeight!$E13,   1,   (SQRT(OFFSET(Ghosts!$T$41,COLUMN(),0)-OFFSET(Ghosts!$R$41,COLUMN(),0)*ScreenHeight!$D13)-1))+IF(Ghosts!$B$35,IF(Param!$M$21,-1-POWER(0.3,Param!$M$21)/(IF(Param!$M$21&lt;20,LightShader!BH77,OFFSET(LightShader!BH77,Param!$M$21-20,0))+POWER(0.3,Param!$M$21)),-2),0))</f>
        <v>3.9647738990191614</v>
      </c>
      <c r="BI12" s="46">
        <f ca="1">IF(ScreenHeight!$B13&lt;OFFSET(Radar!$AC$3,COLUMN(),0),    Param!$B$38/ScreenHeight!$B13,    (Param!$B$37+1/(1-OFFSET(Radar!$AD$3,COLUMN(),0)*ScreenHeight!$C13)/Param!$B$39)/OFFSET(Radar!$AC$3,COLUMN(),0))*DistanceShader!BI12*LightShader!BI12*(IF(OFFSET(Ghosts!$S$41,COLUMN(),0)&lt;ScreenHeight!$E13,   1,   (SQRT(OFFSET(Ghosts!$T$41,COLUMN(),0)-OFFSET(Ghosts!$R$41,COLUMN(),0)*ScreenHeight!$D13)-1))+IF(Ghosts!$B$35,IF(Param!$M$21,-1-POWER(0.3,Param!$M$21)/(IF(Param!$M$21&lt;20,LightShader!BI77,OFFSET(LightShader!BI77,Param!$M$21-20,0))+POWER(0.3,Param!$M$21)),-2),0))</f>
        <v>3.8656721062548982</v>
      </c>
      <c r="BJ12" s="46">
        <f ca="1">IF(ScreenHeight!$B13&lt;OFFSET(Radar!$AC$3,COLUMN(),0),    Param!$B$38/ScreenHeight!$B13,    (Param!$B$37+1/(1-OFFSET(Radar!$AD$3,COLUMN(),0)*ScreenHeight!$C13)/Param!$B$39)/OFFSET(Radar!$AC$3,COLUMN(),0))*DistanceShader!BJ12*LightShader!BJ12*(IF(OFFSET(Ghosts!$S$41,COLUMN(),0)&lt;ScreenHeight!$E13,   1,   (SQRT(OFFSET(Ghosts!$T$41,COLUMN(),0)-OFFSET(Ghosts!$R$41,COLUMN(),0)*ScreenHeight!$D13)-1))+IF(Ghosts!$B$35,IF(Param!$M$21,-1-POWER(0.3,Param!$M$21)/(IF(Param!$M$21&lt;20,LightShader!BJ77,OFFSET(LightShader!BJ77,Param!$M$21-20,0))+POWER(0.3,Param!$M$21)),-2),0))</f>
        <v>3.763043983594871</v>
      </c>
      <c r="BK12" s="46">
        <f ca="1">IF(ScreenHeight!$B13&lt;OFFSET(Radar!$AC$3,COLUMN(),0),    Param!$B$38/ScreenHeight!$B13,    (Param!$B$37+1/(1-OFFSET(Radar!$AD$3,COLUMN(),0)*ScreenHeight!$C13)/Param!$B$39)/OFFSET(Radar!$AC$3,COLUMN(),0))*DistanceShader!BK12*LightShader!BK12*(IF(OFFSET(Ghosts!$S$41,COLUMN(),0)&lt;ScreenHeight!$E13,   1,   (SQRT(OFFSET(Ghosts!$T$41,COLUMN(),0)-OFFSET(Ghosts!$R$41,COLUMN(),0)*ScreenHeight!$D13)-1))+IF(Ghosts!$B$35,IF(Param!$M$21,-1-POWER(0.3,Param!$M$21)/(IF(Param!$M$21&lt;20,LightShader!BK77,OFFSET(LightShader!BK77,Param!$M$21-20,0))+POWER(0.3,Param!$M$21)),-2),0))</f>
        <v>3.6580564318901914</v>
      </c>
      <c r="BL12" s="46">
        <f ca="1">IF(ScreenHeight!$B13&lt;OFFSET(Radar!$AC$3,COLUMN(),0),    Param!$B$38/ScreenHeight!$B13,    (Param!$B$37+1/(1-OFFSET(Radar!$AD$3,COLUMN(),0)*ScreenHeight!$C13)/Param!$B$39)/OFFSET(Radar!$AC$3,COLUMN(),0))*DistanceShader!BL12*LightShader!BL12*(IF(OFFSET(Ghosts!$S$41,COLUMN(),0)&lt;ScreenHeight!$E13,   1,   (SQRT(OFFSET(Ghosts!$T$41,COLUMN(),0)-OFFSET(Ghosts!$R$41,COLUMN(),0)*ScreenHeight!$D13)-1))+IF(Ghosts!$B$35,IF(Param!$M$21,-1-POWER(0.3,Param!$M$21)/(IF(Param!$M$21&lt;20,LightShader!BL77,OFFSET(LightShader!BL77,Param!$M$21-20,0))+POWER(0.3,Param!$M$21)),-2),0))</f>
        <v>3.5517478378136613</v>
      </c>
      <c r="BM12" s="46">
        <f ca="1">IF(ScreenHeight!$B13&lt;OFFSET(Radar!$AC$3,COLUMN(),0),    Param!$B$38/ScreenHeight!$B13,    (Param!$B$37+1/(1-OFFSET(Radar!$AD$3,COLUMN(),0)*ScreenHeight!$C13)/Param!$B$39)/OFFSET(Radar!$AC$3,COLUMN(),0))*DistanceShader!BM12*LightShader!BM12*(IF(OFFSET(Ghosts!$S$41,COLUMN(),0)&lt;ScreenHeight!$E13,   1,   (SQRT(OFFSET(Ghosts!$T$41,COLUMN(),0)-OFFSET(Ghosts!$R$41,COLUMN(),0)*ScreenHeight!$D13)-1))+IF(Ghosts!$B$35,IF(Param!$M$21,-1-POWER(0.3,Param!$M$21)/(IF(Param!$M$21&lt;20,LightShader!BM77,OFFSET(LightShader!BM77,Param!$M$21-20,0))+POWER(0.3,Param!$M$21)),-2),0))</f>
        <v>3.4450226690753878</v>
      </c>
      <c r="BN12" s="46">
        <f ca="1">IF(ScreenHeight!$B13&lt;OFFSET(Radar!$AC$3,COLUMN(),0),    Param!$B$38/ScreenHeight!$B13,    (Param!$B$37+1/(1-OFFSET(Radar!$AD$3,COLUMN(),0)*ScreenHeight!$C13)/Param!$B$39)/OFFSET(Radar!$AC$3,COLUMN(),0))*DistanceShader!BN12*LightShader!BN12*(IF(OFFSET(Ghosts!$S$41,COLUMN(),0)&lt;ScreenHeight!$E13,   1,   (SQRT(OFFSET(Ghosts!$T$41,COLUMN(),0)-OFFSET(Ghosts!$R$41,COLUMN(),0)*ScreenHeight!$D13)-1))+IF(Ghosts!$B$35,IF(Param!$M$21,-1-POWER(0.3,Param!$M$21)/(IF(Param!$M$21&lt;20,LightShader!BN77,OFFSET(LightShader!BN77,Param!$M$21-20,0))+POWER(0.3,Param!$M$21)),-2),0))</f>
        <v>3.338652982157456</v>
      </c>
      <c r="BO12" s="46">
        <f ca="1">IF(ScreenHeight!$B13&lt;OFFSET(Radar!$AC$3,COLUMN(),0),    Param!$B$38/ScreenHeight!$B13,    (Param!$B$37+1/(1-OFFSET(Radar!$AD$3,COLUMN(),0)*ScreenHeight!$C13)/Param!$B$39)/OFFSET(Radar!$AC$3,COLUMN(),0))*DistanceShader!BO12*LightShader!BO12*(IF(OFFSET(Ghosts!$S$41,COLUMN(),0)&lt;ScreenHeight!$E13,   1,   (SQRT(OFFSET(Ghosts!$T$41,COLUMN(),0)-OFFSET(Ghosts!$R$41,COLUMN(),0)*ScreenHeight!$D13)-1))+IF(Ghosts!$B$35,IF(Param!$M$21,-1-POWER(0.3,Param!$M$21)/(IF(Param!$M$21&lt;20,LightShader!BO77,OFFSET(LightShader!BO77,Param!$M$21-20,0))+POWER(0.3,Param!$M$21)),-2),0))</f>
        <v>3.2332849091497606</v>
      </c>
      <c r="BP12" s="46">
        <f ca="1">IF(ScreenHeight!$B13&lt;OFFSET(Radar!$AC$3,COLUMN(),0),    Param!$B$38/ScreenHeight!$B13,    (Param!$B$37+1/(1-OFFSET(Radar!$AD$3,COLUMN(),0)*ScreenHeight!$C13)/Param!$B$39)/OFFSET(Radar!$AC$3,COLUMN(),0))*DistanceShader!BP12*LightShader!BP12*(IF(OFFSET(Ghosts!$S$41,COLUMN(),0)&lt;ScreenHeight!$E13,   1,   (SQRT(OFFSET(Ghosts!$T$41,COLUMN(),0)-OFFSET(Ghosts!$R$41,COLUMN(),0)*ScreenHeight!$D13)-1))+IF(Ghosts!$B$35,IF(Param!$M$21,-1-POWER(0.3,Param!$M$21)/(IF(Param!$M$21&lt;20,LightShader!BP77,OFFSET(LightShader!BP77,Param!$M$21-20,0))+POWER(0.3,Param!$M$21)),-2),0))</f>
        <v>3.1294484008283781</v>
      </c>
      <c r="BQ12" s="46">
        <f ca="1">IF(ScreenHeight!$B13&lt;OFFSET(Radar!$AC$3,COLUMN(),0),    Param!$B$38/ScreenHeight!$B13,    (Param!$B$37+1/(1-OFFSET(Radar!$AD$3,COLUMN(),0)*ScreenHeight!$C13)/Param!$B$39)/OFFSET(Radar!$AC$3,COLUMN(),0))*DistanceShader!BQ12*LightShader!BQ12*(IF(OFFSET(Ghosts!$S$41,COLUMN(),0)&lt;ScreenHeight!$E13,   1,   (SQRT(OFFSET(Ghosts!$T$41,COLUMN(),0)-OFFSET(Ghosts!$R$41,COLUMN(),0)*ScreenHeight!$D13)-1))+IF(Ghosts!$B$35,IF(Param!$M$21,-1-POWER(0.3,Param!$M$21)/(IF(Param!$M$21&lt;20,LightShader!BQ77,OFFSET(LightShader!BQ77,Param!$M$21-20,0))+POWER(0.3,Param!$M$21)),-2),0))</f>
        <v>3.0275688045209184</v>
      </c>
      <c r="BR12" s="46">
        <f ca="1">IF(ScreenHeight!$B13&lt;OFFSET(Radar!$AC$3,COLUMN(),0),    Param!$B$38/ScreenHeight!$B13,    (Param!$B$37+1/(1-OFFSET(Radar!$AD$3,COLUMN(),0)*ScreenHeight!$C13)/Param!$B$39)/OFFSET(Radar!$AC$3,COLUMN(),0))*DistanceShader!BR12*LightShader!BR12*(IF(OFFSET(Ghosts!$S$41,COLUMN(),0)&lt;ScreenHeight!$E13,   1,   (SQRT(OFFSET(Ghosts!$T$41,COLUMN(),0)-OFFSET(Ghosts!$R$41,COLUMN(),0)*ScreenHeight!$D13)-1))+IF(Ghosts!$B$35,IF(Param!$M$21,-1-POWER(0.3,Param!$M$21)/(IF(Param!$M$21&lt;20,LightShader!BR77,OFFSET(LightShader!BR77,Param!$M$21-20,0))+POWER(0.3,Param!$M$21)),-2),0))</f>
        <v>2.9279791794779375</v>
      </c>
      <c r="BS12" s="46">
        <f ca="1">IF(ScreenHeight!$B13&lt;OFFSET(Radar!$AC$3,COLUMN(),0),    Param!$B$38/ScreenHeight!$B13,    (Param!$B$37+1/(1-OFFSET(Radar!$AD$3,COLUMN(),0)*ScreenHeight!$C13)/Param!$B$39)/OFFSET(Radar!$AC$3,COLUMN(),0))*DistanceShader!BS12*LightShader!BS12*(IF(OFFSET(Ghosts!$S$41,COLUMN(),0)&lt;ScreenHeight!$E13,   1,   (SQRT(OFFSET(Ghosts!$T$41,COLUMN(),0)-OFFSET(Ghosts!$R$41,COLUMN(),0)*ScreenHeight!$D13)-1))+IF(Ghosts!$B$35,IF(Param!$M$21,-1-POWER(0.3,Param!$M$21)/(IF(Param!$M$21&lt;20,LightShader!BS77,OFFSET(LightShader!BS77,Param!$M$21-20,0))+POWER(0.3,Param!$M$21)),-2),0))</f>
        <v>2.8309325559100187</v>
      </c>
      <c r="BT12" s="46">
        <f ca="1">IF(ScreenHeight!$B13&lt;OFFSET(Radar!$AC$3,COLUMN(),0),    Param!$B$38/ScreenHeight!$B13,    (Param!$B$37+1/(1-OFFSET(Radar!$AD$3,COLUMN(),0)*ScreenHeight!$C13)/Param!$B$39)/OFFSET(Radar!$AC$3,COLUMN(),0))*DistanceShader!BT12*LightShader!BT12*(IF(OFFSET(Ghosts!$S$41,COLUMN(),0)&lt;ScreenHeight!$E13,   1,   (SQRT(OFFSET(Ghosts!$T$41,COLUMN(),0)-OFFSET(Ghosts!$R$41,COLUMN(),0)*ScreenHeight!$D13)-1))+IF(Ghosts!$B$35,IF(Param!$M$21,-1-POWER(0.3,Param!$M$21)/(IF(Param!$M$21&lt;20,LightShader!BT77,OFFSET(LightShader!BT77,Param!$M$21-20,0))+POWER(0.3,Param!$M$21)),-2),0))</f>
        <v>2.7366136035538977</v>
      </c>
      <c r="BU12" s="46">
        <f ca="1">IF(ScreenHeight!$B13&lt;OFFSET(Radar!$AC$3,COLUMN(),0),    Param!$B$38/ScreenHeight!$B13,    (Param!$B$37+1/(1-OFFSET(Radar!$AD$3,COLUMN(),0)*ScreenHeight!$C13)/Param!$B$39)/OFFSET(Radar!$AC$3,COLUMN(),0))*DistanceShader!BU12*LightShader!BU12*(IF(OFFSET(Ghosts!$S$41,COLUMN(),0)&lt;ScreenHeight!$E13,   1,   (SQRT(OFFSET(Ghosts!$T$41,COLUMN(),0)-OFFSET(Ghosts!$R$41,COLUMN(),0)*ScreenHeight!$D13)-1))+IF(Ghosts!$B$35,IF(Param!$M$21,-1-POWER(0.3,Param!$M$21)/(IF(Param!$M$21&lt;20,LightShader!BU77,OFFSET(LightShader!BU77,Param!$M$21-20,0))+POWER(0.3,Param!$M$21)),-2),0))</f>
        <v>2.6451493833870998</v>
      </c>
      <c r="BV12" s="46">
        <f ca="1">IF(ScreenHeight!$B13&lt;OFFSET(Radar!$AC$3,COLUMN(),0),    Param!$B$38/ScreenHeight!$B13,    (Param!$B$37+1/(1-OFFSET(Radar!$AD$3,COLUMN(),0)*ScreenHeight!$C13)/Param!$B$39)/OFFSET(Radar!$AC$3,COLUMN(),0))*DistanceShader!BV12*LightShader!BV12*(IF(OFFSET(Ghosts!$S$41,COLUMN(),0)&lt;ScreenHeight!$E13,   1,   (SQRT(OFFSET(Ghosts!$T$41,COLUMN(),0)-OFFSET(Ghosts!$R$41,COLUMN(),0)*ScreenHeight!$D13)-1))+IF(Ghosts!$B$35,IF(Param!$M$21,-1-POWER(0.3,Param!$M$21)/(IF(Param!$M$21&lt;20,LightShader!BV77,OFFSET(LightShader!BV77,Param!$M$21-20,0))+POWER(0.3,Param!$M$21)),-2),0))</f>
        <v>2.5566190130470772</v>
      </c>
      <c r="BW12" s="46">
        <f ca="1">IF(ScreenHeight!$B13&lt;OFFSET(Radar!$AC$3,COLUMN(),0),    Param!$B$38/ScreenHeight!$B13,    (Param!$B$37+1/(1-OFFSET(Radar!$AD$3,COLUMN(),0)*ScreenHeight!$C13)/Param!$B$39)/OFFSET(Radar!$AC$3,COLUMN(),0))*DistanceShader!BW12*LightShader!BW12*(IF(OFFSET(Ghosts!$S$41,COLUMN(),0)&lt;ScreenHeight!$E13,   1,   (SQRT(OFFSET(Ghosts!$T$41,COLUMN(),0)-OFFSET(Ghosts!$R$41,COLUMN(),0)*ScreenHeight!$D13)-1))+IF(Ghosts!$B$35,IF(Param!$M$21,-1-POWER(0.3,Param!$M$21)/(IF(Param!$M$21&lt;20,LightShader!BW77,OFFSET(LightShader!BW77,Param!$M$21-20,0))+POWER(0.3,Param!$M$21)),-2),0))</f>
        <v>2.4710621887683124</v>
      </c>
      <c r="BX12" s="46">
        <f ca="1">IF(ScreenHeight!$B13&lt;OFFSET(Radar!$AC$3,COLUMN(),0),    Param!$B$38/ScreenHeight!$B13,    (Param!$B$37+1/(1-OFFSET(Radar!$AD$3,COLUMN(),0)*ScreenHeight!$C13)/Param!$B$39)/OFFSET(Radar!$AC$3,COLUMN(),0))*DistanceShader!BX12*LightShader!BX12*(IF(OFFSET(Ghosts!$S$41,COLUMN(),0)&lt;ScreenHeight!$E13,   1,   (SQRT(OFFSET(Ghosts!$T$41,COLUMN(),0)-OFFSET(Ghosts!$R$41,COLUMN(),0)*ScreenHeight!$D13)-1))+IF(Ghosts!$B$35,IF(Param!$M$21,-1-POWER(0.3,Param!$M$21)/(IF(Param!$M$21&lt;20,LightShader!BX77,OFFSET(LightShader!BX77,Param!$M$21-20,0))+POWER(0.3,Param!$M$21)),-2),0))</f>
        <v>2.3884865823693078</v>
      </c>
      <c r="BY12" s="46">
        <f ca="1">IF(ScreenHeight!$B13&lt;OFFSET(Radar!$AC$3,COLUMN(),0),    Param!$B$38/ScreenHeight!$B13,    (Param!$B$37+1/(1-OFFSET(Radar!$AD$3,COLUMN(),0)*ScreenHeight!$C13)/Param!$B$39)/OFFSET(Radar!$AC$3,COLUMN(),0))*DistanceShader!BY12*LightShader!BY12*(IF(OFFSET(Ghosts!$S$41,COLUMN(),0)&lt;ScreenHeight!$E13,   1,   (SQRT(OFFSET(Ghosts!$T$41,COLUMN(),0)-OFFSET(Ghosts!$R$41,COLUMN(),0)*ScreenHeight!$D13)-1))+IF(Ghosts!$B$35,IF(Param!$M$21,-1-POWER(0.3,Param!$M$21)/(IF(Param!$M$21&lt;20,LightShader!BY77,OFFSET(LightShader!BY77,Param!$M$21-20,0))+POWER(0.3,Param!$M$21)),-2),0))</f>
        <v>2.3088741792811085</v>
      </c>
      <c r="BZ12" s="46">
        <f ca="1">IF(ScreenHeight!$B13&lt;OFFSET(Radar!$AC$3,COLUMN(),0),    Param!$B$38/ScreenHeight!$B13,    (Param!$B$37+1/(1-OFFSET(Radar!$AD$3,COLUMN(),0)*ScreenHeight!$C13)/Param!$B$39)/OFFSET(Radar!$AC$3,COLUMN(),0))*DistanceShader!BZ12*LightShader!BZ12*(IF(OFFSET(Ghosts!$S$41,COLUMN(),0)&lt;ScreenHeight!$E13,   1,   (SQRT(OFFSET(Ghosts!$T$41,COLUMN(),0)-OFFSET(Ghosts!$R$41,COLUMN(),0)*ScreenHeight!$D13)-1))+IF(Ghosts!$B$35,IF(Param!$M$21,-1-POWER(0.3,Param!$M$21)/(IF(Param!$M$21&lt;20,LightShader!BZ77,OFFSET(LightShader!BZ77,Param!$M$21-20,0))+POWER(0.3,Param!$M$21)),-2),0))</f>
        <v>2.2321866502374887</v>
      </c>
      <c r="CA12" s="46">
        <f ca="1">IF(ScreenHeight!$B13&lt;OFFSET(Radar!$AC$3,COLUMN(),0),    Param!$B$38/ScreenHeight!$B13,    (Param!$B$37+1/(1-OFFSET(Radar!$AD$3,COLUMN(),0)*ScreenHeight!$C13)/Param!$B$39)/OFFSET(Radar!$AC$3,COLUMN(),0))*DistanceShader!CA12*LightShader!CA12*(IF(OFFSET(Ghosts!$S$41,COLUMN(),0)&lt;ScreenHeight!$E13,   1,   (SQRT(OFFSET(Ghosts!$T$41,COLUMN(),0)-OFFSET(Ghosts!$R$41,COLUMN(),0)*ScreenHeight!$D13)-1))+IF(Ghosts!$B$35,IF(Param!$M$21,-1-POWER(0.3,Param!$M$21)/(IF(Param!$M$21&lt;20,LightShader!CA77,OFFSET(LightShader!CA77,Param!$M$21-20,0))+POWER(0.3,Param!$M$21)),-2),0))</f>
        <v>2.1583698612059945</v>
      </c>
      <c r="CB12" s="46">
        <f ca="1">IF(ScreenHeight!$B13&lt;OFFSET(Radar!$AC$3,COLUMN(),0),    Param!$B$38/ScreenHeight!$B13,    (Param!$B$37+1/(1-OFFSET(Radar!$AD$3,COLUMN(),0)*ScreenHeight!$C13)/Param!$B$39)/OFFSET(Radar!$AC$3,COLUMN(),0))*DistanceShader!CB12*LightShader!CB12*(IF(OFFSET(Ghosts!$S$41,COLUMN(),0)&lt;ScreenHeight!$E13,   1,   (SQRT(OFFSET(Ghosts!$T$41,COLUMN(),0)-OFFSET(Ghosts!$R$41,COLUMN(),0)*ScreenHeight!$D13)-1))+IF(Ghosts!$B$35,IF(Param!$M$21,-1-POWER(0.3,Param!$M$21)/(IF(Param!$M$21&lt;20,LightShader!CB77,OFFSET(LightShader!CB77,Param!$M$21-20,0))+POWER(0.3,Param!$M$21)),-2),0))</f>
        <v>2.0873576282616351</v>
      </c>
      <c r="CC12" s="46">
        <f ca="1">IF(ScreenHeight!$B13&lt;OFFSET(Radar!$AC$3,COLUMN(),0),    Param!$B$38/ScreenHeight!$B13,    (Param!$B$37+1/(1-OFFSET(Radar!$AD$3,COLUMN(),0)*ScreenHeight!$C13)/Param!$B$39)/OFFSET(Radar!$AC$3,COLUMN(),0))*DistanceShader!CC12*LightShader!CC12*(IF(OFFSET(Ghosts!$S$41,COLUMN(),0)&lt;ScreenHeight!$E13,   1,   (SQRT(OFFSET(Ghosts!$T$41,COLUMN(),0)-OFFSET(Ghosts!$R$41,COLUMN(),0)*ScreenHeight!$D13)-1))+IF(Ghosts!$B$35,IF(Param!$M$21,-1-POWER(0.3,Param!$M$21)/(IF(Param!$M$21&lt;20,LightShader!CC77,OFFSET(LightShader!CC77,Param!$M$21-20,0))+POWER(0.3,Param!$M$21)),-2),0))</f>
        <v>2.0190748200145689</v>
      </c>
      <c r="CD12" s="46">
        <f ca="1">IF(ScreenHeight!$B13&lt;OFFSET(Radar!$AC$3,COLUMN(),0),    Param!$B$38/ScreenHeight!$B13,    (Param!$B$37+1/(1-OFFSET(Radar!$AD$3,COLUMN(),0)*ScreenHeight!$C13)/Param!$B$39)/OFFSET(Radar!$AC$3,COLUMN(),0))*DistanceShader!CD12*LightShader!CD12*(IF(OFFSET(Ghosts!$S$41,COLUMN(),0)&lt;ScreenHeight!$E13,   1,   (SQRT(OFFSET(Ghosts!$T$41,COLUMN(),0)-OFFSET(Ghosts!$R$41,COLUMN(),0)*ScreenHeight!$D13)-1))+IF(Ghosts!$B$35,IF(Param!$M$21,-1-POWER(0.3,Param!$M$21)/(IF(Param!$M$21&lt;20,LightShader!CD77,OFFSET(LightShader!CD77,Param!$M$21-20,0))+POWER(0.3,Param!$M$21)),-2),0))</f>
        <v>1.9534399025111024</v>
      </c>
      <c r="CE12" s="46">
        <f ca="1">IF(ScreenHeight!$B13&lt;OFFSET(Radar!$AC$3,COLUMN(),0),    Param!$B$38/ScreenHeight!$B13,    (Param!$B$37+1/(1-OFFSET(Radar!$AD$3,COLUMN(),0)*ScreenHeight!$C13)/Param!$B$39)/OFFSET(Radar!$AC$3,COLUMN(),0))*DistanceShader!CE12*LightShader!CE12*(IF(OFFSET(Ghosts!$S$41,COLUMN(),0)&lt;ScreenHeight!$E13,   1,   (SQRT(OFFSET(Ghosts!$T$41,COLUMN(),0)-OFFSET(Ghosts!$R$41,COLUMN(),0)*ScreenHeight!$D13)-1))+IF(Ghosts!$B$35,IF(Param!$M$21,-1-POWER(0.3,Param!$M$21)/(IF(Param!$M$21&lt;20,LightShader!CE77,OFFSET(LightShader!CE77,Param!$M$21-20,0))+POWER(0.3,Param!$M$21)),-2),0))</f>
        <v>1.8903670120443017</v>
      </c>
      <c r="CF12" s="46">
        <f ca="1">IF(ScreenHeight!$B13&lt;OFFSET(Radar!$AC$3,COLUMN(),0),    Param!$B$38/ScreenHeight!$B13,    (Param!$B$37+1/(1-OFFSET(Radar!$AD$3,COLUMN(),0)*ScreenHeight!$C13)/Param!$B$39)/OFFSET(Radar!$AC$3,COLUMN(),0))*DistanceShader!CF12*LightShader!CF12*(IF(OFFSET(Ghosts!$S$41,COLUMN(),0)&lt;ScreenHeight!$E13,   1,   (SQRT(OFFSET(Ghosts!$T$41,COLUMN(),0)-OFFSET(Ghosts!$R$41,COLUMN(),0)*ScreenHeight!$D13)-1))+IF(Ghosts!$B$35,IF(Param!$M$21,-1-POWER(0.3,Param!$M$21)/(IF(Param!$M$21&lt;20,LightShader!CF77,OFFSET(LightShader!CF77,Param!$M$21-20,0))+POWER(0.3,Param!$M$21)),-2),0))</f>
        <v>1.8297676312410942</v>
      </c>
      <c r="CG12" s="46">
        <f ca="1">IF(ScreenHeight!$B13&lt;OFFSET(Radar!$AC$3,COLUMN(),0),    Param!$B$38/ScreenHeight!$B13,    (Param!$B$37+1/(1-OFFSET(Radar!$AD$3,COLUMN(),0)*ScreenHeight!$C13)/Param!$B$39)/OFFSET(Radar!$AC$3,COLUMN(),0))*DistanceShader!CG12*LightShader!CG12*(IF(OFFSET(Ghosts!$S$41,COLUMN(),0)&lt;ScreenHeight!$E13,   1,   (SQRT(OFFSET(Ghosts!$T$41,COLUMN(),0)-OFFSET(Ghosts!$R$41,COLUMN(),0)*ScreenHeight!$D13)-1))+IF(Ghosts!$B$35,IF(Param!$M$21,-1-POWER(0.3,Param!$M$21)/(IF(Param!$M$21&lt;20,LightShader!CG77,OFFSET(LightShader!CG77,Param!$M$21-20,0))+POWER(0.3,Param!$M$21)),-2),0))</f>
        <v>1.7715519338983552</v>
      </c>
      <c r="CH12" s="46">
        <f ca="1">IF(ScreenHeight!$B13&lt;OFFSET(Radar!$AC$3,COLUMN(),0),    Param!$B$38/ScreenHeight!$B13,    (Param!$B$37+1/(1-OFFSET(Radar!$AD$3,COLUMN(),0)*ScreenHeight!$C13)/Param!$B$39)/OFFSET(Radar!$AC$3,COLUMN(),0))*DistanceShader!CH12*LightShader!CH12*(IF(OFFSET(Ghosts!$S$41,COLUMN(),0)&lt;ScreenHeight!$E13,   1,   (SQRT(OFFSET(Ghosts!$T$41,COLUMN(),0)-OFFSET(Ghosts!$R$41,COLUMN(),0)*ScreenHeight!$D13)-1))+IF(Ghosts!$B$35,IF(Param!$M$21,-1-POWER(0.3,Param!$M$21)/(IF(Param!$M$21&lt;20,LightShader!CH77,OFFSET(LightShader!CH77,Param!$M$21-20,0))+POWER(0.3,Param!$M$21)),-2),0))</f>
        <v>1.7156298547696864</v>
      </c>
      <c r="CI12" s="46">
        <f ca="1">IF(ScreenHeight!$B13&lt;OFFSET(Radar!$AC$3,COLUMN(),0),    Param!$B$38/ScreenHeight!$B13,    (Param!$B$37+1/(1-OFFSET(Radar!$AD$3,COLUMN(),0)*ScreenHeight!$C13)/Param!$B$39)/OFFSET(Radar!$AC$3,COLUMN(),0))*DistanceShader!CI12*LightShader!CI12*(IF(OFFSET(Ghosts!$S$41,COLUMN(),0)&lt;ScreenHeight!$E13,   1,   (SQRT(OFFSET(Ghosts!$T$41,COLUMN(),0)-OFFSET(Ghosts!$R$41,COLUMN(),0)*ScreenHeight!$D13)-1))+IF(Ghosts!$B$35,IF(Param!$M$21,-1-POWER(0.3,Param!$M$21)/(IF(Param!$M$21&lt;20,LightShader!CI77,OFFSET(LightShader!CI77,Param!$M$21-20,0))+POWER(0.3,Param!$M$21)),-2),0))</f>
        <v>1.6619119320917366</v>
      </c>
      <c r="CJ12" s="46">
        <f ca="1">IF(ScreenHeight!$B13&lt;OFFSET(Radar!$AC$3,COLUMN(),0),    Param!$B$38/ScreenHeight!$B13,    (Param!$B$37+1/(1-OFFSET(Radar!$AD$3,COLUMN(),0)*ScreenHeight!$C13)/Param!$B$39)/OFFSET(Radar!$AC$3,COLUMN(),0))*DistanceShader!CJ12*LightShader!CJ12*(IF(OFFSET(Ghosts!$S$41,COLUMN(),0)&lt;ScreenHeight!$E13,   1,   (SQRT(OFFSET(Ghosts!$T$41,COLUMN(),0)-OFFSET(Ghosts!$R$41,COLUMN(),0)*ScreenHeight!$D13)-1))+IF(Ghosts!$B$35,IF(Param!$M$21,-1-POWER(0.3,Param!$M$21)/(IF(Param!$M$21&lt;20,LightShader!CJ77,OFFSET(LightShader!CJ77,Param!$M$21-20,0))+POWER(0.3,Param!$M$21)),-2),0))</f>
        <v>1.6103099631768987</v>
      </c>
      <c r="CK12" s="46">
        <f ca="1">IF(ScreenHeight!$B13&lt;OFFSET(Radar!$AC$3,COLUMN(),0),    Param!$B$38/ScreenHeight!$B13,    (Param!$B$37+1/(1-OFFSET(Radar!$AD$3,COLUMN(),0)*ScreenHeight!$C13)/Param!$B$39)/OFFSET(Radar!$AC$3,COLUMN(),0))*DistanceShader!CK12*LightShader!CK12*(IF(OFFSET(Ghosts!$S$41,COLUMN(),0)&lt;ScreenHeight!$E13,   1,   (SQRT(OFFSET(Ghosts!$T$41,COLUMN(),0)-OFFSET(Ghosts!$R$41,COLUMN(),0)*ScreenHeight!$D13)-1))+IF(Ghosts!$B$35,IF(Param!$M$21,-1-POWER(0.3,Param!$M$21)/(IF(Param!$M$21&lt;20,LightShader!CK77,OFFSET(LightShader!CK77,Param!$M$21-20,0))+POWER(0.3,Param!$M$21)),-2),0))</f>
        <v>1.5607375068918719</v>
      </c>
      <c r="CL12" s="46">
        <f ca="1">IF(ScreenHeight!$B13&lt;OFFSET(Radar!$AC$3,COLUMN(),0),    Param!$B$38/ScreenHeight!$B13,    (Param!$B$37+1/(1-OFFSET(Radar!$AD$3,COLUMN(),0)*ScreenHeight!$C13)/Param!$B$39)/OFFSET(Radar!$AC$3,COLUMN(),0))*DistanceShader!CL12*LightShader!CL12*(IF(OFFSET(Ghosts!$S$41,COLUMN(),0)&lt;ScreenHeight!$E13,   1,   (SQRT(OFFSET(Ghosts!$T$41,COLUMN(),0)-OFFSET(Ghosts!$R$41,COLUMN(),0)*ScreenHeight!$D13)-1))+IF(Ghosts!$B$35,IF(Param!$M$21,-1-POWER(0.3,Param!$M$21)/(IF(Param!$M$21&lt;20,LightShader!CL77,OFFSET(LightShader!CL77,Param!$M$21-20,0))+POWER(0.3,Param!$M$21)),-2),0))</f>
        <v>1.5131102612395668</v>
      </c>
      <c r="CM12" s="46">
        <f ca="1">IF(ScreenHeight!$B13&lt;OFFSET(Radar!$AC$3,COLUMN(),0),    Param!$B$38/ScreenHeight!$B13,    (Param!$B$37+1/(1-OFFSET(Radar!$AD$3,COLUMN(),0)*ScreenHeight!$C13)/Param!$B$39)/OFFSET(Radar!$AC$3,COLUMN(),0))*DistanceShader!CM12*LightShader!CM12*(IF(OFFSET(Ghosts!$S$41,COLUMN(),0)&lt;ScreenHeight!$E13,   1,   (SQRT(OFFSET(Ghosts!$T$41,COLUMN(),0)-OFFSET(Ghosts!$R$41,COLUMN(),0)*ScreenHeight!$D13)-1))+IF(Ghosts!$B$35,IF(Param!$M$21,-1-POWER(0.3,Param!$M$21)/(IF(Param!$M$21&lt;20,LightShader!CM77,OFFSET(LightShader!CM77,Param!$M$21-20,0))+POWER(0.3,Param!$M$21)),-2),0))</f>
        <v>1.4673463394874737</v>
      </c>
      <c r="CN12" s="46">
        <f ca="1">IF(ScreenHeight!$B13&lt;OFFSET(Radar!$AC$3,COLUMN(),0),    Param!$B$38/ScreenHeight!$B13,    (Param!$B$37+1/(1-OFFSET(Radar!$AD$3,COLUMN(),0)*ScreenHeight!$C13)/Param!$B$39)/OFFSET(Radar!$AC$3,COLUMN(),0))*DistanceShader!CN12*LightShader!CN12*(IF(OFFSET(Ghosts!$S$41,COLUMN(),0)&lt;ScreenHeight!$E13,   1,   (SQRT(OFFSET(Ghosts!$T$41,COLUMN(),0)-OFFSET(Ghosts!$R$41,COLUMN(),0)*ScreenHeight!$D13)-1))+IF(Ghosts!$B$35,IF(Param!$M$21,-1-POWER(0.3,Param!$M$21)/(IF(Param!$M$21&lt;20,LightShader!CN77,OFFSET(LightShader!CN77,Param!$M$21-20,0))+POWER(0.3,Param!$M$21)),-2),0))</f>
        <v>1.4233664642487371</v>
      </c>
      <c r="CO12" s="46">
        <f ca="1">IF(ScreenHeight!$B13&lt;OFFSET(Radar!$AC$3,COLUMN(),0),    Param!$B$38/ScreenHeight!$B13,    (Param!$B$37+1/(1-OFFSET(Radar!$AD$3,COLUMN(),0)*ScreenHeight!$C13)/Param!$B$39)/OFFSET(Radar!$AC$3,COLUMN(),0))*DistanceShader!CO12*LightShader!CO12*(IF(OFFSET(Ghosts!$S$41,COLUMN(),0)&lt;ScreenHeight!$E13,   1,   (SQRT(OFFSET(Ghosts!$T$41,COLUMN(),0)-OFFSET(Ghosts!$R$41,COLUMN(),0)*ScreenHeight!$D13)-1))+IF(Ghosts!$B$35,IF(Param!$M$21,-1-POWER(0.3,Param!$M$21)/(IF(Param!$M$21&lt;20,LightShader!CO77,OFFSET(LightShader!CO77,Param!$M$21-20,0))+POWER(0.3,Param!$M$21)),-2),0))</f>
        <v>1.3810940955304316</v>
      </c>
      <c r="CP12" s="46">
        <f ca="1">IF(ScreenHeight!$B13&lt;OFFSET(Radar!$AC$3,COLUMN(),0),    Param!$B$38/ScreenHeight!$B13,    (Param!$B$37+1/(1-OFFSET(Radar!$AD$3,COLUMN(),0)*ScreenHeight!$C13)/Param!$B$39)/OFFSET(Radar!$AC$3,COLUMN(),0))*DistanceShader!CP12*LightShader!CP12*(IF(OFFSET(Ghosts!$S$41,COLUMN(),0)&lt;ScreenHeight!$E13,   1,   (SQRT(OFFSET(Ghosts!$T$41,COLUMN(),0)-OFFSET(Ghosts!$R$41,COLUMN(),0)*ScreenHeight!$D13)-1))+IF(Ghosts!$B$35,IF(Param!$M$21,-1-POWER(0.3,Param!$M$21)/(IF(Param!$M$21&lt;20,LightShader!CP77,OFFSET(LightShader!CP77,Param!$M$21-20,0))+POWER(0.3,Param!$M$21)),-2),0))</f>
        <v>1.3404555059282022</v>
      </c>
      <c r="CQ12" s="46">
        <f ca="1">IF(ScreenHeight!$B13&lt;OFFSET(Radar!$AC$3,COLUMN(),0),    Param!$B$38/ScreenHeight!$B13,    (Param!$B$37+1/(1-OFFSET(Radar!$AD$3,COLUMN(),0)*ScreenHeight!$C13)/Param!$B$39)/OFFSET(Radar!$AC$3,COLUMN(),0))*DistanceShader!CQ12*LightShader!CQ12*(IF(OFFSET(Ghosts!$S$41,COLUMN(),0)&lt;ScreenHeight!$E13,   1,   (SQRT(OFFSET(Ghosts!$T$41,COLUMN(),0)-OFFSET(Ghosts!$R$41,COLUMN(),0)*ScreenHeight!$D13)-1))+IF(Ghosts!$B$35,IF(Param!$M$21,-1-POWER(0.3,Param!$M$21)/(IF(Param!$M$21&lt;20,LightShader!CQ77,OFFSET(LightShader!CQ77,Param!$M$21-20,0))+POWER(0.3,Param!$M$21)),-2),0))</f>
        <v>1.3013798137860431</v>
      </c>
      <c r="CR12" s="46">
        <f ca="1">IF(ScreenHeight!$B13&lt;OFFSET(Radar!$AC$3,COLUMN(),0),    Param!$B$38/ScreenHeight!$B13,    (Param!$B$37+1/(1-OFFSET(Radar!$AD$3,COLUMN(),0)*ScreenHeight!$C13)/Param!$B$39)/OFFSET(Radar!$AC$3,COLUMN(),0))*DistanceShader!CR12*LightShader!CR12*(IF(OFFSET(Ghosts!$S$41,COLUMN(),0)&lt;ScreenHeight!$E13,   1,   (SQRT(OFFSET(Ghosts!$T$41,COLUMN(),0)-OFFSET(Ghosts!$R$41,COLUMN(),0)*ScreenHeight!$D13)-1))+IF(Ghosts!$B$35,IF(Param!$M$21,-1-POWER(0.3,Param!$M$21)/(IF(Param!$M$21&lt;20,LightShader!CR77,OFFSET(LightShader!CR77,Param!$M$21-20,0))+POWER(0.3,Param!$M$21)),-2),0))</f>
        <v>1.2637989831814724</v>
      </c>
      <c r="CS12" s="46">
        <f ca="1">IF(ScreenHeight!$B13&lt;OFFSET(Radar!$AC$3,COLUMN(),0),    Param!$B$38/ScreenHeight!$B13,    (Param!$B$37+1/(1-OFFSET(Radar!$AD$3,COLUMN(),0)*ScreenHeight!$C13)/Param!$B$39)/OFFSET(Radar!$AC$3,COLUMN(),0))*DistanceShader!CS12*LightShader!CS12*(IF(OFFSET(Ghosts!$S$41,COLUMN(),0)&lt;ScreenHeight!$E13,   1,   (SQRT(OFFSET(Ghosts!$T$41,COLUMN(),0)-OFFSET(Ghosts!$R$41,COLUMN(),0)*ScreenHeight!$D13)-1))+IF(Ghosts!$B$35,IF(Param!$M$21,-1-POWER(0.3,Param!$M$21)/(IF(Param!$M$21&lt;20,LightShader!CS77,OFFSET(LightShader!CS77,Param!$M$21-20,0))+POWER(0.3,Param!$M$21)),-2),0))</f>
        <v>1.2276477979757974</v>
      </c>
      <c r="CT12" s="46">
        <f ca="1">IF(ScreenHeight!$B13&lt;OFFSET(Radar!$AC$3,COLUMN(),0),    Param!$B$38/ScreenHeight!$B13,    (Param!$B$37+1/(1-OFFSET(Radar!$AD$3,COLUMN(),0)*ScreenHeight!$C13)/Param!$B$39)/OFFSET(Radar!$AC$3,COLUMN(),0))*DistanceShader!CT12*LightShader!CT12*(IF(OFFSET(Ghosts!$S$41,COLUMN(),0)&lt;ScreenHeight!$E13,   1,   (SQRT(OFFSET(Ghosts!$T$41,COLUMN(),0)-OFFSET(Ghosts!$R$41,COLUMN(),0)*ScreenHeight!$D13)-1))+IF(Ghosts!$B$35,IF(Param!$M$21,-1-POWER(0.3,Param!$M$21)/(IF(Param!$M$21&lt;20,LightShader!CT77,OFFSET(LightShader!CT77,Param!$M$21-20,0))+POWER(0.3,Param!$M$21)),-2),0))</f>
        <v>1.1928638158312388</v>
      </c>
      <c r="CU12" s="46">
        <f ca="1">IF(ScreenHeight!$B13&lt;OFFSET(Radar!$AC$3,COLUMN(),0),    Param!$B$38/ScreenHeight!$B13,    (Param!$B$37+1/(1-OFFSET(Radar!$AD$3,COLUMN(),0)*ScreenHeight!$C13)/Param!$B$39)/OFFSET(Radar!$AC$3,COLUMN(),0))*DistanceShader!CU12*LightShader!CU12*(IF(OFFSET(Ghosts!$S$41,COLUMN(),0)&lt;ScreenHeight!$E13,   1,   (SQRT(OFFSET(Ghosts!$T$41,COLUMN(),0)-OFFSET(Ghosts!$R$41,COLUMN(),0)*ScreenHeight!$D13)-1))+IF(Ghosts!$B$35,IF(Param!$M$21,-1-POWER(0.3,Param!$M$21)/(IF(Param!$M$21&lt;20,LightShader!CU77,OFFSET(LightShader!CU77,Param!$M$21-20,0))+POWER(0.3,Param!$M$21)),-2),0))</f>
        <v>1.1593873069941878</v>
      </c>
      <c r="CV12" s="46">
        <f ca="1">IF(ScreenHeight!$B13&lt;OFFSET(Radar!$AC$3,COLUMN(),0),    Param!$B$38/ScreenHeight!$B13,    (Param!$B$37+1/(1-OFFSET(Radar!$AD$3,COLUMN(),0)*ScreenHeight!$C13)/Param!$B$39)/OFFSET(Radar!$AC$3,COLUMN(),0))*DistanceShader!CV12*LightShader!CV12*(IF(OFFSET(Ghosts!$S$41,COLUMN(),0)&lt;ScreenHeight!$E13,   1,   (SQRT(OFFSET(Ghosts!$T$41,COLUMN(),0)-OFFSET(Ghosts!$R$41,COLUMN(),0)*ScreenHeight!$D13)-1))+IF(Ghosts!$B$35,IF(Param!$M$21,-1-POWER(0.3,Param!$M$21)/(IF(Param!$M$21&lt;20,LightShader!CV77,OFFSET(LightShader!CV77,Param!$M$21-20,0))+POWER(0.3,Param!$M$21)),-2),0))</f>
        <v>1.1271611817368039</v>
      </c>
      <c r="CW12" s="46">
        <f ca="1">IF(ScreenHeight!$B13&lt;OFFSET(Radar!$AC$3,COLUMN(),0),    Param!$B$38/ScreenHeight!$B13,    (Param!$B$37+1/(1-OFFSET(Radar!$AD$3,COLUMN(),0)*ScreenHeight!$C13)/Param!$B$39)/OFFSET(Radar!$AC$3,COLUMN(),0))*DistanceShader!CW12*LightShader!CW12*(IF(OFFSET(Ghosts!$S$41,COLUMN(),0)&lt;ScreenHeight!$E13,   1,   (SQRT(OFFSET(Ghosts!$T$41,COLUMN(),0)-OFFSET(Ghosts!$R$41,COLUMN(),0)*ScreenHeight!$D13)-1))+IF(Ghosts!$B$35,IF(Param!$M$21,-1-POWER(0.3,Param!$M$21)/(IF(Param!$M$21&lt;20,LightShader!CW77,OFFSET(LightShader!CW77,Param!$M$21-20,0))+POWER(0.3,Param!$M$21)),-2),0))</f>
        <v>1.0961309096039416</v>
      </c>
    </row>
    <row r="13" spans="1:101" ht="7.5" customHeight="1">
      <c r="A13" s="46">
        <f ca="1">IF(ScreenHeight!$B14&lt;OFFSET(Radar!$AC$3,COLUMN(),0),    Param!$B$38/ScreenHeight!$B14,    (Param!$B$37+1/(1-OFFSET(Radar!$AD$3,COLUMN(),0)*ScreenHeight!$C14)/Param!$B$39)/OFFSET(Radar!$AC$3,COLUMN(),0))*DistanceShader!A13*LightShader!A13*(IF(OFFSET(Ghosts!$S$41,COLUMN(),0)&lt;ScreenHeight!$E14,   1,   (SQRT(OFFSET(Ghosts!$T$41,COLUMN(),0)-OFFSET(Ghosts!$R$41,COLUMN(),0)*ScreenHeight!$D14)-1))+IF(Ghosts!$B$35,IF(Param!$M$21,-1-POWER(0.3,Param!$M$21)/(IF(Param!$M$21&lt;20,LightShader!A78,OFFSET(LightShader!A78,Param!$M$21-20,0))+POWER(0.3,Param!$M$21)),-2),0))</f>
        <v>1.0739260162501703</v>
      </c>
      <c r="B13" s="46">
        <f ca="1">IF(ScreenHeight!$B14&lt;OFFSET(Radar!$AC$3,COLUMN(),0),    Param!$B$38/ScreenHeight!$B14,    (Param!$B$37+1/(1-OFFSET(Radar!$AD$3,COLUMN(),0)*ScreenHeight!$C14)/Param!$B$39)/OFFSET(Radar!$AC$3,COLUMN(),0))*DistanceShader!B13*LightShader!B13*(IF(OFFSET(Ghosts!$S$41,COLUMN(),0)&lt;ScreenHeight!$E14,   1,   (SQRT(OFFSET(Ghosts!$T$41,COLUMN(),0)-OFFSET(Ghosts!$R$41,COLUMN(),0)*ScreenHeight!$D14)-1))+IF(Ghosts!$B$35,IF(Param!$M$21,-1-POWER(0.3,Param!$M$21)/(IF(Param!$M$21&lt;20,LightShader!B78,OFFSET(LightShader!B78,Param!$M$21-20,0))+POWER(0.3,Param!$M$21)),-2),0))</f>
        <v>1.1046821603208201</v>
      </c>
      <c r="C13" s="46">
        <f ca="1">IF(ScreenHeight!$B14&lt;OFFSET(Radar!$AC$3,COLUMN(),0),    Param!$B$38/ScreenHeight!$B14,    (Param!$B$37+1/(1-OFFSET(Radar!$AD$3,COLUMN(),0)*ScreenHeight!$C14)/Param!$B$39)/OFFSET(Radar!$AC$3,COLUMN(),0))*DistanceShader!C13*LightShader!C13*(IF(OFFSET(Ghosts!$S$41,COLUMN(),0)&lt;ScreenHeight!$E14,   1,   (SQRT(OFFSET(Ghosts!$T$41,COLUMN(),0)-OFFSET(Ghosts!$R$41,COLUMN(),0)*ScreenHeight!$D14)-1))+IF(Ghosts!$B$35,IF(Param!$M$21,-1-POWER(0.3,Param!$M$21)/(IF(Param!$M$21&lt;20,LightShader!C78,OFFSET(LightShader!C78,Param!$M$21-20,0))+POWER(0.3,Param!$M$21)),-2),0))</f>
        <v>1.1366364626664551</v>
      </c>
      <c r="D13" s="46">
        <f ca="1">IF(ScreenHeight!$B14&lt;OFFSET(Radar!$AC$3,COLUMN(),0),    Param!$B$38/ScreenHeight!$B14,    (Param!$B$37+1/(1-OFFSET(Radar!$AD$3,COLUMN(),0)*ScreenHeight!$C14)/Param!$B$39)/OFFSET(Radar!$AC$3,COLUMN(),0))*DistanceShader!D13*LightShader!D13*(IF(OFFSET(Ghosts!$S$41,COLUMN(),0)&lt;ScreenHeight!$E14,   1,   (SQRT(OFFSET(Ghosts!$T$41,COLUMN(),0)-OFFSET(Ghosts!$R$41,COLUMN(),0)*ScreenHeight!$D14)-1))+IF(Ghosts!$B$35,IF(Param!$M$21,-1-POWER(0.3,Param!$M$21)/(IF(Param!$M$21&lt;20,LightShader!D78,OFFSET(LightShader!D78,Param!$M$21-20,0))+POWER(0.3,Param!$M$21)),-2),0))</f>
        <v>1.1698443992375849</v>
      </c>
      <c r="E13" s="46">
        <f ca="1">IF(ScreenHeight!$B14&lt;OFFSET(Radar!$AC$3,COLUMN(),0),    Param!$B$38/ScreenHeight!$B14,    (Param!$B$37+1/(1-OFFSET(Radar!$AD$3,COLUMN(),0)*ScreenHeight!$C14)/Param!$B$39)/OFFSET(Radar!$AC$3,COLUMN(),0))*DistanceShader!E13*LightShader!E13*(IF(OFFSET(Ghosts!$S$41,COLUMN(),0)&lt;ScreenHeight!$E14,   1,   (SQRT(OFFSET(Ghosts!$T$41,COLUMN(),0)-OFFSET(Ghosts!$R$41,COLUMN(),0)*ScreenHeight!$D14)-1))+IF(Ghosts!$B$35,IF(Param!$M$21,-1-POWER(0.3,Param!$M$21)/(IF(Param!$M$21&lt;20,LightShader!E78,OFFSET(LightShader!E78,Param!$M$21-20,0))+POWER(0.3,Param!$M$21)),-2),0))</f>
        <v>1.2043641512218528</v>
      </c>
      <c r="F13" s="46">
        <f ca="1">IF(ScreenHeight!$B14&lt;OFFSET(Radar!$AC$3,COLUMN(),0),    Param!$B$38/ScreenHeight!$B14,    (Param!$B$37+1/(1-OFFSET(Radar!$AD$3,COLUMN(),0)*ScreenHeight!$C14)/Param!$B$39)/OFFSET(Radar!$AC$3,COLUMN(),0))*DistanceShader!F13*LightShader!F13*(IF(OFFSET(Ghosts!$S$41,COLUMN(),0)&lt;ScreenHeight!$E14,   1,   (SQRT(OFFSET(Ghosts!$T$41,COLUMN(),0)-OFFSET(Ghosts!$R$41,COLUMN(),0)*ScreenHeight!$D14)-1))+IF(Ghosts!$B$35,IF(Param!$M$21,-1-POWER(0.3,Param!$M$21)/(IF(Param!$M$21&lt;20,LightShader!F78,OFFSET(LightShader!F78,Param!$M$21-20,0))+POWER(0.3,Param!$M$21)),-2),0))</f>
        <v>1.2402567083983331</v>
      </c>
      <c r="G13" s="46">
        <f ca="1">IF(ScreenHeight!$B14&lt;OFFSET(Radar!$AC$3,COLUMN(),0),    Param!$B$38/ScreenHeight!$B14,    (Param!$B$37+1/(1-OFFSET(Radar!$AD$3,COLUMN(),0)*ScreenHeight!$C14)/Param!$B$39)/OFFSET(Radar!$AC$3,COLUMN(),0))*DistanceShader!G13*LightShader!G13*(IF(OFFSET(Ghosts!$S$41,COLUMN(),0)&lt;ScreenHeight!$E14,   1,   (SQRT(OFFSET(Ghosts!$T$41,COLUMN(),0)-OFFSET(Ghosts!$R$41,COLUMN(),0)*ScreenHeight!$D14)-1))+IF(Ghosts!$B$35,IF(Param!$M$21,-1-POWER(0.3,Param!$M$21)/(IF(Param!$M$21&lt;20,LightShader!G78,OFFSET(LightShader!G78,Param!$M$21-20,0))+POWER(0.3,Param!$M$21)),-2),0))</f>
        <v>1.2775859678537498</v>
      </c>
      <c r="H13" s="46">
        <f ca="1">IF(ScreenHeight!$B14&lt;OFFSET(Radar!$AC$3,COLUMN(),0),    Param!$B$38/ScreenHeight!$B14,    (Param!$B$37+1/(1-OFFSET(Radar!$AD$3,COLUMN(),0)*ScreenHeight!$C14)/Param!$B$39)/OFFSET(Radar!$AC$3,COLUMN(),0))*DistanceShader!H13*LightShader!H13*(IF(OFFSET(Ghosts!$S$41,COLUMN(),0)&lt;ScreenHeight!$E14,   1,   (SQRT(OFFSET(Ghosts!$T$41,COLUMN(),0)-OFFSET(Ghosts!$R$41,COLUMN(),0)*ScreenHeight!$D14)-1))+IF(Ghosts!$B$35,IF(Param!$M$21,-1-POWER(0.3,Param!$M$21)/(IF(Param!$M$21&lt;20,LightShader!H78,OFFSET(LightShader!H78,Param!$M$21-20,0))+POWER(0.3,Param!$M$21)),-2),0))</f>
        <v>1.3164188254428253</v>
      </c>
      <c r="I13" s="46">
        <f ca="1">IF(ScreenHeight!$B14&lt;OFFSET(Radar!$AC$3,COLUMN(),0),    Param!$B$38/ScreenHeight!$B14,    (Param!$B$37+1/(1-OFFSET(Radar!$AD$3,COLUMN(),0)*ScreenHeight!$C14)/Param!$B$39)/OFFSET(Radar!$AC$3,COLUMN(),0))*DistanceShader!I13*LightShader!I13*(IF(OFFSET(Ghosts!$S$41,COLUMN(),0)&lt;ScreenHeight!$E14,   1,   (SQRT(OFFSET(Ghosts!$T$41,COLUMN(),0)-OFFSET(Ghosts!$R$41,COLUMN(),0)*ScreenHeight!$D14)-1))+IF(Ghosts!$B$35,IF(Param!$M$21,-1-POWER(0.3,Param!$M$21)/(IF(Param!$M$21&lt;20,LightShader!I78,OFFSET(LightShader!I78,Param!$M$21-20,0))+POWER(0.3,Param!$M$21)),-2),0))</f>
        <v>1.3568252566929715</v>
      </c>
      <c r="J13" s="46">
        <f ca="1">IF(ScreenHeight!$B14&lt;OFFSET(Radar!$AC$3,COLUMN(),0),    Param!$B$38/ScreenHeight!$B14,    (Param!$B$37+1/(1-OFFSET(Radar!$AD$3,COLUMN(),0)*ScreenHeight!$C14)/Param!$B$39)/OFFSET(Radar!$AC$3,COLUMN(),0))*DistanceShader!J13*LightShader!J13*(IF(OFFSET(Ghosts!$S$41,COLUMN(),0)&lt;ScreenHeight!$E14,   1,   (SQRT(OFFSET(Ghosts!$T$41,COLUMN(),0)-OFFSET(Ghosts!$R$41,COLUMN(),0)*ScreenHeight!$D14)-1))+IF(Ghosts!$B$35,IF(Param!$M$21,-1-POWER(0.3,Param!$M$21)/(IF(Param!$M$21&lt;20,LightShader!J78,OFFSET(LightShader!J78,Param!$M$21-20,0))+POWER(0.3,Param!$M$21)),-2),0))</f>
        <v>1.3988783830109806</v>
      </c>
      <c r="K13" s="46">
        <f ca="1">IF(ScreenHeight!$B14&lt;OFFSET(Radar!$AC$3,COLUMN(),0),    Param!$B$38/ScreenHeight!$B14,    (Param!$B$37+1/(1-OFFSET(Radar!$AD$3,COLUMN(),0)*ScreenHeight!$C14)/Param!$B$39)/OFFSET(Radar!$AC$3,COLUMN(),0))*DistanceShader!K13*LightShader!K13*(IF(OFFSET(Ghosts!$S$41,COLUMN(),0)&lt;ScreenHeight!$E14,   1,   (SQRT(OFFSET(Ghosts!$T$41,COLUMN(),0)-OFFSET(Ghosts!$R$41,COLUMN(),0)*ScreenHeight!$D14)-1))+IF(Ghosts!$B$35,IF(Param!$M$21,-1-POWER(0.3,Param!$M$21)/(IF(Param!$M$21&lt;20,LightShader!K78,OFFSET(LightShader!K78,Param!$M$21-20,0))+POWER(0.3,Param!$M$21)),-2),0))</f>
        <v>1.442654518009781</v>
      </c>
      <c r="L13" s="46">
        <f ca="1">IF(ScreenHeight!$B14&lt;OFFSET(Radar!$AC$3,COLUMN(),0),    Param!$B$38/ScreenHeight!$B14,    (Param!$B$37+1/(1-OFFSET(Radar!$AD$3,COLUMN(),0)*ScreenHeight!$C14)/Param!$B$39)/OFFSET(Radar!$AC$3,COLUMN(),0))*DistanceShader!L13*LightShader!L13*(IF(OFFSET(Ghosts!$S$41,COLUMN(),0)&lt;ScreenHeight!$E14,   1,   (SQRT(OFFSET(Ghosts!$T$41,COLUMN(),0)-OFFSET(Ghosts!$R$41,COLUMN(),0)*ScreenHeight!$D14)-1))+IF(Ghosts!$B$35,IF(Param!$M$21,-1-POWER(0.3,Param!$M$21)/(IF(Param!$M$21&lt;20,LightShader!L78,OFFSET(LightShader!L78,Param!$M$21-20,0))+POWER(0.3,Param!$M$21)),-2),0))</f>
        <v>1.4882331874922448</v>
      </c>
      <c r="M13" s="46">
        <f ca="1">IF(ScreenHeight!$B14&lt;OFFSET(Radar!$AC$3,COLUMN(),0),    Param!$B$38/ScreenHeight!$B14,    (Param!$B$37+1/(1-OFFSET(Radar!$AD$3,COLUMN(),0)*ScreenHeight!$C14)/Param!$B$39)/OFFSET(Radar!$AC$3,COLUMN(),0))*DistanceShader!M13*LightShader!M13*(IF(OFFSET(Ghosts!$S$41,COLUMN(),0)&lt;ScreenHeight!$E14,   1,   (SQRT(OFFSET(Ghosts!$T$41,COLUMN(),0)-OFFSET(Ghosts!$R$41,COLUMN(),0)*ScreenHeight!$D14)-1))+IF(Ghosts!$B$35,IF(Param!$M$21,-1-POWER(0.3,Param!$M$21)/(IF(Param!$M$21&lt;20,LightShader!M78,OFFSET(LightShader!M78,Param!$M$21-20,0))+POWER(0.3,Param!$M$21)),-2),0))</f>
        <v>1.5356971150526513</v>
      </c>
      <c r="N13" s="46">
        <f ca="1">IF(ScreenHeight!$B14&lt;OFFSET(Radar!$AC$3,COLUMN(),0),    Param!$B$38/ScreenHeight!$B14,    (Param!$B$37+1/(1-OFFSET(Radar!$AD$3,COLUMN(),0)*ScreenHeight!$C14)/Param!$B$39)/OFFSET(Radar!$AC$3,COLUMN(),0))*DistanceShader!N13*LightShader!N13*(IF(OFFSET(Ghosts!$S$41,COLUMN(),0)&lt;ScreenHeight!$E14,   1,   (SQRT(OFFSET(Ghosts!$T$41,COLUMN(),0)-OFFSET(Ghosts!$R$41,COLUMN(),0)*ScreenHeight!$D14)-1))+IF(Ghosts!$B$35,IF(Param!$M$21,-1-POWER(0.3,Param!$M$21)/(IF(Param!$M$21&lt;20,LightShader!N78,OFFSET(LightShader!N78,Param!$M$21-20,0))+POWER(0.3,Param!$M$21)),-2),0))</f>
        <v>1.5851321633201336</v>
      </c>
      <c r="O13" s="46">
        <f ca="1">IF(ScreenHeight!$B14&lt;OFFSET(Radar!$AC$3,COLUMN(),0),    Param!$B$38/ScreenHeight!$B14,    (Param!$B$37+1/(1-OFFSET(Radar!$AD$3,COLUMN(),0)*ScreenHeight!$C14)/Param!$B$39)/OFFSET(Radar!$AC$3,COLUMN(),0))*DistanceShader!O13*LightShader!O13*(IF(OFFSET(Ghosts!$S$41,COLUMN(),0)&lt;ScreenHeight!$E14,   1,   (SQRT(OFFSET(Ghosts!$T$41,COLUMN(),0)-OFFSET(Ghosts!$R$41,COLUMN(),0)*ScreenHeight!$D14)-1))+IF(Ghosts!$B$35,IF(Param!$M$21,-1-POWER(0.3,Param!$M$21)/(IF(Param!$M$21&lt;20,LightShader!O78,OFFSET(LightShader!O78,Param!$M$21-20,0))+POWER(0.3,Param!$M$21)),-2),0))</f>
        <v>1.6366272184949782</v>
      </c>
      <c r="P13" s="46">
        <f ca="1">IF(ScreenHeight!$B14&lt;OFFSET(Radar!$AC$3,COLUMN(),0),    Param!$B$38/ScreenHeight!$B14,    (Param!$B$37+1/(1-OFFSET(Radar!$AD$3,COLUMN(),0)*ScreenHeight!$C14)/Param!$B$39)/OFFSET(Radar!$AC$3,COLUMN(),0))*DistanceShader!P13*LightShader!P13*(IF(OFFSET(Ghosts!$S$41,COLUMN(),0)&lt;ScreenHeight!$E14,   1,   (SQRT(OFFSET(Ghosts!$T$41,COLUMN(),0)-OFFSET(Ghosts!$R$41,COLUMN(),0)*ScreenHeight!$D14)-1))+IF(Ghosts!$B$35,IF(Param!$M$21,-1-POWER(0.3,Param!$M$21)/(IF(Param!$M$21&lt;20,LightShader!P78,OFFSET(LightShader!P78,Param!$M$21-20,0))+POWER(0.3,Param!$M$21)),-2),0))</f>
        <v>1.69027400292675</v>
      </c>
      <c r="Q13" s="46">
        <f ca="1">IF(ScreenHeight!$B14&lt;OFFSET(Radar!$AC$3,COLUMN(),0),    Param!$B$38/ScreenHeight!$B14,    (Param!$B$37+1/(1-OFFSET(Radar!$AD$3,COLUMN(),0)*ScreenHeight!$C14)/Param!$B$39)/OFFSET(Radar!$AC$3,COLUMN(),0))*DistanceShader!Q13*LightShader!Q13*(IF(OFFSET(Ghosts!$S$41,COLUMN(),0)&lt;ScreenHeight!$E14,   1,   (SQRT(OFFSET(Ghosts!$T$41,COLUMN(),0)-OFFSET(Ghosts!$R$41,COLUMN(),0)*ScreenHeight!$D14)-1))+IF(Ghosts!$B$35,IF(Param!$M$21,-1-POWER(0.3,Param!$M$21)/(IF(Param!$M$21&lt;20,LightShader!Q78,OFFSET(LightShader!Q78,Param!$M$21-20,0))+POWER(0.3,Param!$M$21)),-2),0))</f>
        <v>1.7461667969462891</v>
      </c>
      <c r="R13" s="46">
        <f ca="1">IF(ScreenHeight!$B14&lt;OFFSET(Radar!$AC$3,COLUMN(),0),    Param!$B$38/ScreenHeight!$B14,    (Param!$B$37+1/(1-OFFSET(Radar!$AD$3,COLUMN(),0)*ScreenHeight!$C14)/Param!$B$39)/OFFSET(Radar!$AC$3,COLUMN(),0))*DistanceShader!R13*LightShader!R13*(IF(OFFSET(Ghosts!$S$41,COLUMN(),0)&lt;ScreenHeight!$E14,   1,   (SQRT(OFFSET(Ghosts!$T$41,COLUMN(),0)-OFFSET(Ghosts!$R$41,COLUMN(),0)*ScreenHeight!$D14)-1))+IF(Ghosts!$B$35,IF(Param!$M$21,-1-POWER(0.3,Param!$M$21)/(IF(Param!$M$21&lt;20,LightShader!R78,OFFSET(LightShader!R78,Param!$M$21-20,0))+POWER(0.3,Param!$M$21)),-2),0))</f>
        <v>1.8044020468691668</v>
      </c>
      <c r="S13" s="46">
        <f ca="1">IF(ScreenHeight!$B14&lt;OFFSET(Radar!$AC$3,COLUMN(),0),    Param!$B$38/ScreenHeight!$B14,    (Param!$B$37+1/(1-OFFSET(Radar!$AD$3,COLUMN(),0)*ScreenHeight!$C14)/Param!$B$39)/OFFSET(Radar!$AC$3,COLUMN(),0))*DistanceShader!S13*LightShader!S13*(IF(OFFSET(Ghosts!$S$41,COLUMN(),0)&lt;ScreenHeight!$E14,   1,   (SQRT(OFFSET(Ghosts!$T$41,COLUMN(),0)-OFFSET(Ghosts!$R$41,COLUMN(),0)*ScreenHeight!$D14)-1))+IF(Ghosts!$B$35,IF(Param!$M$21,-1-POWER(0.3,Param!$M$21)/(IF(Param!$M$21&lt;20,LightShader!S78,OFFSET(LightShader!S78,Param!$M$21-20,0))+POWER(0.3,Param!$M$21)),-2),0))</f>
        <v>1.865077830898811</v>
      </c>
      <c r="T13" s="46">
        <f ca="1">IF(ScreenHeight!$B14&lt;OFFSET(Radar!$AC$3,COLUMN(),0),    Param!$B$38/ScreenHeight!$B14,    (Param!$B$37+1/(1-OFFSET(Radar!$AD$3,COLUMN(),0)*ScreenHeight!$C14)/Param!$B$39)/OFFSET(Radar!$AC$3,COLUMN(),0))*DistanceShader!T13*LightShader!T13*(IF(OFFSET(Ghosts!$S$41,COLUMN(),0)&lt;ScreenHeight!$E14,   1,   (SQRT(OFFSET(Ghosts!$T$41,COLUMN(),0)-OFFSET(Ghosts!$R$41,COLUMN(),0)*ScreenHeight!$D14)-1))+IF(Ghosts!$B$35,IF(Param!$M$21,-1-POWER(0.3,Param!$M$21)/(IF(Param!$M$21&lt;20,LightShader!T78,OFFSET(LightShader!T78,Param!$M$21-20,0))+POWER(0.3,Param!$M$21)),-2),0))</f>
        <v>1.9282931484237007</v>
      </c>
      <c r="U13" s="46">
        <f ca="1">IF(ScreenHeight!$B14&lt;OFFSET(Radar!$AC$3,COLUMN(),0),    Param!$B$38/ScreenHeight!$B14,    (Param!$B$37+1/(1-OFFSET(Radar!$AD$3,COLUMN(),0)*ScreenHeight!$C14)/Param!$B$39)/OFFSET(Radar!$AC$3,COLUMN(),0))*DistanceShader!U13*LightShader!U13*(IF(OFFSET(Ghosts!$S$41,COLUMN(),0)&lt;ScreenHeight!$E14,   1,   (SQRT(OFFSET(Ghosts!$T$41,COLUMN(),0)-OFFSET(Ghosts!$R$41,COLUMN(),0)*ScreenHeight!$D14)-1))+IF(Ghosts!$B$35,IF(Param!$M$21,-1-POWER(0.3,Param!$M$21)/(IF(Param!$M$21&lt;20,LightShader!U78,OFFSET(LightShader!U78,Param!$M$21-20,0))+POWER(0.3,Param!$M$21)),-2),0))</f>
        <v>1.9941469907702356</v>
      </c>
      <c r="V13" s="46">
        <f ca="1">IF(ScreenHeight!$B14&lt;OFFSET(Radar!$AC$3,COLUMN(),0),    Param!$B$38/ScreenHeight!$B14,    (Param!$B$37+1/(1-OFFSET(Radar!$AD$3,COLUMN(),0)*ScreenHeight!$C14)/Param!$B$39)/OFFSET(Radar!$AC$3,COLUMN(),0))*DistanceShader!V13*LightShader!V13*(IF(OFFSET(Ghosts!$S$41,COLUMN(),0)&lt;ScreenHeight!$E14,   1,   (SQRT(OFFSET(Ghosts!$T$41,COLUMN(),0)-OFFSET(Ghosts!$R$41,COLUMN(),0)*ScreenHeight!$D14)-1))+IF(Ghosts!$B$35,IF(Param!$M$21,-1-POWER(0.3,Param!$M$21)/(IF(Param!$M$21&lt;20,LightShader!V78,OFFSET(LightShader!V78,Param!$M$21-20,0))+POWER(0.3,Param!$M$21)),-2),0))</f>
        <v>2.0627371426936718</v>
      </c>
      <c r="W13" s="46">
        <f ca="1">IF(ScreenHeight!$B14&lt;OFFSET(Radar!$AC$3,COLUMN(),0),    Param!$B$38/ScreenHeight!$B14,    (Param!$B$37+1/(1-OFFSET(Radar!$AD$3,COLUMN(),0)*ScreenHeight!$C14)/Param!$B$39)/OFFSET(Radar!$AC$3,COLUMN(),0))*DistanceShader!W13*LightShader!W13*(IF(OFFSET(Ghosts!$S$41,COLUMN(),0)&lt;ScreenHeight!$E14,   1,   (SQRT(OFFSET(Ghosts!$T$41,COLUMN(),0)-OFFSET(Ghosts!$R$41,COLUMN(),0)*ScreenHeight!$D14)-1))+IF(Ghosts!$B$35,IF(Param!$M$21,-1-POWER(0.3,Param!$M$21)/(IF(Param!$M$21&lt;20,LightShader!W78,OFFSET(LightShader!W78,Param!$M$21-20,0))+POWER(0.3,Param!$M$21)),-2),0))</f>
        <v>2.134158653644993</v>
      </c>
      <c r="X13" s="46">
        <f ca="1">IF(ScreenHeight!$B14&lt;OFFSET(Radar!$AC$3,COLUMN(),0),    Param!$B$38/ScreenHeight!$B14,    (Param!$B$37+1/(1-OFFSET(Radar!$AD$3,COLUMN(),0)*ScreenHeight!$C14)/Param!$B$39)/OFFSET(Radar!$AC$3,COLUMN(),0))*DistanceShader!X13*LightShader!X13*(IF(OFFSET(Ghosts!$S$41,COLUMN(),0)&lt;ScreenHeight!$E14,   1,   (SQRT(OFFSET(Ghosts!$T$41,COLUMN(),0)-OFFSET(Ghosts!$R$41,COLUMN(),0)*ScreenHeight!$D14)-1))+IF(Ghosts!$B$35,IF(Param!$M$21,-1-POWER(0.3,Param!$M$21)/(IF(Param!$M$21&lt;20,LightShader!X78,OFFSET(LightShader!X78,Param!$M$21-20,0))+POWER(0.3,Param!$M$21)),-2),0))</f>
        <v>2.2085019060852478</v>
      </c>
      <c r="Y13" s="46">
        <f ca="1">IF(ScreenHeight!$B14&lt;OFFSET(Radar!$AC$3,COLUMN(),0),    Param!$B$38/ScreenHeight!$B14,    (Param!$B$37+1/(1-OFFSET(Radar!$AD$3,COLUMN(),0)*ScreenHeight!$C14)/Param!$B$39)/OFFSET(Radar!$AC$3,COLUMN(),0))*DistanceShader!Y13*LightShader!Y13*(IF(OFFSET(Ghosts!$S$41,COLUMN(),0)&lt;ScreenHeight!$E14,   1,   (SQRT(OFFSET(Ghosts!$T$41,COLUMN(),0)-OFFSET(Ghosts!$R$41,COLUMN(),0)*ScreenHeight!$D14)-1))+IF(Ghosts!$B$35,IF(Param!$M$21,-1-POWER(0.3,Param!$M$21)/(IF(Param!$M$21&lt;20,LightShader!Y78,OFFSET(LightShader!Y78,Param!$M$21-20,0))+POWER(0.3,Param!$M$21)),-2),0))</f>
        <v>2.2858501948889764</v>
      </c>
      <c r="Z13" s="46">
        <f ca="1">IF(ScreenHeight!$B14&lt;OFFSET(Radar!$AC$3,COLUMN(),0),    Param!$B$38/ScreenHeight!$B14,    (Param!$B$37+1/(1-OFFSET(Radar!$AD$3,COLUMN(),0)*ScreenHeight!$C14)/Param!$B$39)/OFFSET(Radar!$AC$3,COLUMN(),0))*DistanceShader!Z13*LightShader!Z13*(IF(OFFSET(Ghosts!$S$41,COLUMN(),0)&lt;ScreenHeight!$E14,   1,   (SQRT(OFFSET(Ghosts!$T$41,COLUMN(),0)-OFFSET(Ghosts!$R$41,COLUMN(),0)*ScreenHeight!$D14)-1))+IF(Ghosts!$B$35,IF(Param!$M$21,-1-POWER(0.3,Param!$M$21)/(IF(Param!$M$21&lt;20,LightShader!Z78,OFFSET(LightShader!Z78,Param!$M$21-20,0))+POWER(0.3,Param!$M$21)),-2),0))</f>
        <v>2.3662767174361203</v>
      </c>
      <c r="AA13" s="46">
        <f ca="1">IF(ScreenHeight!$B14&lt;OFFSET(Radar!$AC$3,COLUMN(),0),    Param!$B$38/ScreenHeight!$B14,    (Param!$B$37+1/(1-OFFSET(Radar!$AD$3,COLUMN(),0)*ScreenHeight!$C14)/Param!$B$39)/OFFSET(Radar!$AC$3,COLUMN(),0))*DistanceShader!AA13*LightShader!AA13*(IF(OFFSET(Ghosts!$S$41,COLUMN(),0)&lt;ScreenHeight!$E14,   1,   (SQRT(OFFSET(Ghosts!$T$41,COLUMN(),0)-OFFSET(Ghosts!$R$41,COLUMN(),0)*ScreenHeight!$D14)-1))+IF(Ghosts!$B$35,IF(Param!$M$21,-1-POWER(0.3,Param!$M$21)/(IF(Param!$M$21&lt;20,LightShader!AA78,OFFSET(LightShader!AA78,Param!$M$21-20,0))+POWER(0.3,Param!$M$21)),-2),0))</f>
        <v>2.4498408588942762</v>
      </c>
      <c r="AB13" s="46">
        <f ca="1">IF(ScreenHeight!$B14&lt;OFFSET(Radar!$AC$3,COLUMN(),0),    Param!$B$38/ScreenHeight!$B14,    (Param!$B$37+1/(1-OFFSET(Radar!$AD$3,COLUMN(),0)*ScreenHeight!$C14)/Param!$B$39)/OFFSET(Radar!$AC$3,COLUMN(),0))*DistanceShader!AB13*LightShader!AB13*(IF(OFFSET(Ghosts!$S$41,COLUMN(),0)&lt;ScreenHeight!$E14,   1,   (SQRT(OFFSET(Ghosts!$T$41,COLUMN(),0)-OFFSET(Ghosts!$R$41,COLUMN(),0)*ScreenHeight!$D14)-1))+IF(Ghosts!$B$35,IF(Param!$M$21,-1-POWER(0.3,Param!$M$21)/(IF(Param!$M$21&lt;20,LightShader!AB78,OFFSET(LightShader!AB78,Param!$M$21-20,0))+POWER(0.3,Param!$M$21)),-2),0))</f>
        <v>2.5365836424616535</v>
      </c>
      <c r="AC13" s="46">
        <f ca="1">IF(ScreenHeight!$B14&lt;OFFSET(Radar!$AC$3,COLUMN(),0),    Param!$B$38/ScreenHeight!$B14,    (Param!$B$37+1/(1-OFFSET(Radar!$AD$3,COLUMN(),0)*ScreenHeight!$C14)/Param!$B$39)/OFFSET(Radar!$AC$3,COLUMN(),0))*DistanceShader!AC13*LightShader!AC13*(IF(OFFSET(Ghosts!$S$41,COLUMN(),0)&lt;ScreenHeight!$E14,   1,   (SQRT(OFFSET(Ghosts!$T$41,COLUMN(),0)-OFFSET(Ghosts!$R$41,COLUMN(),0)*ScreenHeight!$D14)-1))+IF(Ghosts!$B$35,IF(Param!$M$21,-1-POWER(0.3,Param!$M$21)/(IF(Param!$M$21&lt;20,LightShader!AC78,OFFSET(LightShader!AC78,Param!$M$21-20,0))+POWER(0.3,Param!$M$21)),-2),0))</f>
        <v>2.6265222016758609</v>
      </c>
      <c r="AD13" s="46">
        <f ca="1">IF(ScreenHeight!$B14&lt;OFFSET(Radar!$AC$3,COLUMN(),0),    Param!$B$38/ScreenHeight!$B14,    (Param!$B$37+1/(1-OFFSET(Radar!$AD$3,COLUMN(),0)*ScreenHeight!$C14)/Param!$B$39)/OFFSET(Radar!$AC$3,COLUMN(),0))*DistanceShader!AD13*LightShader!AD13*(IF(OFFSET(Ghosts!$S$41,COLUMN(),0)&lt;ScreenHeight!$E14,   1,   (SQRT(OFFSET(Ghosts!$T$41,COLUMN(),0)-OFFSET(Ghosts!$R$41,COLUMN(),0)*ScreenHeight!$D14)-1))+IF(Ghosts!$B$35,IF(Param!$M$21,-1-POWER(0.3,Param!$M$21)/(IF(Param!$M$21&lt;20,LightShader!AD78,OFFSET(LightShader!AD78,Param!$M$21-20,0))+POWER(0.3,Param!$M$21)),-2),0))</f>
        <v>2.7196431239523147</v>
      </c>
      <c r="AE13" s="46">
        <f ca="1">IF(ScreenHeight!$B14&lt;OFFSET(Radar!$AC$3,COLUMN(),0),    Param!$B$38/ScreenHeight!$B14,    (Param!$B$37+1/(1-OFFSET(Radar!$AD$3,COLUMN(),0)*ScreenHeight!$C14)/Param!$B$39)/OFFSET(Radar!$AC$3,COLUMN(),0))*DistanceShader!AE13*LightShader!AE13*(IF(OFFSET(Ghosts!$S$41,COLUMN(),0)&lt;ScreenHeight!$E14,   1,   (SQRT(OFFSET(Ghosts!$T$41,COLUMN(),0)-OFFSET(Ghosts!$R$41,COLUMN(),0)*ScreenHeight!$D14)-1))+IF(Ghosts!$B$35,IF(Param!$M$21,-1-POWER(0.3,Param!$M$21)/(IF(Param!$M$21&lt;20,LightShader!AE78,OFFSET(LightShader!AE78,Param!$M$21-20,0))+POWER(0.3,Param!$M$21)),-2),0))</f>
        <v>2.8158945152564354</v>
      </c>
      <c r="AF13" s="46">
        <f ca="1">IF(ScreenHeight!$B14&lt;OFFSET(Radar!$AC$3,COLUMN(),0),    Param!$B$38/ScreenHeight!$B14,    (Param!$B$37+1/(1-OFFSET(Radar!$AD$3,COLUMN(),0)*ScreenHeight!$C14)/Param!$B$39)/OFFSET(Radar!$AC$3,COLUMN(),0))*DistanceShader!AF13*LightShader!AF13*(IF(OFFSET(Ghosts!$S$41,COLUMN(),0)&lt;ScreenHeight!$E14,   1,   (SQRT(OFFSET(Ghosts!$T$41,COLUMN(),0)-OFFSET(Ghosts!$R$41,COLUMN(),0)*ScreenHeight!$D14)-1))+IF(Ghosts!$B$35,IF(Param!$M$21,-1-POWER(0.3,Param!$M$21)/(IF(Param!$M$21&lt;20,LightShader!AF78,OFFSET(LightShader!AF78,Param!$M$21-20,0))+POWER(0.3,Param!$M$21)),-2),0))</f>
        <v>2.9151766508806922</v>
      </c>
      <c r="AG13" s="46">
        <f ca="1">IF(ScreenHeight!$B14&lt;OFFSET(Radar!$AC$3,COLUMN(),0),    Param!$B$38/ScreenHeight!$B14,    (Param!$B$37+1/(1-OFFSET(Radar!$AD$3,COLUMN(),0)*ScreenHeight!$C14)/Param!$B$39)/OFFSET(Radar!$AC$3,COLUMN(),0))*DistanceShader!AG13*LightShader!AG13*(IF(OFFSET(Ghosts!$S$41,COLUMN(),0)&lt;ScreenHeight!$E14,   1,   (SQRT(OFFSET(Ghosts!$T$41,COLUMN(),0)-OFFSET(Ghosts!$R$41,COLUMN(),0)*ScreenHeight!$D14)-1))+IF(Ghosts!$B$35,IF(Param!$M$21,-1-POWER(0.3,Param!$M$21)/(IF(Param!$M$21&lt;20,LightShader!AG78,OFFSET(LightShader!AG78,Param!$M$21-20,0))+POWER(0.3,Param!$M$21)),-2),0))</f>
        <v>3.017331114401185</v>
      </c>
      <c r="AH13" s="46">
        <f ca="1">IF(ScreenHeight!$B14&lt;OFFSET(Radar!$AC$3,COLUMN(),0),    Param!$B$38/ScreenHeight!$B14,    (Param!$B$37+1/(1-OFFSET(Radar!$AD$3,COLUMN(),0)*ScreenHeight!$C14)/Param!$B$39)/OFFSET(Radar!$AC$3,COLUMN(),0))*DistanceShader!AH13*LightShader!AH13*(IF(OFFSET(Ghosts!$S$41,COLUMN(),0)&lt;ScreenHeight!$E14,   1,   (SQRT(OFFSET(Ghosts!$T$41,COLUMN(),0)-OFFSET(Ghosts!$R$41,COLUMN(),0)*ScreenHeight!$D14)-1))+IF(Ghosts!$B$35,IF(Param!$M$21,-1-POWER(0.3,Param!$M$21)/(IF(Param!$M$21&lt;20,LightShader!AH78,OFFSET(LightShader!AH78,Param!$M$21-20,0))+POWER(0.3,Param!$M$21)),-2),0))</f>
        <v>3.1221283960616866</v>
      </c>
      <c r="AI13" s="46">
        <f ca="1">IF(ScreenHeight!$B14&lt;OFFSET(Radar!$AC$3,COLUMN(),0),    Param!$B$38/ScreenHeight!$B14,    (Param!$B$37+1/(1-OFFSET(Radar!$AD$3,COLUMN(),0)*ScreenHeight!$C14)/Param!$B$39)/OFFSET(Radar!$AC$3,COLUMN(),0))*DistanceShader!AI13*LightShader!AI13*(IF(OFFSET(Ghosts!$S$41,COLUMN(),0)&lt;ScreenHeight!$E14,   1,   (SQRT(OFFSET(Ghosts!$T$41,COLUMN(),0)-OFFSET(Ghosts!$R$41,COLUMN(),0)*ScreenHeight!$D14)-1))+IF(Ghosts!$B$35,IF(Param!$M$21,-1-POWER(0.3,Param!$M$21)/(IF(Param!$M$21&lt;20,LightShader!AI78,OFFSET(LightShader!AI78,Param!$M$21-20,0))+POWER(0.3,Param!$M$21)),-2),0))</f>
        <v>3.229254035365908</v>
      </c>
      <c r="AJ13" s="46">
        <f ca="1">IF(ScreenHeight!$B14&lt;OFFSET(Radar!$AC$3,COLUMN(),0),    Param!$B$38/ScreenHeight!$B14,    (Param!$B$37+1/(1-OFFSET(Radar!$AD$3,COLUMN(),0)*ScreenHeight!$C14)/Param!$B$39)/OFFSET(Radar!$AC$3,COLUMN(),0))*DistanceShader!AJ13*LightShader!AJ13*(IF(OFFSET(Ghosts!$S$41,COLUMN(),0)&lt;ScreenHeight!$E14,   1,   (SQRT(OFFSET(Ghosts!$T$41,COLUMN(),0)-OFFSET(Ghosts!$R$41,COLUMN(),0)*ScreenHeight!$D14)-1))+IF(Ghosts!$B$35,IF(Param!$M$21,-1-POWER(0.3,Param!$M$21)/(IF(Param!$M$21&lt;20,LightShader!AJ78,OFFSET(LightShader!AJ78,Param!$M$21-20,0))+POWER(0.3,Param!$M$21)),-2),0))</f>
        <v>3.3382935643853808</v>
      </c>
      <c r="AK13" s="46">
        <f ca="1">IF(ScreenHeight!$B14&lt;OFFSET(Radar!$AC$3,COLUMN(),0),    Param!$B$38/ScreenHeight!$B14,    (Param!$B$37+1/(1-OFFSET(Radar!$AD$3,COLUMN(),0)*ScreenHeight!$C14)/Param!$B$39)/OFFSET(Radar!$AC$3,COLUMN(),0))*DistanceShader!AK13*LightShader!AK13*(IF(OFFSET(Ghosts!$S$41,COLUMN(),0)&lt;ScreenHeight!$E14,   1,   (SQRT(OFFSET(Ghosts!$T$41,COLUMN(),0)-OFFSET(Ghosts!$R$41,COLUMN(),0)*ScreenHeight!$D14)-1))+IF(Ghosts!$B$35,IF(Param!$M$21,-1-POWER(0.3,Param!$M$21)/(IF(Param!$M$21&lt;20,LightShader!AK78,OFFSET(LightShader!AK78,Param!$M$21-20,0))+POWER(0.3,Param!$M$21)),-2),0))</f>
        <v>3.448716751761836</v>
      </c>
      <c r="AL13" s="46">
        <f ca="1">IF(ScreenHeight!$B14&lt;OFFSET(Radar!$AC$3,COLUMN(),0),    Param!$B$38/ScreenHeight!$B14,    (Param!$B$37+1/(1-OFFSET(Radar!$AD$3,COLUMN(),0)*ScreenHeight!$C14)/Param!$B$39)/OFFSET(Radar!$AC$3,COLUMN(),0))*DistanceShader!AL13*LightShader!AL13*(IF(OFFSET(Ghosts!$S$41,COLUMN(),0)&lt;ScreenHeight!$E14,   1,   (SQRT(OFFSET(Ghosts!$T$41,COLUMN(),0)-OFFSET(Ghosts!$R$41,COLUMN(),0)*ScreenHeight!$D14)-1))+IF(Ghosts!$B$35,IF(Param!$M$21,-1-POWER(0.3,Param!$M$21)/(IF(Param!$M$21&lt;20,LightShader!AL78,OFFSET(LightShader!AL78,Param!$M$21-20,0))+POWER(0.3,Param!$M$21)),-2),0))</f>
        <v>3.5598619723371865</v>
      </c>
      <c r="AM13" s="46">
        <f ca="1">IF(ScreenHeight!$B14&lt;OFFSET(Radar!$AC$3,COLUMN(),0),    Param!$B$38/ScreenHeight!$B14,    (Param!$B$37+1/(1-OFFSET(Radar!$AD$3,COLUMN(),0)*ScreenHeight!$C14)/Param!$B$39)/OFFSET(Radar!$AC$3,COLUMN(),0))*DistanceShader!AM13*LightShader!AM13*(IF(OFFSET(Ghosts!$S$41,COLUMN(),0)&lt;ScreenHeight!$E14,   1,   (SQRT(OFFSET(Ghosts!$T$41,COLUMN(),0)-OFFSET(Ghosts!$R$41,COLUMN(),0)*ScreenHeight!$D14)-1))+IF(Ghosts!$B$35,IF(Param!$M$21,-1-POWER(0.3,Param!$M$21)/(IF(Param!$M$21&lt;20,LightShader!AM78,OFFSET(LightShader!AM78,Param!$M$21-20,0))+POWER(0.3,Param!$M$21)),-2),0))</f>
        <v>3.6709219338923931</v>
      </c>
      <c r="AN13" s="46">
        <f ca="1">IF(ScreenHeight!$B14&lt;OFFSET(Radar!$AC$3,COLUMN(),0),    Param!$B$38/ScreenHeight!$B14,    (Param!$B$37+1/(1-OFFSET(Radar!$AD$3,COLUMN(),0)*ScreenHeight!$C14)/Param!$B$39)/OFFSET(Radar!$AC$3,COLUMN(),0))*DistanceShader!AN13*LightShader!AN13*(IF(OFFSET(Ghosts!$S$41,COLUMN(),0)&lt;ScreenHeight!$E14,   1,   (SQRT(OFFSET(Ghosts!$T$41,COLUMN(),0)-OFFSET(Ghosts!$R$41,COLUMN(),0)*ScreenHeight!$D14)-1))+IF(Ghosts!$B$35,IF(Param!$M$21,-1-POWER(0.3,Param!$M$21)/(IF(Param!$M$21&lt;20,LightShader!AN78,OFFSET(LightShader!AN78,Param!$M$21-20,0))+POWER(0.3,Param!$M$21)),-2),0))</f>
        <v>3.7809324627197318</v>
      </c>
      <c r="AO13" s="46">
        <f ca="1">IF(ScreenHeight!$B14&lt;OFFSET(Radar!$AC$3,COLUMN(),0),    Param!$B$38/ScreenHeight!$B14,    (Param!$B$37+1/(1-OFFSET(Radar!$AD$3,COLUMN(),0)*ScreenHeight!$C14)/Param!$B$39)/OFFSET(Radar!$AC$3,COLUMN(),0))*DistanceShader!AO13*LightShader!AO13*(IF(OFFSET(Ghosts!$S$41,COLUMN(),0)&lt;ScreenHeight!$E14,   1,   (SQRT(OFFSET(Ghosts!$T$41,COLUMN(),0)-OFFSET(Ghosts!$R$41,COLUMN(),0)*ScreenHeight!$D14)-1))+IF(Ghosts!$B$35,IF(Param!$M$21,-1-POWER(0.3,Param!$M$21)/(IF(Param!$M$21&lt;20,LightShader!AO78,OFFSET(LightShader!AO78,Param!$M$21-20,0))+POWER(0.3,Param!$M$21)),-2),0))</f>
        <v>3.8887665373841007</v>
      </c>
      <c r="AP13" s="46">
        <f ca="1">IF(ScreenHeight!$B14&lt;OFFSET(Radar!$AC$3,COLUMN(),0),    Param!$B$38/ScreenHeight!$B14,    (Param!$B$37+1/(1-OFFSET(Radar!$AD$3,COLUMN(),0)*ScreenHeight!$C14)/Param!$B$39)/OFFSET(Radar!$AC$3,COLUMN(),0))*DistanceShader!AP13*LightShader!AP13*(IF(OFFSET(Ghosts!$S$41,COLUMN(),0)&lt;ScreenHeight!$E14,   1,   (SQRT(OFFSET(Ghosts!$T$41,COLUMN(),0)-OFFSET(Ghosts!$R$41,COLUMN(),0)*ScreenHeight!$D14)-1))+IF(Ghosts!$B$35,IF(Param!$M$21,-1-POWER(0.3,Param!$M$21)/(IF(Param!$M$21&lt;20,LightShader!AP78,OFFSET(LightShader!AP78,Param!$M$21-20,0))+POWER(0.3,Param!$M$21)),-2),0))</f>
        <v>3.993136180079341</v>
      </c>
      <c r="AQ13" s="46">
        <f ca="1">IF(ScreenHeight!$B14&lt;OFFSET(Radar!$AC$3,COLUMN(),0),    Param!$B$38/ScreenHeight!$B14,    (Param!$B$37+1/(1-OFFSET(Radar!$AD$3,COLUMN(),0)*ScreenHeight!$C14)/Param!$B$39)/OFFSET(Radar!$AC$3,COLUMN(),0))*DistanceShader!AQ13*LightShader!AQ13*(IF(OFFSET(Ghosts!$S$41,COLUMN(),0)&lt;ScreenHeight!$E14,   1,   (SQRT(OFFSET(Ghosts!$T$41,COLUMN(),0)-OFFSET(Ghosts!$R$41,COLUMN(),0)*ScreenHeight!$D14)-1))+IF(Ghosts!$B$35,IF(Param!$M$21,-1-POWER(0.3,Param!$M$21)/(IF(Param!$M$21&lt;20,LightShader!AQ78,OFFSET(LightShader!AQ78,Param!$M$21-20,0))+POWER(0.3,Param!$M$21)),-2),0))</f>
        <v>4.0926050382783359</v>
      </c>
      <c r="AR13" s="46">
        <f ca="1">IF(ScreenHeight!$B14&lt;OFFSET(Radar!$AC$3,COLUMN(),0),    Param!$B$38/ScreenHeight!$B14,    (Param!$B$37+1/(1-OFFSET(Radar!$AD$3,COLUMN(),0)*ScreenHeight!$C14)/Param!$B$39)/OFFSET(Radar!$AC$3,COLUMN(),0))*DistanceShader!AR13*LightShader!AR13*(IF(OFFSET(Ghosts!$S$41,COLUMN(),0)&lt;ScreenHeight!$E14,   1,   (SQRT(OFFSET(Ghosts!$T$41,COLUMN(),0)-OFFSET(Ghosts!$R$41,COLUMN(),0)*ScreenHeight!$D14)-1))+IF(Ghosts!$B$35,IF(Param!$M$21,-1-POWER(0.3,Param!$M$21)/(IF(Param!$M$21&lt;20,LightShader!AR78,OFFSET(LightShader!AR78,Param!$M$21-20,0))+POWER(0.3,Param!$M$21)),-2),0))</f>
        <v>4.1856143488872801</v>
      </c>
      <c r="AS13" s="46">
        <f ca="1">IF(ScreenHeight!$B14&lt;OFFSET(Radar!$AC$3,COLUMN(),0),    Param!$B$38/ScreenHeight!$B14,    (Param!$B$37+1/(1-OFFSET(Radar!$AD$3,COLUMN(),0)*ScreenHeight!$C14)/Param!$B$39)/OFFSET(Radar!$AC$3,COLUMN(),0))*DistanceShader!AS13*LightShader!AS13*(IF(OFFSET(Ghosts!$S$41,COLUMN(),0)&lt;ScreenHeight!$E14,   1,   (SQRT(OFFSET(Ghosts!$T$41,COLUMN(),0)-OFFSET(Ghosts!$R$41,COLUMN(),0)*ScreenHeight!$D14)-1))+IF(Ghosts!$B$35,IF(Param!$M$21,-1-POWER(0.3,Param!$M$21)/(IF(Param!$M$21&lt;20,LightShader!AS78,OFFSET(LightShader!AS78,Param!$M$21-20,0))+POWER(0.3,Param!$M$21)),-2),0))</f>
        <v>4.2705242947727795</v>
      </c>
      <c r="AT13" s="46">
        <f ca="1">IF(ScreenHeight!$B14&lt;OFFSET(Radar!$AC$3,COLUMN(),0),    Param!$B$38/ScreenHeight!$B14,    (Param!$B$37+1/(1-OFFSET(Radar!$AD$3,COLUMN(),0)*ScreenHeight!$C14)/Param!$B$39)/OFFSET(Radar!$AC$3,COLUMN(),0))*DistanceShader!AT13*LightShader!AT13*(IF(OFFSET(Ghosts!$S$41,COLUMN(),0)&lt;ScreenHeight!$E14,   1,   (SQRT(OFFSET(Ghosts!$T$41,COLUMN(),0)-OFFSET(Ghosts!$R$41,COLUMN(),0)*ScreenHeight!$D14)-1))+IF(Ghosts!$B$35,IF(Param!$M$21,-1-POWER(0.3,Param!$M$21)/(IF(Param!$M$21&lt;20,LightShader!AT78,OFFSET(LightShader!AT78,Param!$M$21-20,0))+POWER(0.3,Param!$M$21)),-2),0))</f>
        <v>4.3456714033920809</v>
      </c>
      <c r="AU13" s="46">
        <f ca="1">IF(ScreenHeight!$B14&lt;OFFSET(Radar!$AC$3,COLUMN(),0),    Param!$B$38/ScreenHeight!$B14,    (Param!$B$37+1/(1-OFFSET(Radar!$AD$3,COLUMN(),0)*ScreenHeight!$C14)/Param!$B$39)/OFFSET(Radar!$AC$3,COLUMN(),0))*DistanceShader!AU13*LightShader!AU13*(IF(OFFSET(Ghosts!$S$41,COLUMN(),0)&lt;ScreenHeight!$E14,   1,   (SQRT(OFFSET(Ghosts!$T$41,COLUMN(),0)-OFFSET(Ghosts!$R$41,COLUMN(),0)*ScreenHeight!$D14)-1))+IF(Ghosts!$B$35,IF(Param!$M$21,-1-POWER(0.3,Param!$M$21)/(IF(Param!$M$21&lt;20,LightShader!AU78,OFFSET(LightShader!AU78,Param!$M$21-20,0))+POWER(0.3,Param!$M$21)),-2),0))</f>
        <v>4.4094405817035893</v>
      </c>
      <c r="AV13" s="46">
        <f ca="1">IF(ScreenHeight!$B14&lt;OFFSET(Radar!$AC$3,COLUMN(),0),    Param!$B$38/ScreenHeight!$B14,    (Param!$B$37+1/(1-OFFSET(Radar!$AD$3,COLUMN(),0)*ScreenHeight!$C14)/Param!$B$39)/OFFSET(Radar!$AC$3,COLUMN(),0))*DistanceShader!AV13*LightShader!AV13*(IF(OFFSET(Ghosts!$S$41,COLUMN(),0)&lt;ScreenHeight!$E14,   1,   (SQRT(OFFSET(Ghosts!$T$41,COLUMN(),0)-OFFSET(Ghosts!$R$41,COLUMN(),0)*ScreenHeight!$D14)-1))+IF(Ghosts!$B$35,IF(Param!$M$21,-1-POWER(0.3,Param!$M$21)/(IF(Param!$M$21&lt;20,LightShader!AV78,OFFSET(LightShader!AV78,Param!$M$21-20,0))+POWER(0.3,Param!$M$21)),-2),0))</f>
        <v>4.4603478106461827</v>
      </c>
      <c r="AW13" s="46">
        <f ca="1">IF(ScreenHeight!$B14&lt;OFFSET(Radar!$AC$3,COLUMN(),0),    Param!$B$38/ScreenHeight!$B14,    (Param!$B$37+1/(1-OFFSET(Radar!$AD$3,COLUMN(),0)*ScreenHeight!$C14)/Param!$B$39)/OFFSET(Radar!$AC$3,COLUMN(),0))*DistanceShader!AW13*LightShader!AW13*(IF(OFFSET(Ghosts!$S$41,COLUMN(),0)&lt;ScreenHeight!$E14,   1,   (SQRT(OFFSET(Ghosts!$T$41,COLUMN(),0)-OFFSET(Ghosts!$R$41,COLUMN(),0)*ScreenHeight!$D14)-1))+IF(Ghosts!$B$35,IF(Param!$M$21,-1-POWER(0.3,Param!$M$21)/(IF(Param!$M$21&lt;20,LightShader!AW78,OFFSET(LightShader!AW78,Param!$M$21-20,0))+POWER(0.3,Param!$M$21)),-2),0))</f>
        <v>4.4971268582937487</v>
      </c>
      <c r="AX13" s="46">
        <f ca="1">IF(ScreenHeight!$B14&lt;OFFSET(Radar!$AC$3,COLUMN(),0),    Param!$B$38/ScreenHeight!$B14,    (Param!$B$37+1/(1-OFFSET(Radar!$AD$3,COLUMN(),0)*ScreenHeight!$C14)/Param!$B$39)/OFFSET(Radar!$AC$3,COLUMN(),0))*DistanceShader!AX13*LightShader!AX13*(IF(OFFSET(Ghosts!$S$41,COLUMN(),0)&lt;ScreenHeight!$E14,   1,   (SQRT(OFFSET(Ghosts!$T$41,COLUMN(),0)-OFFSET(Ghosts!$R$41,COLUMN(),0)*ScreenHeight!$D14)-1))+IF(Ghosts!$B$35,IF(Param!$M$21,-1-POWER(0.3,Param!$M$21)/(IF(Param!$M$21&lt;20,LightShader!AX78,OFFSET(LightShader!AX78,Param!$M$21-20,0))+POWER(0.3,Param!$M$21)),-2),0))</f>
        <v>4.5188112403885103</v>
      </c>
      <c r="AY13" s="46">
        <f ca="1">IF(ScreenHeight!$B14&lt;OFFSET(Radar!$AC$3,COLUMN(),0),    Param!$B$38/ScreenHeight!$B14,    (Param!$B$37+1/(1-OFFSET(Radar!$AD$3,COLUMN(),0)*ScreenHeight!$C14)/Param!$B$39)/OFFSET(Radar!$AC$3,COLUMN(),0))*DistanceShader!AY13*LightShader!AY13*(IF(OFFSET(Ghosts!$S$41,COLUMN(),0)&lt;ScreenHeight!$E14,   1,   (SQRT(OFFSET(Ghosts!$T$41,COLUMN(),0)-OFFSET(Ghosts!$R$41,COLUMN(),0)*ScreenHeight!$D14)-1))+IF(Ghosts!$B$35,IF(Param!$M$21,-1-POWER(0.3,Param!$M$21)/(IF(Param!$M$21&lt;20,LightShader!AY78,OFFSET(LightShader!AY78,Param!$M$21-20,0))+POWER(0.3,Param!$M$21)),-2),0))</f>
        <v>4.5248017463235364</v>
      </c>
      <c r="AZ13" s="46">
        <f ca="1">IF(ScreenHeight!$B14&lt;OFFSET(Radar!$AC$3,COLUMN(),0),    Param!$B$38/ScreenHeight!$B14,    (Param!$B$37+1/(1-OFFSET(Radar!$AD$3,COLUMN(),0)*ScreenHeight!$C14)/Param!$B$39)/OFFSET(Radar!$AC$3,COLUMN(),0))*DistanceShader!AZ13*LightShader!AZ13*(IF(OFFSET(Ghosts!$S$41,COLUMN(),0)&lt;ScreenHeight!$E14,   1,   (SQRT(OFFSET(Ghosts!$T$41,COLUMN(),0)-OFFSET(Ghosts!$R$41,COLUMN(),0)*ScreenHeight!$D14)-1))+IF(Ghosts!$B$35,IF(Param!$M$21,-1-POWER(0.3,Param!$M$21)/(IF(Param!$M$21&lt;20,LightShader!AZ78,OFFSET(LightShader!AZ78,Param!$M$21-20,0))+POWER(0.3,Param!$M$21)),-2),0))</f>
        <v>4.514910668888743</v>
      </c>
      <c r="BA13" s="46">
        <f ca="1">IF(ScreenHeight!$B14&lt;OFFSET(Radar!$AC$3,COLUMN(),0),    Param!$B$38/ScreenHeight!$B14,    (Param!$B$37+1/(1-OFFSET(Radar!$AD$3,COLUMN(),0)*ScreenHeight!$C14)/Param!$B$39)/OFFSET(Radar!$AC$3,COLUMN(),0))*DistanceShader!BA13*LightShader!BA13*(IF(OFFSET(Ghosts!$S$41,COLUMN(),0)&lt;ScreenHeight!$E14,   1,   (SQRT(OFFSET(Ghosts!$T$41,COLUMN(),0)-OFFSET(Ghosts!$R$41,COLUMN(),0)*ScreenHeight!$D14)-1))+IF(Ghosts!$B$35,IF(Param!$M$21,-1-POWER(0.3,Param!$M$21)/(IF(Param!$M$21&lt;20,LightShader!BA78,OFFSET(LightShader!BA78,Param!$M$21-20,0))+POWER(0.3,Param!$M$21)),-2),0))</f>
        <v>4.4893765261948309</v>
      </c>
      <c r="BB13" s="46">
        <f ca="1">IF(ScreenHeight!$B14&lt;OFFSET(Radar!$AC$3,COLUMN(),0),    Param!$B$38/ScreenHeight!$B14,    (Param!$B$37+1/(1-OFFSET(Radar!$AD$3,COLUMN(),0)*ScreenHeight!$C14)/Param!$B$39)/OFFSET(Radar!$AC$3,COLUMN(),0))*DistanceShader!BB13*LightShader!BB13*(IF(OFFSET(Ghosts!$S$41,COLUMN(),0)&lt;ScreenHeight!$E14,   1,   (SQRT(OFFSET(Ghosts!$T$41,COLUMN(),0)-OFFSET(Ghosts!$R$41,COLUMN(),0)*ScreenHeight!$D14)-1))+IF(Ghosts!$B$35,IF(Param!$M$21,-1-POWER(0.3,Param!$M$21)/(IF(Param!$M$21&lt;20,LightShader!BB78,OFFSET(LightShader!BB78,Param!$M$21-20,0))+POWER(0.3,Param!$M$21)),-2),0))</f>
        <v>4.448847109571</v>
      </c>
      <c r="BC13" s="46">
        <f ca="1">IF(ScreenHeight!$B14&lt;OFFSET(Radar!$AC$3,COLUMN(),0),    Param!$B$38/ScreenHeight!$B14,    (Param!$B$37+1/(1-OFFSET(Radar!$AD$3,COLUMN(),0)*ScreenHeight!$C14)/Param!$B$39)/OFFSET(Radar!$AC$3,COLUMN(),0))*DistanceShader!BC13*LightShader!BC13*(IF(OFFSET(Ghosts!$S$41,COLUMN(),0)&lt;ScreenHeight!$E14,   1,   (SQRT(OFFSET(Ghosts!$T$41,COLUMN(),0)-OFFSET(Ghosts!$R$41,COLUMN(),0)*ScreenHeight!$D14)-1))+IF(Ghosts!$B$35,IF(Param!$M$21,-1-POWER(0.3,Param!$M$21)/(IF(Param!$M$21&lt;20,LightShader!BC78,OFFSET(LightShader!BC78,Param!$M$21-20,0))+POWER(0.3,Param!$M$21)),-2),0))</f>
        <v>4.3943332462214526</v>
      </c>
      <c r="BD13" s="46">
        <f ca="1">IF(ScreenHeight!$B14&lt;OFFSET(Radar!$AC$3,COLUMN(),0),    Param!$B$38/ScreenHeight!$B14,    (Param!$B$37+1/(1-OFFSET(Radar!$AD$3,COLUMN(),0)*ScreenHeight!$C14)/Param!$B$39)/OFFSET(Radar!$AC$3,COLUMN(),0))*DistanceShader!BD13*LightShader!BD13*(IF(OFFSET(Ghosts!$S$41,COLUMN(),0)&lt;ScreenHeight!$E14,   1,   (SQRT(OFFSET(Ghosts!$T$41,COLUMN(),0)-OFFSET(Ghosts!$R$41,COLUMN(),0)*ScreenHeight!$D14)-1))+IF(Ghosts!$B$35,IF(Param!$M$21,-1-POWER(0.3,Param!$M$21)/(IF(Param!$M$21&lt;20,LightShader!BD78,OFFSET(LightShader!BD78,Param!$M$21-20,0))+POWER(0.3,Param!$M$21)),-2),0))</f>
        <v>4.3271396711859325</v>
      </c>
      <c r="BE13" s="46">
        <f ca="1">IF(ScreenHeight!$B14&lt;OFFSET(Radar!$AC$3,COLUMN(),0),    Param!$B$38/ScreenHeight!$B14,    (Param!$B$37+1/(1-OFFSET(Radar!$AD$3,COLUMN(),0)*ScreenHeight!$C14)/Param!$B$39)/OFFSET(Radar!$AC$3,COLUMN(),0))*DistanceShader!BE13*LightShader!BE13*(IF(OFFSET(Ghosts!$S$41,COLUMN(),0)&lt;ScreenHeight!$E14,   1,   (SQRT(OFFSET(Ghosts!$T$41,COLUMN(),0)-OFFSET(Ghosts!$R$41,COLUMN(),0)*ScreenHeight!$D14)-1))+IF(Ghosts!$B$35,IF(Param!$M$21,-1-POWER(0.3,Param!$M$21)/(IF(Param!$M$21&lt;20,LightShader!BE78,OFFSET(LightShader!BE78,Param!$M$21-20,0))+POWER(0.3,Param!$M$21)),-2),0))</f>
        <v>4.2487819848570174</v>
      </c>
      <c r="BF13" s="46">
        <f ca="1">IF(ScreenHeight!$B14&lt;OFFSET(Radar!$AC$3,COLUMN(),0),    Param!$B$38/ScreenHeight!$B14,    (Param!$B$37+1/(1-OFFSET(Radar!$AD$3,COLUMN(),0)*ScreenHeight!$C14)/Param!$B$39)/OFFSET(Radar!$AC$3,COLUMN(),0))*DistanceShader!BF13*LightShader!BF13*(IF(OFFSET(Ghosts!$S$41,COLUMN(),0)&lt;ScreenHeight!$E14,   1,   (SQRT(OFFSET(Ghosts!$T$41,COLUMN(),0)-OFFSET(Ghosts!$R$41,COLUMN(),0)*ScreenHeight!$D14)-1))+IF(Ghosts!$B$35,IF(Param!$M$21,-1-POWER(0.3,Param!$M$21)/(IF(Param!$M$21&lt;20,LightShader!BF78,OFFSET(LightShader!BF78,Param!$M$21-20,0))+POWER(0.3,Param!$M$21)),-2),0))</f>
        <v>4.1608994129236629</v>
      </c>
      <c r="BG13" s="46">
        <f ca="1">IF(ScreenHeight!$B14&lt;OFFSET(Radar!$AC$3,COLUMN(),0),    Param!$B$38/ScreenHeight!$B14,    (Param!$B$37+1/(1-OFFSET(Radar!$AD$3,COLUMN(),0)*ScreenHeight!$C14)/Param!$B$39)/OFFSET(Radar!$AC$3,COLUMN(),0))*DistanceShader!BG13*LightShader!BG13*(IF(OFFSET(Ghosts!$S$41,COLUMN(),0)&lt;ScreenHeight!$E14,   1,   (SQRT(OFFSET(Ghosts!$T$41,COLUMN(),0)-OFFSET(Ghosts!$R$41,COLUMN(),0)*ScreenHeight!$D14)-1))+IF(Ghosts!$B$35,IF(Param!$M$21,-1-POWER(0.3,Param!$M$21)/(IF(Param!$M$21&lt;20,LightShader!BG78,OFFSET(LightShader!BG78,Param!$M$21-20,0))+POWER(0.3,Param!$M$21)),-2),0))</f>
        <v>4.0651721021144125</v>
      </c>
      <c r="BH13" s="46">
        <f ca="1">IF(ScreenHeight!$B14&lt;OFFSET(Radar!$AC$3,COLUMN(),0),    Param!$B$38/ScreenHeight!$B14,    (Param!$B$37+1/(1-OFFSET(Radar!$AD$3,COLUMN(),0)*ScreenHeight!$C14)/Param!$B$39)/OFFSET(Radar!$AC$3,COLUMN(),0))*DistanceShader!BH13*LightShader!BH13*(IF(OFFSET(Ghosts!$S$41,COLUMN(),0)&lt;ScreenHeight!$E14,   1,   (SQRT(OFFSET(Ghosts!$T$41,COLUMN(),0)-OFFSET(Ghosts!$R$41,COLUMN(),0)*ScreenHeight!$D14)-1))+IF(Ghosts!$B$35,IF(Param!$M$21,-1-POWER(0.3,Param!$M$21)/(IF(Param!$M$21&lt;20,LightShader!BH78,OFFSET(LightShader!BH78,Param!$M$21-20,0))+POWER(0.3,Param!$M$21)),-2),0))</f>
        <v>3.9632495016531402</v>
      </c>
      <c r="BI13" s="46">
        <f ca="1">IF(ScreenHeight!$B14&lt;OFFSET(Radar!$AC$3,COLUMN(),0),    Param!$B$38/ScreenHeight!$B14,    (Param!$B$37+1/(1-OFFSET(Radar!$AD$3,COLUMN(),0)*ScreenHeight!$C14)/Param!$B$39)/OFFSET(Radar!$AC$3,COLUMN(),0))*DistanceShader!BI13*LightShader!BI13*(IF(OFFSET(Ghosts!$S$41,COLUMN(),0)&lt;ScreenHeight!$E14,   1,   (SQRT(OFFSET(Ghosts!$T$41,COLUMN(),0)-OFFSET(Ghosts!$R$41,COLUMN(),0)*ScreenHeight!$D14)-1))+IF(Ghosts!$B$35,IF(Param!$M$21,-1-POWER(0.3,Param!$M$21)/(IF(Param!$M$21&lt;20,LightShader!BI78,OFFSET(LightShader!BI78,Param!$M$21-20,0))+POWER(0.3,Param!$M$21)),-2),0))</f>
        <v>3.8566936883784368</v>
      </c>
      <c r="BJ13" s="46">
        <f ca="1">IF(ScreenHeight!$B14&lt;OFFSET(Radar!$AC$3,COLUMN(),0),    Param!$B$38/ScreenHeight!$B14,    (Param!$B$37+1/(1-OFFSET(Radar!$AD$3,COLUMN(),0)*ScreenHeight!$C14)/Param!$B$39)/OFFSET(Radar!$AC$3,COLUMN(),0))*DistanceShader!BJ13*LightShader!BJ13*(IF(OFFSET(Ghosts!$S$41,COLUMN(),0)&lt;ScreenHeight!$E14,   1,   (SQRT(OFFSET(Ghosts!$T$41,COLUMN(),0)-OFFSET(Ghosts!$R$41,COLUMN(),0)*ScreenHeight!$D14)-1))+IF(Ghosts!$B$35,IF(Param!$M$21,-1-POWER(0.3,Param!$M$21)/(IF(Param!$M$21&lt;20,LightShader!BJ78,OFFSET(LightShader!BJ78,Param!$M$21-20,0))+POWER(0.3,Param!$M$21)),-2),0))</f>
        <v>3.746938918490982</v>
      </c>
      <c r="BK13" s="46">
        <f ca="1">IF(ScreenHeight!$B14&lt;OFFSET(Radar!$AC$3,COLUMN(),0),    Param!$B$38/ScreenHeight!$B14,    (Param!$B$37+1/(1-OFFSET(Radar!$AD$3,COLUMN(),0)*ScreenHeight!$C14)/Param!$B$39)/OFFSET(Radar!$AC$3,COLUMN(),0))*DistanceShader!BK13*LightShader!BK13*(IF(OFFSET(Ghosts!$S$41,COLUMN(),0)&lt;ScreenHeight!$E14,   1,   (SQRT(OFFSET(Ghosts!$T$41,COLUMN(),0)-OFFSET(Ghosts!$R$41,COLUMN(),0)*ScreenHeight!$D14)-1))+IF(Ghosts!$B$35,IF(Param!$M$21,-1-POWER(0.3,Param!$M$21)/(IF(Param!$M$21&lt;20,LightShader!BK78,OFFSET(LightShader!BK78,Param!$M$21-20,0))+POWER(0.3,Param!$M$21)),-2),0))</f>
        <v>3.6352666467816368</v>
      </c>
      <c r="BL13" s="46">
        <f ca="1">IF(ScreenHeight!$B14&lt;OFFSET(Radar!$AC$3,COLUMN(),0),    Param!$B$38/ScreenHeight!$B14,    (Param!$B$37+1/(1-OFFSET(Radar!$AD$3,COLUMN(),0)*ScreenHeight!$C14)/Param!$B$39)/OFFSET(Radar!$AC$3,COLUMN(),0))*DistanceShader!BL13*LightShader!BL13*(IF(OFFSET(Ghosts!$S$41,COLUMN(),0)&lt;ScreenHeight!$E14,   1,   (SQRT(OFFSET(Ghosts!$T$41,COLUMN(),0)-OFFSET(Ghosts!$R$41,COLUMN(),0)*ScreenHeight!$D14)-1))+IF(Ghosts!$B$35,IF(Param!$M$21,-1-POWER(0.3,Param!$M$21)/(IF(Param!$M$21&lt;20,LightShader!BL78,OFFSET(LightShader!BL78,Param!$M$21-20,0))+POWER(0.3,Param!$M$21)),-2),0))</f>
        <v>3.5227939173548939</v>
      </c>
      <c r="BM13" s="46">
        <f ca="1">IF(ScreenHeight!$B14&lt;OFFSET(Radar!$AC$3,COLUMN(),0),    Param!$B$38/ScreenHeight!$B14,    (Param!$B$37+1/(1-OFFSET(Radar!$AD$3,COLUMN(),0)*ScreenHeight!$C14)/Param!$B$39)/OFFSET(Radar!$AC$3,COLUMN(),0))*DistanceShader!BM13*LightShader!BM13*(IF(OFFSET(Ghosts!$S$41,COLUMN(),0)&lt;ScreenHeight!$E14,   1,   (SQRT(OFFSET(Ghosts!$T$41,COLUMN(),0)-OFFSET(Ghosts!$R$41,COLUMN(),0)*ScreenHeight!$D14)-1))+IF(Ghosts!$B$35,IF(Param!$M$21,-1-POWER(0.3,Param!$M$21)/(IF(Param!$M$21&lt;20,LightShader!BM78,OFFSET(LightShader!BM78,Param!$M$21-20,0))+POWER(0.3,Param!$M$21)),-2),0))</f>
        <v>3.4104723737949527</v>
      </c>
      <c r="BN13" s="46">
        <f ca="1">IF(ScreenHeight!$B14&lt;OFFSET(Radar!$AC$3,COLUMN(),0),    Param!$B$38/ScreenHeight!$B14,    (Param!$B$37+1/(1-OFFSET(Radar!$AD$3,COLUMN(),0)*ScreenHeight!$C14)/Param!$B$39)/OFFSET(Radar!$AC$3,COLUMN(),0))*DistanceShader!BN13*LightShader!BN13*(IF(OFFSET(Ghosts!$S$41,COLUMN(),0)&lt;ScreenHeight!$E14,   1,   (SQRT(OFFSET(Ghosts!$T$41,COLUMN(),0)-OFFSET(Ghosts!$R$41,COLUMN(),0)*ScreenHeight!$D14)-1))+IF(Ghosts!$B$35,IF(Param!$M$21,-1-POWER(0.3,Param!$M$21)/(IF(Param!$M$21&lt;20,LightShader!BN78,OFFSET(LightShader!BN78,Param!$M$21-20,0))+POWER(0.3,Param!$M$21)),-2),0))</f>
        <v>3.2990950206027523</v>
      </c>
      <c r="BO13" s="46">
        <f ca="1">IF(ScreenHeight!$B14&lt;OFFSET(Radar!$AC$3,COLUMN(),0),    Param!$B$38/ScreenHeight!$B14,    (Param!$B$37+1/(1-OFFSET(Radar!$AD$3,COLUMN(),0)*ScreenHeight!$C14)/Param!$B$39)/OFFSET(Radar!$AC$3,COLUMN(),0))*DistanceShader!BO13*LightShader!BO13*(IF(OFFSET(Ghosts!$S$41,COLUMN(),0)&lt;ScreenHeight!$E14,   1,   (SQRT(OFFSET(Ghosts!$T$41,COLUMN(),0)-OFFSET(Ghosts!$R$41,COLUMN(),0)*ScreenHeight!$D14)-1))+IF(Ghosts!$B$35,IF(Param!$M$21,-1-POWER(0.3,Param!$M$21)/(IF(Param!$M$21&lt;20,LightShader!BO78,OFFSET(LightShader!BO78,Param!$M$21-20,0))+POWER(0.3,Param!$M$21)),-2),0))</f>
        <v>3.1893081108249755</v>
      </c>
      <c r="BP13" s="46">
        <f ca="1">IF(ScreenHeight!$B14&lt;OFFSET(Radar!$AC$3,COLUMN(),0),    Param!$B$38/ScreenHeight!$B14,    (Param!$B$37+1/(1-OFFSET(Radar!$AD$3,COLUMN(),0)*ScreenHeight!$C14)/Param!$B$39)/OFFSET(Radar!$AC$3,COLUMN(),0))*DistanceShader!BP13*LightShader!BP13*(IF(OFFSET(Ghosts!$S$41,COLUMN(),0)&lt;ScreenHeight!$E14,   1,   (SQRT(OFFSET(Ghosts!$T$41,COLUMN(),0)-OFFSET(Ghosts!$R$41,COLUMN(),0)*ScreenHeight!$D14)-1))+IF(Ghosts!$B$35,IF(Param!$M$21,-1-POWER(0.3,Param!$M$21)/(IF(Param!$M$21&lt;20,LightShader!BP78,OFFSET(LightShader!BP78,Param!$M$21-20,0))+POWER(0.3,Param!$M$21)),-2),0))</f>
        <v>3.081625969223571</v>
      </c>
      <c r="BQ13" s="46">
        <f ca="1">IF(ScreenHeight!$B14&lt;OFFSET(Radar!$AC$3,COLUMN(),0),    Param!$B$38/ScreenHeight!$B14,    (Param!$B$37+1/(1-OFFSET(Radar!$AD$3,COLUMN(),0)*ScreenHeight!$C14)/Param!$B$39)/OFFSET(Radar!$AC$3,COLUMN(),0))*DistanceShader!BQ13*LightShader!BQ13*(IF(OFFSET(Ghosts!$S$41,COLUMN(),0)&lt;ScreenHeight!$E14,   1,   (SQRT(OFFSET(Ghosts!$T$41,COLUMN(),0)-OFFSET(Ghosts!$R$41,COLUMN(),0)*ScreenHeight!$D14)-1))+IF(Ghosts!$B$35,IF(Param!$M$21,-1-POWER(0.3,Param!$M$21)/(IF(Param!$M$21&lt;20,LightShader!BQ78,OFFSET(LightShader!BQ78,Param!$M$21-20,0))+POWER(0.3,Param!$M$21)),-2),0))</f>
        <v>2.9764470572532216</v>
      </c>
      <c r="BR13" s="46">
        <f ca="1">IF(ScreenHeight!$B14&lt;OFFSET(Radar!$AC$3,COLUMN(),0),    Param!$B$38/ScreenHeight!$B14,    (Param!$B$37+1/(1-OFFSET(Radar!$AD$3,COLUMN(),0)*ScreenHeight!$C14)/Param!$B$39)/OFFSET(Radar!$AC$3,COLUMN(),0))*DistanceShader!BR13*LightShader!BR13*(IF(OFFSET(Ghosts!$S$41,COLUMN(),0)&lt;ScreenHeight!$E14,   1,   (SQRT(OFFSET(Ghosts!$T$41,COLUMN(),0)-OFFSET(Ghosts!$R$41,COLUMN(),0)*ScreenHeight!$D14)-1))+IF(Ghosts!$B$35,IF(Param!$M$21,-1-POWER(0.3,Param!$M$21)/(IF(Param!$M$21&lt;20,LightShader!BR78,OFFSET(LightShader!BR78,Param!$M$21-20,0))+POWER(0.3,Param!$M$21)),-2),0))</f>
        <v>2.8740700614897081</v>
      </c>
      <c r="BS13" s="46">
        <f ca="1">IF(ScreenHeight!$B14&lt;OFFSET(Radar!$AC$3,COLUMN(),0),    Param!$B$38/ScreenHeight!$B14,    (Param!$B$37+1/(1-OFFSET(Radar!$AD$3,COLUMN(),0)*ScreenHeight!$C14)/Param!$B$39)/OFFSET(Radar!$AC$3,COLUMN(),0))*DistanceShader!BS13*LightShader!BS13*(IF(OFFSET(Ghosts!$S$41,COLUMN(),0)&lt;ScreenHeight!$E14,   1,   (SQRT(OFFSET(Ghosts!$T$41,COLUMN(),0)-OFFSET(Ghosts!$R$41,COLUMN(),0)*ScreenHeight!$D14)-1))+IF(Ghosts!$B$35,IF(Param!$M$21,-1-POWER(0.3,Param!$M$21)/(IF(Param!$M$21&lt;20,LightShader!BS78,OFFSET(LightShader!BS78,Param!$M$21-20,0))+POWER(0.3,Param!$M$21)),-2),0))</f>
        <v>2.7747091957835757</v>
      </c>
      <c r="BT13" s="46">
        <f ca="1">IF(ScreenHeight!$B14&lt;OFFSET(Radar!$AC$3,COLUMN(),0),    Param!$B$38/ScreenHeight!$B14,    (Param!$B$37+1/(1-OFFSET(Radar!$AD$3,COLUMN(),0)*ScreenHeight!$C14)/Param!$B$39)/OFFSET(Radar!$AC$3,COLUMN(),0))*DistanceShader!BT13*LightShader!BT13*(IF(OFFSET(Ghosts!$S$41,COLUMN(),0)&lt;ScreenHeight!$E14,   1,   (SQRT(OFFSET(Ghosts!$T$41,COLUMN(),0)-OFFSET(Ghosts!$R$41,COLUMN(),0)*ScreenHeight!$D14)-1))+IF(Ghosts!$B$35,IF(Param!$M$21,-1-POWER(0.3,Param!$M$21)/(IF(Param!$M$21&lt;20,LightShader!BT78,OFFSET(LightShader!BT78,Param!$M$21-20,0))+POWER(0.3,Param!$M$21)),-2),0))</f>
        <v>2.6785082324262532</v>
      </c>
      <c r="BU13" s="46">
        <f ca="1">IF(ScreenHeight!$B14&lt;OFFSET(Radar!$AC$3,COLUMN(),0),    Param!$B$38/ScreenHeight!$B14,    (Param!$B$37+1/(1-OFFSET(Radar!$AD$3,COLUMN(),0)*ScreenHeight!$C14)/Param!$B$39)/OFFSET(Radar!$AC$3,COLUMN(),0))*DistanceShader!BU13*LightShader!BU13*(IF(OFFSET(Ghosts!$S$41,COLUMN(),0)&lt;ScreenHeight!$E14,   1,   (SQRT(OFFSET(Ghosts!$T$41,COLUMN(),0)-OFFSET(Ghosts!$R$41,COLUMN(),0)*ScreenHeight!$D14)-1))+IF(Ghosts!$B$35,IF(Param!$M$21,-1-POWER(0.3,Param!$M$21)/(IF(Param!$M$21&lt;20,LightShader!BU78,OFFSET(LightShader!BU78,Param!$M$21-20,0))+POWER(0.3,Param!$M$21)),-2),0))</f>
        <v>2.5855530199469428</v>
      </c>
      <c r="BV13" s="46">
        <f ca="1">IF(ScreenHeight!$B14&lt;OFFSET(Radar!$AC$3,COLUMN(),0),    Param!$B$38/ScreenHeight!$B14,    (Param!$B$37+1/(1-OFFSET(Radar!$AD$3,COLUMN(),0)*ScreenHeight!$C14)/Param!$B$39)/OFFSET(Radar!$AC$3,COLUMN(),0))*DistanceShader!BV13*LightShader!BV13*(IF(OFFSET(Ghosts!$S$41,COLUMN(),0)&lt;ScreenHeight!$E14,   1,   (SQRT(OFFSET(Ghosts!$T$41,COLUMN(),0)-OFFSET(Ghosts!$R$41,COLUMN(),0)*ScreenHeight!$D14)-1))+IF(Ghosts!$B$35,IF(Param!$M$21,-1-POWER(0.3,Param!$M$21)/(IF(Param!$M$21&lt;20,LightShader!BV78,OFFSET(LightShader!BV78,Param!$M$21-20,0))+POWER(0.3,Param!$M$21)),-2),0))</f>
        <v>2.4958824151488859</v>
      </c>
      <c r="BW13" s="46">
        <f ca="1">IF(ScreenHeight!$B14&lt;OFFSET(Radar!$AC$3,COLUMN(),0),    Param!$B$38/ScreenHeight!$B14,    (Param!$B$37+1/(1-OFFSET(Radar!$AD$3,COLUMN(),0)*ScreenHeight!$C14)/Param!$B$39)/OFFSET(Radar!$AC$3,COLUMN(),0))*DistanceShader!BW13*LightShader!BW13*(IF(OFFSET(Ghosts!$S$41,COLUMN(),0)&lt;ScreenHeight!$E14,   1,   (SQRT(OFFSET(Ghosts!$T$41,COLUMN(),0)-OFFSET(Ghosts!$R$41,COLUMN(),0)*ScreenHeight!$D14)-1))+IF(Ghosts!$B$35,IF(Param!$M$21,-1-POWER(0.3,Param!$M$21)/(IF(Param!$M$21&lt;20,LightShader!BW78,OFFSET(LightShader!BW78,Param!$M$21-20,0))+POWER(0.3,Param!$M$21)),-2),0))</f>
        <v>2.4094976685963156</v>
      </c>
      <c r="BX13" s="46">
        <f ca="1">IF(ScreenHeight!$B14&lt;OFFSET(Radar!$AC$3,COLUMN(),0),    Param!$B$38/ScreenHeight!$B14,    (Param!$B$37+1/(1-OFFSET(Radar!$AD$3,COLUMN(),0)*ScreenHeight!$C14)/Param!$B$39)/OFFSET(Radar!$AC$3,COLUMN(),0))*DistanceShader!BX13*LightShader!BX13*(IF(OFFSET(Ghosts!$S$41,COLUMN(),0)&lt;ScreenHeight!$E14,   1,   (SQRT(OFFSET(Ghosts!$T$41,COLUMN(),0)-OFFSET(Ghosts!$R$41,COLUMN(),0)*ScreenHeight!$D14)-1))+IF(Ghosts!$B$35,IF(Param!$M$21,-1-POWER(0.3,Param!$M$21)/(IF(Param!$M$21&lt;20,LightShader!BX78,OFFSET(LightShader!BX78,Param!$M$21-20,0))+POWER(0.3,Param!$M$21)),-2),0))</f>
        <v>2.3263703700575262</v>
      </c>
      <c r="BY13" s="46">
        <f ca="1">IF(ScreenHeight!$B14&lt;OFFSET(Radar!$AC$3,COLUMN(),0),    Param!$B$38/ScreenHeight!$B14,    (Param!$B$37+1/(1-OFFSET(Radar!$AD$3,COLUMN(),0)*ScreenHeight!$C14)/Param!$B$39)/OFFSET(Radar!$AC$3,COLUMN(),0))*DistanceShader!BY13*LightShader!BY13*(IF(OFFSET(Ghosts!$S$41,COLUMN(),0)&lt;ScreenHeight!$E14,   1,   (SQRT(OFFSET(Ghosts!$T$41,COLUMN(),0)-OFFSET(Ghosts!$R$41,COLUMN(),0)*ScreenHeight!$D14)-1))+IF(Ghosts!$B$35,IF(Param!$M$21,-1-POWER(0.3,Param!$M$21)/(IF(Param!$M$21&lt;20,LightShader!BY78,OFFSET(LightShader!BY78,Param!$M$21-20,0))+POWER(0.3,Param!$M$21)),-2),0))</f>
        <v>2.2464490958158869</v>
      </c>
      <c r="BZ13" s="46">
        <f ca="1">IF(ScreenHeight!$B14&lt;OFFSET(Radar!$AC$3,COLUMN(),0),    Param!$B$38/ScreenHeight!$B14,    (Param!$B$37+1/(1-OFFSET(Radar!$AD$3,COLUMN(),0)*ScreenHeight!$C14)/Param!$B$39)/OFFSET(Radar!$AC$3,COLUMN(),0))*DistanceShader!BZ13*LightShader!BZ13*(IF(OFFSET(Ghosts!$S$41,COLUMN(),0)&lt;ScreenHeight!$E14,   1,   (SQRT(OFFSET(Ghosts!$T$41,COLUMN(),0)-OFFSET(Ghosts!$R$41,COLUMN(),0)*ScreenHeight!$D14)-1))+IF(Ghosts!$B$35,IF(Param!$M$21,-1-POWER(0.3,Param!$M$21)/(IF(Param!$M$21&lt;20,LightShader!BZ78,OFFSET(LightShader!BZ78,Param!$M$21-20,0))+POWER(0.3,Param!$M$21)),-2),0))</f>
        <v>2.1696649133677597</v>
      </c>
      <c r="CA13" s="46">
        <f ca="1">IF(ScreenHeight!$B14&lt;OFFSET(Radar!$AC$3,COLUMN(),0),    Param!$B$38/ScreenHeight!$B14,    (Param!$B$37+1/(1-OFFSET(Radar!$AD$3,COLUMN(),0)*ScreenHeight!$C14)/Param!$B$39)/OFFSET(Radar!$AC$3,COLUMN(),0))*DistanceShader!CA13*LightShader!CA13*(IF(OFFSET(Ghosts!$S$41,COLUMN(),0)&lt;ScreenHeight!$E14,   1,   (SQRT(OFFSET(Ghosts!$T$41,COLUMN(),0)-OFFSET(Ghosts!$R$41,COLUMN(),0)*ScreenHeight!$D14)-1))+IF(Ghosts!$B$35,IF(Param!$M$21,-1-POWER(0.3,Param!$M$21)/(IF(Param!$M$21&lt;20,LightShader!CA78,OFFSET(LightShader!CA78,Param!$M$21-20,0))+POWER(0.3,Param!$M$21)),-2),0))</f>
        <v>2.0959358985535381</v>
      </c>
      <c r="CB13" s="46">
        <f ca="1">IF(ScreenHeight!$B14&lt;OFFSET(Radar!$AC$3,COLUMN(),0),    Param!$B$38/ScreenHeight!$B14,    (Param!$B$37+1/(1-OFFSET(Radar!$AD$3,COLUMN(),0)*ScreenHeight!$C14)/Param!$B$39)/OFFSET(Radar!$AC$3,COLUMN(),0))*DistanceShader!CB13*LightShader!CB13*(IF(OFFSET(Ghosts!$S$41,COLUMN(),0)&lt;ScreenHeight!$E14,   1,   (SQRT(OFFSET(Ghosts!$T$41,COLUMN(),0)-OFFSET(Ghosts!$R$41,COLUMN(),0)*ScreenHeight!$D14)-1))+IF(Ghosts!$B$35,IF(Param!$M$21,-1-POWER(0.3,Param!$M$21)/(IF(Param!$M$21&lt;20,LightShader!CB78,OFFSET(LightShader!CB78,Param!$M$21-20,0))+POWER(0.3,Param!$M$21)),-2),0))</f>
        <v>2.0251708112437146</v>
      </c>
      <c r="CC13" s="46">
        <f ca="1">IF(ScreenHeight!$B14&lt;OFFSET(Radar!$AC$3,COLUMN(),0),    Param!$B$38/ScreenHeight!$B14,    (Param!$B$37+1/(1-OFFSET(Radar!$AD$3,COLUMN(),0)*ScreenHeight!$C14)/Param!$B$39)/OFFSET(Radar!$AC$3,COLUMN(),0))*DistanceShader!CC13*LightShader!CC13*(IF(OFFSET(Ghosts!$S$41,COLUMN(),0)&lt;ScreenHeight!$E14,   1,   (SQRT(OFFSET(Ghosts!$T$41,COLUMN(),0)-OFFSET(Ghosts!$R$41,COLUMN(),0)*ScreenHeight!$D14)-1))+IF(Ghosts!$B$35,IF(Param!$M$21,-1-POWER(0.3,Param!$M$21)/(IF(Param!$M$21&lt;20,LightShader!CC78,OFFSET(LightShader!CC78,Param!$M$21-20,0))+POWER(0.3,Param!$M$21)),-2),0))</f>
        <v>1.957272062255214</v>
      </c>
      <c r="CD13" s="46">
        <f ca="1">IF(ScreenHeight!$B14&lt;OFFSET(Radar!$AC$3,COLUMN(),0),    Param!$B$38/ScreenHeight!$B14,    (Param!$B$37+1/(1-OFFSET(Radar!$AD$3,COLUMN(),0)*ScreenHeight!$C14)/Param!$B$39)/OFFSET(Radar!$AC$3,COLUMN(),0))*DistanceShader!CD13*LightShader!CD13*(IF(OFFSET(Ghosts!$S$41,COLUMN(),0)&lt;ScreenHeight!$E14,   1,   (SQRT(OFFSET(Ghosts!$T$41,COLUMN(),0)-OFFSET(Ghosts!$R$41,COLUMN(),0)*ScreenHeight!$D14)-1))+IF(Ghosts!$B$35,IF(Param!$M$21,-1-POWER(0.3,Param!$M$21)/(IF(Param!$M$21&lt;20,LightShader!CD78,OFFSET(LightShader!CD78,Param!$M$21-20,0))+POWER(0.3,Param!$M$21)),-2),0))</f>
        <v>1.8921380888295862</v>
      </c>
      <c r="CE13" s="46">
        <f ca="1">IF(ScreenHeight!$B14&lt;OFFSET(Radar!$AC$3,COLUMN(),0),    Param!$B$38/ScreenHeight!$B14,    (Param!$B$37+1/(1-OFFSET(Radar!$AD$3,COLUMN(),0)*ScreenHeight!$C14)/Param!$B$39)/OFFSET(Radar!$AC$3,COLUMN(),0))*DistanceShader!CE13*LightShader!CE13*(IF(OFFSET(Ghosts!$S$41,COLUMN(),0)&lt;ScreenHeight!$E14,   1,   (SQRT(OFFSET(Ghosts!$T$41,COLUMN(),0)-OFFSET(Ghosts!$R$41,COLUMN(),0)*ScreenHeight!$D14)-1))+IF(Ghosts!$B$35,IF(Param!$M$21,-1-POWER(0.3,Param!$M$21)/(IF(Param!$M$21&lt;20,LightShader!CE78,OFFSET(LightShader!CE78,Param!$M$21-20,0))+POWER(0.3,Param!$M$21)),-2),0))</f>
        <v>1.8296652404329246</v>
      </c>
      <c r="CF13" s="46">
        <f ca="1">IF(ScreenHeight!$B14&lt;OFFSET(Radar!$AC$3,COLUMN(),0),    Param!$B$38/ScreenHeight!$B14,    (Param!$B$37+1/(1-OFFSET(Radar!$AD$3,COLUMN(),0)*ScreenHeight!$C14)/Param!$B$39)/OFFSET(Radar!$AC$3,COLUMN(),0))*DistanceShader!CF13*LightShader!CF13*(IF(OFFSET(Ghosts!$S$41,COLUMN(),0)&lt;ScreenHeight!$E14,   1,   (SQRT(OFFSET(Ghosts!$T$41,COLUMN(),0)-OFFSET(Ghosts!$R$41,COLUMN(),0)*ScreenHeight!$D14)-1))+IF(Ghosts!$B$35,IF(Param!$M$21,-1-POWER(0.3,Param!$M$21)/(IF(Param!$M$21&lt;20,LightShader!CF78,OFFSET(LightShader!CF78,Param!$M$21-20,0))+POWER(0.3,Param!$M$21)),-2),0))</f>
        <v>1.7697492618309749</v>
      </c>
      <c r="CG13" s="46">
        <f ca="1">IF(ScreenHeight!$B14&lt;OFFSET(Radar!$AC$3,COLUMN(),0),    Param!$B$38/ScreenHeight!$B14,    (Param!$B$37+1/(1-OFFSET(Radar!$AD$3,COLUMN(),0)*ScreenHeight!$C14)/Param!$B$39)/OFFSET(Radar!$AC$3,COLUMN(),0))*DistanceShader!CG13*LightShader!CG13*(IF(OFFSET(Ghosts!$S$41,COLUMN(),0)&lt;ScreenHeight!$E14,   1,   (SQRT(OFFSET(Ghosts!$T$41,COLUMN(),0)-OFFSET(Ghosts!$R$41,COLUMN(),0)*ScreenHeight!$D14)-1))+IF(Ghosts!$B$35,IF(Param!$M$21,-1-POWER(0.3,Param!$M$21)/(IF(Param!$M$21&lt;20,LightShader!CG78,OFFSET(LightShader!CG78,Param!$M$21-20,0))+POWER(0.3,Param!$M$21)),-2),0))</f>
        <v>1.7122864468851542</v>
      </c>
      <c r="CH13" s="46">
        <f ca="1">IF(ScreenHeight!$B14&lt;OFFSET(Radar!$AC$3,COLUMN(),0),    Param!$B$38/ScreenHeight!$B14,    (Param!$B$37+1/(1-OFFSET(Radar!$AD$3,COLUMN(),0)*ScreenHeight!$C14)/Param!$B$39)/OFFSET(Radar!$AC$3,COLUMN(),0))*DistanceShader!CH13*LightShader!CH13*(IF(OFFSET(Ghosts!$S$41,COLUMN(),0)&lt;ScreenHeight!$E14,   1,   (SQRT(OFFSET(Ghosts!$T$41,COLUMN(),0)-OFFSET(Ghosts!$R$41,COLUMN(),0)*ScreenHeight!$D14)-1))+IF(Ghosts!$B$35,IF(Param!$M$21,-1-POWER(0.3,Param!$M$21)/(IF(Param!$M$21&lt;20,LightShader!CH78,OFFSET(LightShader!CH78,Param!$M$21-20,0))+POWER(0.3,Param!$M$21)),-2),0))</f>
        <v>1.6571745245378577</v>
      </c>
      <c r="CI13" s="46">
        <f ca="1">IF(ScreenHeight!$B14&lt;OFFSET(Radar!$AC$3,COLUMN(),0),    Param!$B$38/ScreenHeight!$B14,    (Param!$B$37+1/(1-OFFSET(Radar!$AD$3,COLUMN(),0)*ScreenHeight!$C14)/Param!$B$39)/OFFSET(Radar!$AC$3,COLUMN(),0))*DistanceShader!CI13*LightShader!CI13*(IF(OFFSET(Ghosts!$S$41,COLUMN(),0)&lt;ScreenHeight!$E14,   1,   (SQRT(OFFSET(Ghosts!$T$41,COLUMN(),0)-OFFSET(Ghosts!$R$41,COLUMN(),0)*ScreenHeight!$D14)-1))+IF(Ghosts!$B$35,IF(Param!$M$21,-1-POWER(0.3,Param!$M$21)/(IF(Param!$M$21&lt;20,LightShader!CI78,OFFSET(LightShader!CI78,Param!$M$21-20,0))+POWER(0.3,Param!$M$21)),-2),0))</f>
        <v>1.6043133280512905</v>
      </c>
      <c r="CJ13" s="46">
        <f ca="1">IF(ScreenHeight!$B14&lt;OFFSET(Radar!$AC$3,COLUMN(),0),    Param!$B$38/ScreenHeight!$B14,    (Param!$B$37+1/(1-OFFSET(Radar!$AD$3,COLUMN(),0)*ScreenHeight!$C14)/Param!$B$39)/OFFSET(Radar!$AC$3,COLUMN(),0))*DistanceShader!CJ13*LightShader!CJ13*(IF(OFFSET(Ghosts!$S$41,COLUMN(),0)&lt;ScreenHeight!$E14,   1,   (SQRT(OFFSET(Ghosts!$T$41,COLUMN(),0)-OFFSET(Ghosts!$R$41,COLUMN(),0)*ScreenHeight!$D14)-1))+IF(Ghosts!$B$35,IF(Param!$M$21,-1-POWER(0.3,Param!$M$21)/(IF(Param!$M$21&lt;20,LightShader!CJ78,OFFSET(LightShader!CJ78,Param!$M$21-20,0))+POWER(0.3,Param!$M$21)),-2),0))</f>
        <v>1.5536052896643913</v>
      </c>
      <c r="CK13" s="46">
        <f ca="1">IF(ScreenHeight!$B14&lt;OFFSET(Radar!$AC$3,COLUMN(),0),    Param!$B$38/ScreenHeight!$B14,    (Param!$B$37+1/(1-OFFSET(Radar!$AD$3,COLUMN(),0)*ScreenHeight!$C14)/Param!$B$39)/OFFSET(Radar!$AC$3,COLUMN(),0))*DistanceShader!CK13*LightShader!CK13*(IF(OFFSET(Ghosts!$S$41,COLUMN(),0)&lt;ScreenHeight!$E14,   1,   (SQRT(OFFSET(Ghosts!$T$41,COLUMN(),0)-OFFSET(Ghosts!$R$41,COLUMN(),0)*ScreenHeight!$D14)-1))+IF(Ghosts!$B$35,IF(Param!$M$21,-1-POWER(0.3,Param!$M$21)/(IF(Param!$M$21&lt;20,LightShader!CK78,OFFSET(LightShader!CK78,Param!$M$21-20,0))+POWER(0.3,Param!$M$21)),-2),0))</f>
        <v>1.5049557953089836</v>
      </c>
      <c r="CL13" s="46">
        <f ca="1">IF(ScreenHeight!$B14&lt;OFFSET(Radar!$AC$3,COLUMN(),0),    Param!$B$38/ScreenHeight!$B14,    (Param!$B$37+1/(1-OFFSET(Radar!$AD$3,COLUMN(),0)*ScreenHeight!$C14)/Param!$B$39)/OFFSET(Radar!$AC$3,COLUMN(),0))*DistanceShader!CL13*LightShader!CL13*(IF(OFFSET(Ghosts!$S$41,COLUMN(),0)&lt;ScreenHeight!$E14,   1,   (SQRT(OFFSET(Ghosts!$T$41,COLUMN(),0)-OFFSET(Ghosts!$R$41,COLUMN(),0)*ScreenHeight!$D14)-1))+IF(Ghosts!$B$35,IF(Param!$M$21,-1-POWER(0.3,Param!$M$21)/(IF(Param!$M$21&lt;20,LightShader!CL78,OFFSET(LightShader!CL78,Param!$M$21-20,0))+POWER(0.3,Param!$M$21)),-2),0))</f>
        <v>1.4582734277244114</v>
      </c>
      <c r="CM13" s="46">
        <f ca="1">IF(ScreenHeight!$B14&lt;OFFSET(Radar!$AC$3,COLUMN(),0),    Param!$B$38/ScreenHeight!$B14,    (Param!$B$37+1/(1-OFFSET(Radar!$AD$3,COLUMN(),0)*ScreenHeight!$C14)/Param!$B$39)/OFFSET(Radar!$AC$3,COLUMN(),0))*DistanceShader!CM13*LightShader!CM13*(IF(OFFSET(Ghosts!$S$41,COLUMN(),0)&lt;ScreenHeight!$E14,   1,   (SQRT(OFFSET(Ghosts!$T$41,COLUMN(),0)-OFFSET(Ghosts!$R$41,COLUMN(),0)*ScreenHeight!$D14)-1))+IF(Ghosts!$B$35,IF(Param!$M$21,-1-POWER(0.3,Param!$M$21)/(IF(Param!$M$21&lt;20,LightShader!CM78,OFFSET(LightShader!CM78,Param!$M$21-20,0))+POWER(0.3,Param!$M$21)),-2),0))</f>
        <v>1.4134701210696676</v>
      </c>
      <c r="CN13" s="46">
        <f ca="1">IF(ScreenHeight!$B14&lt;OFFSET(Radar!$AC$3,COLUMN(),0),    Param!$B$38/ScreenHeight!$B14,    (Param!$B$37+1/(1-OFFSET(Radar!$AD$3,COLUMN(),0)*ScreenHeight!$C14)/Param!$B$39)/OFFSET(Radar!$AC$3,COLUMN(),0))*DistanceShader!CN13*LightShader!CN13*(IF(OFFSET(Ghosts!$S$41,COLUMN(),0)&lt;ScreenHeight!$E14,   1,   (SQRT(OFFSET(Ghosts!$T$41,COLUMN(),0)-OFFSET(Ghosts!$R$41,COLUMN(),0)*ScreenHeight!$D14)-1))+IF(Ghosts!$B$35,IF(Param!$M$21,-1-POWER(0.3,Param!$M$21)/(IF(Param!$M$21&lt;20,LightShader!CN78,OFFSET(LightShader!CN78,Param!$M$21-20,0))+POWER(0.3,Param!$M$21)),-2),0))</f>
        <v>1.3704612457997358</v>
      </c>
      <c r="CO13" s="46">
        <f ca="1">IF(ScreenHeight!$B14&lt;OFFSET(Radar!$AC$3,COLUMN(),0),    Param!$B$38/ScreenHeight!$B14,    (Param!$B$37+1/(1-OFFSET(Radar!$AD$3,COLUMN(),0)*ScreenHeight!$C14)/Param!$B$39)/OFFSET(Radar!$AC$3,COLUMN(),0))*DistanceShader!CO13*LightShader!CO13*(IF(OFFSET(Ghosts!$S$41,COLUMN(),0)&lt;ScreenHeight!$E14,   1,   (SQRT(OFFSET(Ghosts!$T$41,COLUMN(),0)-OFFSET(Ghosts!$R$41,COLUMN(),0)*ScreenHeight!$D14)-1))+IF(Ghosts!$B$35,IF(Param!$M$21,-1-POWER(0.3,Param!$M$21)/(IF(Param!$M$21&lt;20,LightShader!CO78,OFFSET(LightShader!CO78,Param!$M$21-20,0))+POWER(0.3,Param!$M$21)),-2),0))</f>
        <v>1.3291656390080655</v>
      </c>
      <c r="CP13" s="46">
        <f ca="1">IF(ScreenHeight!$B14&lt;OFFSET(Radar!$AC$3,COLUMN(),0),    Param!$B$38/ScreenHeight!$B14,    (Param!$B$37+1/(1-OFFSET(Radar!$AD$3,COLUMN(),0)*ScreenHeight!$C14)/Param!$B$39)/OFFSET(Radar!$AC$3,COLUMN(),0))*DistanceShader!CP13*LightShader!CP13*(IF(OFFSET(Ghosts!$S$41,COLUMN(),0)&lt;ScreenHeight!$E14,   1,   (SQRT(OFFSET(Ghosts!$T$41,COLUMN(),0)-OFFSET(Ghosts!$R$41,COLUMN(),0)*ScreenHeight!$D14)-1))+IF(Ghosts!$B$35,IF(Param!$M$21,-1-POWER(0.3,Param!$M$21)/(IF(Param!$M$21&lt;20,LightShader!CP78,OFFSET(LightShader!CP78,Param!$M$21-20,0))+POWER(0.3,Param!$M$21)),-2),0))</f>
        <v>1.2895055925149839</v>
      </c>
      <c r="CQ13" s="46">
        <f ca="1">IF(ScreenHeight!$B14&lt;OFFSET(Radar!$AC$3,COLUMN(),0),    Param!$B$38/ScreenHeight!$B14,    (Param!$B$37+1/(1-OFFSET(Radar!$AD$3,COLUMN(),0)*ScreenHeight!$C14)/Param!$B$39)/OFFSET(Radar!$AC$3,COLUMN(),0))*DistanceShader!CQ13*LightShader!CQ13*(IF(OFFSET(Ghosts!$S$41,COLUMN(),0)&lt;ScreenHeight!$E14,   1,   (SQRT(OFFSET(Ghosts!$T$41,COLUMN(),0)-OFFSET(Ghosts!$R$41,COLUMN(),0)*ScreenHeight!$D14)-1))+IF(Ghosts!$B$35,IF(Param!$M$21,-1-POWER(0.3,Param!$M$21)/(IF(Param!$M$21&lt;20,LightShader!CQ78,OFFSET(LightShader!CQ78,Param!$M$21-20,0))+POWER(0.3,Param!$M$21)),-2),0))</f>
        <v>1.2514068085940502</v>
      </c>
      <c r="CR13" s="46">
        <f ca="1">IF(ScreenHeight!$B14&lt;OFFSET(Radar!$AC$3,COLUMN(),0),    Param!$B$38/ScreenHeight!$B14,    (Param!$B$37+1/(1-OFFSET(Radar!$AD$3,COLUMN(),0)*ScreenHeight!$C14)/Param!$B$39)/OFFSET(Radar!$AC$3,COLUMN(),0))*DistanceShader!CR13*LightShader!CR13*(IF(OFFSET(Ghosts!$S$41,COLUMN(),0)&lt;ScreenHeight!$E14,   1,   (SQRT(OFFSET(Ghosts!$T$41,COLUMN(),0)-OFFSET(Ghosts!$R$41,COLUMN(),0)*ScreenHeight!$D14)-1))+IF(Ghosts!$B$35,IF(Param!$M$21,-1-POWER(0.3,Param!$M$21)/(IF(Param!$M$21&lt;20,LightShader!CR78,OFFSET(LightShader!CR78,Param!$M$21-20,0))+POWER(0.3,Param!$M$21)),-2),0))</f>
        <v>1.214798331282291</v>
      </c>
      <c r="CS13" s="46">
        <f ca="1">IF(ScreenHeight!$B14&lt;OFFSET(Radar!$AC$3,COLUMN(),0),    Param!$B$38/ScreenHeight!$B14,    (Param!$B$37+1/(1-OFFSET(Radar!$AD$3,COLUMN(),0)*ScreenHeight!$C14)/Param!$B$39)/OFFSET(Radar!$AC$3,COLUMN(),0))*DistanceShader!CS13*LightShader!CS13*(IF(OFFSET(Ghosts!$S$41,COLUMN(),0)&lt;ScreenHeight!$E14,   1,   (SQRT(OFFSET(Ghosts!$T$41,COLUMN(),0)-OFFSET(Ghosts!$R$41,COLUMN(),0)*ScreenHeight!$D14)-1))+IF(Ghosts!$B$35,IF(Param!$M$21,-1-POWER(0.3,Param!$M$21)/(IF(Param!$M$21&lt;20,LightShader!CS78,OFFSET(LightShader!CS78,Param!$M$21-20,0))+POWER(0.3,Param!$M$21)),-2),0))</f>
        <v>1.1796124596376343</v>
      </c>
      <c r="CT13" s="46">
        <f ca="1">IF(ScreenHeight!$B14&lt;OFFSET(Radar!$AC$3,COLUMN(),0),    Param!$B$38/ScreenHeight!$B14,    (Param!$B$37+1/(1-OFFSET(Radar!$AD$3,COLUMN(),0)*ScreenHeight!$C14)/Param!$B$39)/OFFSET(Radar!$AC$3,COLUMN(),0))*DistanceShader!CT13*LightShader!CT13*(IF(OFFSET(Ghosts!$S$41,COLUMN(),0)&lt;ScreenHeight!$E14,   1,   (SQRT(OFFSET(Ghosts!$T$41,COLUMN(),0)-OFFSET(Ghosts!$R$41,COLUMN(),0)*ScreenHeight!$D14)-1))+IF(Ghosts!$B$35,IF(Param!$M$21,-1-POWER(0.3,Param!$M$21)/(IF(Param!$M$21&lt;20,LightShader!CT78,OFFSET(LightShader!CT78,Param!$M$21-20,0))+POWER(0.3,Param!$M$21)),-2),0))</f>
        <v>1.1457846480222955</v>
      </c>
      <c r="CU13" s="46">
        <f ca="1">IF(ScreenHeight!$B14&lt;OFFSET(Radar!$AC$3,COLUMN(),0),    Param!$B$38/ScreenHeight!$B14,    (Param!$B$37+1/(1-OFFSET(Radar!$AD$3,COLUMN(),0)*ScreenHeight!$C14)/Param!$B$39)/OFFSET(Radar!$AC$3,COLUMN(),0))*DistanceShader!CU13*LightShader!CU13*(IF(OFFSET(Ghosts!$S$41,COLUMN(),0)&lt;ScreenHeight!$E14,   1,   (SQRT(OFFSET(Ghosts!$T$41,COLUMN(),0)-OFFSET(Ghosts!$R$41,COLUMN(),0)*ScreenHeight!$D14)-1))+IF(Ghosts!$B$35,IF(Param!$M$21,-1-POWER(0.3,Param!$M$21)/(IF(Param!$M$21&lt;20,LightShader!CU78,OFFSET(LightShader!CU78,Param!$M$21-20,0))+POWER(0.3,Param!$M$21)),-2),0))</f>
        <v>1.1132533974499519</v>
      </c>
      <c r="CV13" s="46">
        <f ca="1">IF(ScreenHeight!$B14&lt;OFFSET(Radar!$AC$3,COLUMN(),0),    Param!$B$38/ScreenHeight!$B14,    (Param!$B$37+1/(1-OFFSET(Radar!$AD$3,COLUMN(),0)*ScreenHeight!$C14)/Param!$B$39)/OFFSET(Radar!$AC$3,COLUMN(),0))*DistanceShader!CV13*LightShader!CV13*(IF(OFFSET(Ghosts!$S$41,COLUMN(),0)&lt;ScreenHeight!$E14,   1,   (SQRT(OFFSET(Ghosts!$T$41,COLUMN(),0)-OFFSET(Ghosts!$R$41,COLUMN(),0)*ScreenHeight!$D14)-1))+IF(Ghosts!$B$35,IF(Param!$M$21,-1-POWER(0.3,Param!$M$21)/(IF(Param!$M$21&lt;20,LightShader!CV78,OFFSET(LightShader!CV78,Param!$M$21-20,0))+POWER(0.3,Param!$M$21)),-2),0))</f>
        <v>1.0819601411923536</v>
      </c>
      <c r="CW13" s="46">
        <f ca="1">IF(ScreenHeight!$B14&lt;OFFSET(Radar!$AC$3,COLUMN(),0),    Param!$B$38/ScreenHeight!$B14,    (Param!$B$37+1/(1-OFFSET(Radar!$AD$3,COLUMN(),0)*ScreenHeight!$C14)/Param!$B$39)/OFFSET(Radar!$AC$3,COLUMN(),0))*DistanceShader!CW13*LightShader!CW13*(IF(OFFSET(Ghosts!$S$41,COLUMN(),0)&lt;ScreenHeight!$E14,   1,   (SQRT(OFFSET(Ghosts!$T$41,COLUMN(),0)-OFFSET(Ghosts!$R$41,COLUMN(),0)*ScreenHeight!$D14)-1))+IF(Ghosts!$B$35,IF(Param!$M$21,-1-POWER(0.3,Param!$M$21)/(IF(Param!$M$21&lt;20,LightShader!CW78,OFFSET(LightShader!CW78,Param!$M$21-20,0))+POWER(0.3,Param!$M$21)),-2),0))</f>
        <v>1.0518491271606427</v>
      </c>
    </row>
    <row r="14" spans="1:101" ht="7.5" customHeight="1">
      <c r="A14" s="46">
        <f ca="1">IF(ScreenHeight!$B15&lt;OFFSET(Radar!$AC$3,COLUMN(),0),    Param!$B$38/ScreenHeight!$B15,    (Param!$B$37+1/(1-OFFSET(Radar!$AD$3,COLUMN(),0)*ScreenHeight!$C15)/Param!$B$39)/OFFSET(Radar!$AC$3,COLUMN(),0))*DistanceShader!A14*LightShader!A14*(IF(OFFSET(Ghosts!$S$41,COLUMN(),0)&lt;ScreenHeight!$E15,   1,   (SQRT(OFFSET(Ghosts!$T$41,COLUMN(),0)-OFFSET(Ghosts!$R$41,COLUMN(),0)*ScreenHeight!$D15)-1))+IF(Ghosts!$B$35,IF(Param!$M$21,-1-POWER(0.3,Param!$M$21)/(IF(Param!$M$21&lt;20,LightShader!A79,OFFSET(LightShader!A79,Param!$M$21-20,0))+POWER(0.3,Param!$M$21)),-2),0))</f>
        <v>1.0273691026638028</v>
      </c>
      <c r="B14" s="46">
        <f ca="1">IF(ScreenHeight!$B15&lt;OFFSET(Radar!$AC$3,COLUMN(),0),    Param!$B$38/ScreenHeight!$B15,    (Param!$B$37+1/(1-OFFSET(Radar!$AD$3,COLUMN(),0)*ScreenHeight!$C15)/Param!$B$39)/OFFSET(Radar!$AC$3,COLUMN(),0))*DistanceShader!B14*LightShader!B14*(IF(OFFSET(Ghosts!$S$41,COLUMN(),0)&lt;ScreenHeight!$E15,   1,   (SQRT(OFFSET(Ghosts!$T$41,COLUMN(),0)-OFFSET(Ghosts!$R$41,COLUMN(),0)*ScreenHeight!$D15)-1))+IF(Ghosts!$B$35,IF(Param!$M$21,-1-POWER(0.3,Param!$M$21)/(IF(Param!$M$21&lt;20,LightShader!B79,OFFSET(LightShader!B79,Param!$M$21-20,0))+POWER(0.3,Param!$M$21)),-2),0))</f>
        <v>1.0571111468349761</v>
      </c>
      <c r="C14" s="46">
        <f ca="1">IF(ScreenHeight!$B15&lt;OFFSET(Radar!$AC$3,COLUMN(),0),    Param!$B$38/ScreenHeight!$B15,    (Param!$B$37+1/(1-OFFSET(Radar!$AD$3,COLUMN(),0)*ScreenHeight!$C15)/Param!$B$39)/OFFSET(Radar!$AC$3,COLUMN(),0))*DistanceShader!C14*LightShader!C14*(IF(OFFSET(Ghosts!$S$41,COLUMN(),0)&lt;ScreenHeight!$E15,   1,   (SQRT(OFFSET(Ghosts!$T$41,COLUMN(),0)-OFFSET(Ghosts!$R$41,COLUMN(),0)*ScreenHeight!$D15)-1))+IF(Ghosts!$B$35,IF(Param!$M$21,-1-POWER(0.3,Param!$M$21)/(IF(Param!$M$21&lt;20,LightShader!C79,OFFSET(LightShader!C79,Param!$M$21-20,0))+POWER(0.3,Param!$M$21)),-2),0))</f>
        <v>1.0880329141730671</v>
      </c>
      <c r="D14" s="46">
        <f ca="1">IF(ScreenHeight!$B15&lt;OFFSET(Radar!$AC$3,COLUMN(),0),    Param!$B$38/ScreenHeight!$B15,    (Param!$B$37+1/(1-OFFSET(Radar!$AD$3,COLUMN(),0)*ScreenHeight!$C15)/Param!$B$39)/OFFSET(Radar!$AC$3,COLUMN(),0))*DistanceShader!D14*LightShader!D14*(IF(OFFSET(Ghosts!$S$41,COLUMN(),0)&lt;ScreenHeight!$E15,   1,   (SQRT(OFFSET(Ghosts!$T$41,COLUMN(),0)-OFFSET(Ghosts!$R$41,COLUMN(),0)*ScreenHeight!$D15)-1))+IF(Ghosts!$B$35,IF(Param!$M$21,-1-POWER(0.3,Param!$M$21)/(IF(Param!$M$21&lt;20,LightShader!D79,OFFSET(LightShader!D79,Param!$M$21-20,0))+POWER(0.3,Param!$M$21)),-2),0))</f>
        <v>1.120190828270321</v>
      </c>
      <c r="E14" s="46">
        <f ca="1">IF(ScreenHeight!$B15&lt;OFFSET(Radar!$AC$3,COLUMN(),0),    Param!$B$38/ScreenHeight!$B15,    (Param!$B$37+1/(1-OFFSET(Radar!$AD$3,COLUMN(),0)*ScreenHeight!$C15)/Param!$B$39)/OFFSET(Radar!$AC$3,COLUMN(),0))*DistanceShader!E14*LightShader!E14*(IF(OFFSET(Ghosts!$S$41,COLUMN(),0)&lt;ScreenHeight!$E15,   1,   (SQRT(OFFSET(Ghosts!$T$41,COLUMN(),0)-OFFSET(Ghosts!$R$41,COLUMN(),0)*ScreenHeight!$D15)-1))+IF(Ghosts!$B$35,IF(Param!$M$21,-1-POWER(0.3,Param!$M$21)/(IF(Param!$M$21&lt;20,LightShader!E79,OFFSET(LightShader!E79,Param!$M$21-20,0))+POWER(0.3,Param!$M$21)),-2),0))</f>
        <v>1.1536442590940621</v>
      </c>
      <c r="F14" s="46">
        <f ca="1">IF(ScreenHeight!$B15&lt;OFFSET(Radar!$AC$3,COLUMN(),0),    Param!$B$38/ScreenHeight!$B15,    (Param!$B$37+1/(1-OFFSET(Radar!$AD$3,COLUMN(),0)*ScreenHeight!$C15)/Param!$B$39)/OFFSET(Radar!$AC$3,COLUMN(),0))*DistanceShader!F14*LightShader!F14*(IF(OFFSET(Ghosts!$S$41,COLUMN(),0)&lt;ScreenHeight!$E15,   1,   (SQRT(OFFSET(Ghosts!$T$41,COLUMN(),0)-OFFSET(Ghosts!$R$41,COLUMN(),0)*ScreenHeight!$D15)-1))+IF(Ghosts!$B$35,IF(Param!$M$21,-1-POWER(0.3,Param!$M$21)/(IF(Param!$M$21&lt;20,LightShader!F79,OFFSET(LightShader!F79,Param!$M$21-20,0))+POWER(0.3,Param!$M$21)),-2),0))</f>
        <v>1.188455663291067</v>
      </c>
      <c r="G14" s="46">
        <f ca="1">IF(ScreenHeight!$B15&lt;OFFSET(Radar!$AC$3,COLUMN(),0),    Param!$B$38/ScreenHeight!$B15,    (Param!$B$37+1/(1-OFFSET(Radar!$AD$3,COLUMN(),0)*ScreenHeight!$C15)/Param!$B$39)/OFFSET(Radar!$AC$3,COLUMN(),0))*DistanceShader!G14*LightShader!G14*(IF(OFFSET(Ghosts!$S$41,COLUMN(),0)&lt;ScreenHeight!$E15,   1,   (SQRT(OFFSET(Ghosts!$T$41,COLUMN(),0)-OFFSET(Ghosts!$R$41,COLUMN(),0)*ScreenHeight!$D15)-1))+IF(Ghosts!$B$35,IF(Param!$M$21,-1-POWER(0.3,Param!$M$21)/(IF(Param!$M$21&lt;20,LightShader!G79,OFFSET(LightShader!G79,Param!$M$21-20,0))+POWER(0.3,Param!$M$21)),-2),0))</f>
        <v>1.2246907251225565</v>
      </c>
      <c r="H14" s="46">
        <f ca="1">IF(ScreenHeight!$B15&lt;OFFSET(Radar!$AC$3,COLUMN(),0),    Param!$B$38/ScreenHeight!$B15,    (Param!$B$37+1/(1-OFFSET(Radar!$AD$3,COLUMN(),0)*ScreenHeight!$C15)/Param!$B$39)/OFFSET(Radar!$AC$3,COLUMN(),0))*DistanceShader!H14*LightShader!H14*(IF(OFFSET(Ghosts!$S$41,COLUMN(),0)&lt;ScreenHeight!$E15,   1,   (SQRT(OFFSET(Ghosts!$T$41,COLUMN(),0)-OFFSET(Ghosts!$R$41,COLUMN(),0)*ScreenHeight!$D15)-1))+IF(Ghosts!$B$35,IF(Param!$M$21,-1-POWER(0.3,Param!$M$21)/(IF(Param!$M$21&lt;20,LightShader!H79,OFFSET(LightShader!H79,Param!$M$21-20,0))+POWER(0.3,Param!$M$21)),-2),0))</f>
        <v>1.2624184961419989</v>
      </c>
      <c r="I14" s="46">
        <f ca="1">IF(ScreenHeight!$B15&lt;OFFSET(Radar!$AC$3,COLUMN(),0),    Param!$B$38/ScreenHeight!$B15,    (Param!$B$37+1/(1-OFFSET(Radar!$AD$3,COLUMN(),0)*ScreenHeight!$C15)/Param!$B$39)/OFFSET(Radar!$AC$3,COLUMN(),0))*DistanceShader!I14*LightShader!I14*(IF(OFFSET(Ghosts!$S$41,COLUMN(),0)&lt;ScreenHeight!$E15,   1,   (SQRT(OFFSET(Ghosts!$T$41,COLUMN(),0)-OFFSET(Ghosts!$R$41,COLUMN(),0)*ScreenHeight!$D15)-1))+IF(Ghosts!$B$35,IF(Param!$M$21,-1-POWER(0.3,Param!$M$21)/(IF(Param!$M$21&lt;20,LightShader!I79,OFFSET(LightShader!I79,Param!$M$21-20,0))+POWER(0.3,Param!$M$21)),-2),0))</f>
        <v>1.3017115311370446</v>
      </c>
      <c r="J14" s="46">
        <f ca="1">IF(ScreenHeight!$B15&lt;OFFSET(Radar!$AC$3,COLUMN(),0),    Param!$B$38/ScreenHeight!$B15,    (Param!$B$37+1/(1-OFFSET(Radar!$AD$3,COLUMN(),0)*ScreenHeight!$C15)/Param!$B$39)/OFFSET(Radar!$AC$3,COLUMN(),0))*DistanceShader!J14*LightShader!J14*(IF(OFFSET(Ghosts!$S$41,COLUMN(),0)&lt;ScreenHeight!$E15,   1,   (SQRT(OFFSET(Ghosts!$T$41,COLUMN(),0)-OFFSET(Ghosts!$R$41,COLUMN(),0)*ScreenHeight!$D15)-1))+IF(Ghosts!$B$35,IF(Param!$M$21,-1-POWER(0.3,Param!$M$21)/(IF(Param!$M$21&lt;20,LightShader!J79,OFFSET(LightShader!J79,Param!$M$21-20,0))+POWER(0.3,Param!$M$21)),-2),0))</f>
        <v>1.3426460171119707</v>
      </c>
      <c r="K14" s="46">
        <f ca="1">IF(ScreenHeight!$B15&lt;OFFSET(Radar!$AC$3,COLUMN(),0),    Param!$B$38/ScreenHeight!$B15,    (Param!$B$37+1/(1-OFFSET(Radar!$AD$3,COLUMN(),0)*ScreenHeight!$C15)/Param!$B$39)/OFFSET(Radar!$AC$3,COLUMN(),0))*DistanceShader!K14*LightShader!K14*(IF(OFFSET(Ghosts!$S$41,COLUMN(),0)&lt;ScreenHeight!$E15,   1,   (SQRT(OFFSET(Ghosts!$T$41,COLUMN(),0)-OFFSET(Ghosts!$R$41,COLUMN(),0)*ScreenHeight!$D15)-1))+IF(Ghosts!$B$35,IF(Param!$M$21,-1-POWER(0.3,Param!$M$21)/(IF(Param!$M$21&lt;20,LightShader!K79,OFFSET(LightShader!K79,Param!$M$21-20,0))+POWER(0.3,Param!$M$21)),-2),0))</f>
        <v>1.3853018911495658</v>
      </c>
      <c r="L14" s="46">
        <f ca="1">IF(ScreenHeight!$B15&lt;OFFSET(Radar!$AC$3,COLUMN(),0),    Param!$B$38/ScreenHeight!$B15,    (Param!$B$37+1/(1-OFFSET(Radar!$AD$3,COLUMN(),0)*ScreenHeight!$C15)/Param!$B$39)/OFFSET(Radar!$AC$3,COLUMN(),0))*DistanceShader!L14*LightShader!L14*(IF(OFFSET(Ghosts!$S$41,COLUMN(),0)&lt;ScreenHeight!$E15,   1,   (SQRT(OFFSET(Ghosts!$T$41,COLUMN(),0)-OFFSET(Ghosts!$R$41,COLUMN(),0)*ScreenHeight!$D15)-1))+IF(Ghosts!$B$35,IF(Param!$M$21,-1-POWER(0.3,Param!$M$21)/(IF(Param!$M$21&lt;20,LightShader!L79,OFFSET(LightShader!L79,Param!$M$21-20,0))+POWER(0.3,Param!$M$21)),-2),0))</f>
        <v>1.429762941813721</v>
      </c>
      <c r="M14" s="46">
        <f ca="1">IF(ScreenHeight!$B15&lt;OFFSET(Radar!$AC$3,COLUMN(),0),    Param!$B$38/ScreenHeight!$B15,    (Param!$B$37+1/(1-OFFSET(Radar!$AD$3,COLUMN(),0)*ScreenHeight!$C15)/Param!$B$39)/OFFSET(Radar!$AC$3,COLUMN(),0))*DistanceShader!M14*LightShader!M14*(IF(OFFSET(Ghosts!$S$41,COLUMN(),0)&lt;ScreenHeight!$E15,   1,   (SQRT(OFFSET(Ghosts!$T$41,COLUMN(),0)-OFFSET(Ghosts!$R$41,COLUMN(),0)*ScreenHeight!$D15)-1))+IF(Ghosts!$B$35,IF(Param!$M$21,-1-POWER(0.3,Param!$M$21)/(IF(Param!$M$21&lt;20,LightShader!M79,OFFSET(LightShader!M79,Param!$M$21-20,0))+POWER(0.3,Param!$M$21)),-2),0))</f>
        <v>1.4761168872770447</v>
      </c>
      <c r="N14" s="46">
        <f ca="1">IF(ScreenHeight!$B15&lt;OFFSET(Radar!$AC$3,COLUMN(),0),    Param!$B$38/ScreenHeight!$B15,    (Param!$B$37+1/(1-OFFSET(Radar!$AD$3,COLUMN(),0)*ScreenHeight!$C15)/Param!$B$39)/OFFSET(Radar!$AC$3,COLUMN(),0))*DistanceShader!N14*LightShader!N14*(IF(OFFSET(Ghosts!$S$41,COLUMN(),0)&lt;ScreenHeight!$E15,   1,   (SQRT(OFFSET(Ghosts!$T$41,COLUMN(),0)-OFFSET(Ghosts!$R$41,COLUMN(),0)*ScreenHeight!$D15)-1))+IF(Ghosts!$B$35,IF(Param!$M$21,-1-POWER(0.3,Param!$M$21)/(IF(Param!$M$21&lt;20,LightShader!N79,OFFSET(LightShader!N79,Param!$M$21-20,0))+POWER(0.3,Param!$M$21)),-2),0))</f>
        <v>1.5244554215088588</v>
      </c>
      <c r="O14" s="46">
        <f ca="1">IF(ScreenHeight!$B15&lt;OFFSET(Radar!$AC$3,COLUMN(),0),    Param!$B$38/ScreenHeight!$B15,    (Param!$B$37+1/(1-OFFSET(Radar!$AD$3,COLUMN(),0)*ScreenHeight!$C15)/Param!$B$39)/OFFSET(Radar!$AC$3,COLUMN(),0))*DistanceShader!O14*LightShader!O14*(IF(OFFSET(Ghosts!$S$41,COLUMN(),0)&lt;ScreenHeight!$E15,   1,   (SQRT(OFFSET(Ghosts!$T$41,COLUMN(),0)-OFFSET(Ghosts!$R$41,COLUMN(),0)*ScreenHeight!$D15)-1))+IF(Ghosts!$B$35,IF(Param!$M$21,-1-POWER(0.3,Param!$M$21)/(IF(Param!$M$21&lt;20,LightShader!O79,OFFSET(LightShader!O79,Param!$M$21-20,0))+POWER(0.3,Param!$M$21)),-2),0))</f>
        <v>1.5748742175487769</v>
      </c>
      <c r="P14" s="46">
        <f ca="1">IF(ScreenHeight!$B15&lt;OFFSET(Radar!$AC$3,COLUMN(),0),    Param!$B$38/ScreenHeight!$B15,    (Param!$B$37+1/(1-OFFSET(Radar!$AD$3,COLUMN(),0)*ScreenHeight!$C15)/Param!$B$39)/OFFSET(Radar!$AC$3,COLUMN(),0))*DistanceShader!P14*LightShader!P14*(IF(OFFSET(Ghosts!$S$41,COLUMN(),0)&lt;ScreenHeight!$E15,   1,   (SQRT(OFFSET(Ghosts!$T$41,COLUMN(),0)-OFFSET(Ghosts!$R$41,COLUMN(),0)*ScreenHeight!$D15)-1))+IF(Ghosts!$B$35,IF(Param!$M$21,-1-POWER(0.3,Param!$M$21)/(IF(Param!$M$21&lt;20,LightShader!P79,OFFSET(LightShader!P79,Param!$M$21-20,0))+POWER(0.3,Param!$M$21)),-2),0))</f>
        <v>1.6274728740110023</v>
      </c>
      <c r="Q14" s="46">
        <f ca="1">IF(ScreenHeight!$B15&lt;OFFSET(Radar!$AC$3,COLUMN(),0),    Param!$B$38/ScreenHeight!$B15,    (Param!$B$37+1/(1-OFFSET(Radar!$AD$3,COLUMN(),0)*ScreenHeight!$C15)/Param!$B$39)/OFFSET(Radar!$AC$3,COLUMN(),0))*DistanceShader!Q14*LightShader!Q14*(IF(OFFSET(Ghosts!$S$41,COLUMN(),0)&lt;ScreenHeight!$E15,   1,   (SQRT(OFFSET(Ghosts!$T$41,COLUMN(),0)-OFFSET(Ghosts!$R$41,COLUMN(),0)*ScreenHeight!$D15)-1))+IF(Ghosts!$B$35,IF(Param!$M$21,-1-POWER(0.3,Param!$M$21)/(IF(Param!$M$21&lt;20,LightShader!Q79,OFFSET(LightShader!Q79,Param!$M$21-20,0))+POWER(0.3,Param!$M$21)),-2),0))</f>
        <v>1.6823547873830116</v>
      </c>
      <c r="R14" s="46">
        <f ca="1">IF(ScreenHeight!$B15&lt;OFFSET(Radar!$AC$3,COLUMN(),0),    Param!$B$38/ScreenHeight!$B15,    (Param!$B$37+1/(1-OFFSET(Radar!$AD$3,COLUMN(),0)*ScreenHeight!$C15)/Param!$B$39)/OFFSET(Radar!$AC$3,COLUMN(),0))*DistanceShader!R14*LightShader!R14*(IF(OFFSET(Ghosts!$S$41,COLUMN(),0)&lt;ScreenHeight!$E15,   1,   (SQRT(OFFSET(Ghosts!$T$41,COLUMN(),0)-OFFSET(Ghosts!$R$41,COLUMN(),0)*ScreenHeight!$D15)-1))+IF(Ghosts!$B$35,IF(Param!$M$21,-1-POWER(0.3,Param!$M$21)/(IF(Param!$M$21&lt;20,LightShader!R79,OFFSET(LightShader!R79,Param!$M$21-20,0))+POWER(0.3,Param!$M$21)),-2),0))</f>
        <v>1.7396269282420902</v>
      </c>
      <c r="S14" s="46">
        <f ca="1">IF(ScreenHeight!$B15&lt;OFFSET(Radar!$AC$3,COLUMN(),0),    Param!$B$38/ScreenHeight!$B15,    (Param!$B$37+1/(1-OFFSET(Radar!$AD$3,COLUMN(),0)*ScreenHeight!$C15)/Param!$B$39)/OFFSET(Radar!$AC$3,COLUMN(),0))*DistanceShader!S14*LightShader!S14*(IF(OFFSET(Ghosts!$S$41,COLUMN(),0)&lt;ScreenHeight!$E15,   1,   (SQRT(OFFSET(Ghosts!$T$41,COLUMN(),0)-OFFSET(Ghosts!$R$41,COLUMN(),0)*ScreenHeight!$D15)-1))+IF(Ghosts!$B$35,IF(Param!$M$21,-1-POWER(0.3,Param!$M$21)/(IF(Param!$M$21&lt;20,LightShader!S79,OFFSET(LightShader!S79,Param!$M$21-20,0))+POWER(0.3,Param!$M$21)),-2),0))</f>
        <v>1.7993994940283415</v>
      </c>
      <c r="T14" s="46">
        <f ca="1">IF(ScreenHeight!$B15&lt;OFFSET(Radar!$AC$3,COLUMN(),0),    Param!$B$38/ScreenHeight!$B15,    (Param!$B$37+1/(1-OFFSET(Radar!$AD$3,COLUMN(),0)*ScreenHeight!$C15)/Param!$B$39)/OFFSET(Radar!$AC$3,COLUMN(),0))*DistanceShader!T14*LightShader!T14*(IF(OFFSET(Ghosts!$S$41,COLUMN(),0)&lt;ScreenHeight!$E15,   1,   (SQRT(OFFSET(Ghosts!$T$41,COLUMN(),0)-OFFSET(Ghosts!$R$41,COLUMN(),0)*ScreenHeight!$D15)-1))+IF(Ghosts!$B$35,IF(Param!$M$21,-1-POWER(0.3,Param!$M$21)/(IF(Param!$M$21&lt;20,LightShader!T79,OFFSET(LightShader!T79,Param!$M$21-20,0))+POWER(0.3,Param!$M$21)),-2),0))</f>
        <v>1.8617854042675108</v>
      </c>
      <c r="U14" s="46">
        <f ca="1">IF(ScreenHeight!$B15&lt;OFFSET(Radar!$AC$3,COLUMN(),0),    Param!$B$38/ScreenHeight!$B15,    (Param!$B$37+1/(1-OFFSET(Radar!$AD$3,COLUMN(),0)*ScreenHeight!$C15)/Param!$B$39)/OFFSET(Radar!$AC$3,COLUMN(),0))*DistanceShader!U14*LightShader!U14*(IF(OFFSET(Ghosts!$S$41,COLUMN(),0)&lt;ScreenHeight!$E15,   1,   (SQRT(OFFSET(Ghosts!$T$41,COLUMN(),0)-OFFSET(Ghosts!$R$41,COLUMN(),0)*ScreenHeight!$D15)-1))+IF(Ghosts!$B$35,IF(Param!$M$21,-1-POWER(0.3,Param!$M$21)/(IF(Param!$M$21&lt;20,LightShader!U79,OFFSET(LightShader!U79,Param!$M$21-20,0))+POWER(0.3,Param!$M$21)),-2),0))</f>
        <v>1.9268995958870214</v>
      </c>
      <c r="V14" s="46">
        <f ca="1">IF(ScreenHeight!$B15&lt;OFFSET(Radar!$AC$3,COLUMN(),0),    Param!$B$38/ScreenHeight!$B15,    (Param!$B$37+1/(1-OFFSET(Radar!$AD$3,COLUMN(),0)*ScreenHeight!$C15)/Param!$B$39)/OFFSET(Radar!$AC$3,COLUMN(),0))*DistanceShader!V14*LightShader!V14*(IF(OFFSET(Ghosts!$S$41,COLUMN(),0)&lt;ScreenHeight!$E15,   1,   (SQRT(OFFSET(Ghosts!$T$41,COLUMN(),0)-OFFSET(Ghosts!$R$41,COLUMN(),0)*ScreenHeight!$D15)-1))+IF(Ghosts!$B$35,IF(Param!$M$21,-1-POWER(0.3,Param!$M$21)/(IF(Param!$M$21&lt;20,LightShader!V79,OFFSET(LightShader!V79,Param!$M$21-20,0))+POWER(0.3,Param!$M$21)),-2),0))</f>
        <v>1.9948580662470641</v>
      </c>
      <c r="W14" s="46">
        <f ca="1">IF(ScreenHeight!$B15&lt;OFFSET(Radar!$AC$3,COLUMN(),0),    Param!$B$38/ScreenHeight!$B15,    (Param!$B$37+1/(1-OFFSET(Radar!$AD$3,COLUMN(),0)*ScreenHeight!$C15)/Param!$B$39)/OFFSET(Radar!$AC$3,COLUMN(),0))*DistanceShader!W14*LightShader!W14*(IF(OFFSET(Ghosts!$S$41,COLUMN(),0)&lt;ScreenHeight!$E15,   1,   (SQRT(OFFSET(Ghosts!$T$41,COLUMN(),0)-OFFSET(Ghosts!$R$41,COLUMN(),0)*ScreenHeight!$D15)-1))+IF(Ghosts!$B$35,IF(Param!$M$21,-1-POWER(0.3,Param!$M$21)/(IF(Param!$M$21&lt;20,LightShader!W79,OFFSET(LightShader!W79,Param!$M$21-20,0))+POWER(0.3,Param!$M$21)),-2),0))</f>
        <v>2.0657765994395962</v>
      </c>
      <c r="X14" s="46">
        <f ca="1">IF(ScreenHeight!$B15&lt;OFFSET(Radar!$AC$3,COLUMN(),0),    Param!$B$38/ScreenHeight!$B15,    (Param!$B$37+1/(1-OFFSET(Radar!$AD$3,COLUMN(),0)*ScreenHeight!$C15)/Param!$B$39)/OFFSET(Radar!$AC$3,COLUMN(),0))*DistanceShader!X14*LightShader!X14*(IF(OFFSET(Ghosts!$S$41,COLUMN(),0)&lt;ScreenHeight!$E15,   1,   (SQRT(OFFSET(Ghosts!$T$41,COLUMN(),0)-OFFSET(Ghosts!$R$41,COLUMN(),0)*ScreenHeight!$D15)-1))+IF(Ghosts!$B$35,IF(Param!$M$21,-1-POWER(0.3,Param!$M$21)/(IF(Param!$M$21&lt;20,LightShader!X79,OFFSET(LightShader!X79,Param!$M$21-20,0))+POWER(0.3,Param!$M$21)),-2),0))</f>
        <v>2.1397690970327932</v>
      </c>
      <c r="Y14" s="46">
        <f ca="1">IF(ScreenHeight!$B15&lt;OFFSET(Radar!$AC$3,COLUMN(),0),    Param!$B$38/ScreenHeight!$B15,    (Param!$B$37+1/(1-OFFSET(Radar!$AD$3,COLUMN(),0)*ScreenHeight!$C15)/Param!$B$39)/OFFSET(Radar!$AC$3,COLUMN(),0))*DistanceShader!Y14*LightShader!Y14*(IF(OFFSET(Ghosts!$S$41,COLUMN(),0)&lt;ScreenHeight!$E15,   1,   (SQRT(OFFSET(Ghosts!$T$41,COLUMN(),0)-OFFSET(Ghosts!$R$41,COLUMN(),0)*ScreenHeight!$D15)-1))+IF(Ghosts!$B$35,IF(Param!$M$21,-1-POWER(0.3,Param!$M$21)/(IF(Param!$M$21&lt;20,LightShader!Y79,OFFSET(LightShader!Y79,Param!$M$21-20,0))+POWER(0.3,Param!$M$21)),-2),0))</f>
        <v>2.2169454175603183</v>
      </c>
      <c r="Z14" s="46">
        <f ca="1">IF(ScreenHeight!$B15&lt;OFFSET(Radar!$AC$3,COLUMN(),0),    Param!$B$38/ScreenHeight!$B15,    (Param!$B$37+1/(1-OFFSET(Radar!$AD$3,COLUMN(),0)*ScreenHeight!$C15)/Param!$B$39)/OFFSET(Radar!$AC$3,COLUMN(),0))*DistanceShader!Z14*LightShader!Z14*(IF(OFFSET(Ghosts!$S$41,COLUMN(),0)&lt;ScreenHeight!$E15,   1,   (SQRT(OFFSET(Ghosts!$T$41,COLUMN(),0)-OFFSET(Ghosts!$R$41,COLUMN(),0)*ScreenHeight!$D15)-1))+IF(Ghosts!$B$35,IF(Param!$M$21,-1-POWER(0.3,Param!$M$21)/(IF(Param!$M$21&lt;20,LightShader!Z79,OFFSET(LightShader!Z79,Param!$M$21-20,0))+POWER(0.3,Param!$M$21)),-2),0))</f>
        <v>2.2974086096129818</v>
      </c>
      <c r="AA14" s="46">
        <f ca="1">IF(ScreenHeight!$B15&lt;OFFSET(Radar!$AC$3,COLUMN(),0),    Param!$B$38/ScreenHeight!$B15,    (Param!$B$37+1/(1-OFFSET(Radar!$AD$3,COLUMN(),0)*ScreenHeight!$C15)/Param!$B$39)/OFFSET(Radar!$AC$3,COLUMN(),0))*DistanceShader!AA14*LightShader!AA14*(IF(OFFSET(Ghosts!$S$41,COLUMN(),0)&lt;ScreenHeight!$E15,   1,   (SQRT(OFFSET(Ghosts!$T$41,COLUMN(),0)-OFFSET(Ghosts!$R$41,COLUMN(),0)*ScreenHeight!$D15)-1))+IF(Ghosts!$B$35,IF(Param!$M$21,-1-POWER(0.3,Param!$M$21)/(IF(Param!$M$21&lt;20,LightShader!AA79,OFFSET(LightShader!AA79,Param!$M$21-20,0))+POWER(0.3,Param!$M$21)),-2),0))</f>
        <v>2.3812514015761721</v>
      </c>
      <c r="AB14" s="46">
        <f ca="1">IF(ScreenHeight!$B15&lt;OFFSET(Radar!$AC$3,COLUMN(),0),    Param!$B$38/ScreenHeight!$B15,    (Param!$B$37+1/(1-OFFSET(Radar!$AD$3,COLUMN(),0)*ScreenHeight!$C15)/Param!$B$39)/OFFSET(Radar!$AC$3,COLUMN(),0))*DistanceShader!AB14*LightShader!AB14*(IF(OFFSET(Ghosts!$S$41,COLUMN(),0)&lt;ScreenHeight!$E15,   1,   (SQRT(OFFSET(Ghosts!$T$41,COLUMN(),0)-OFFSET(Ghosts!$R$41,COLUMN(),0)*ScreenHeight!$D15)-1))+IF(Ghosts!$B$35,IF(Param!$M$21,-1-POWER(0.3,Param!$M$21)/(IF(Param!$M$21&lt;20,LightShader!AB79,OFFSET(LightShader!AB79,Param!$M$21-20,0))+POWER(0.3,Param!$M$21)),-2),0))</f>
        <v>2.4685517874875749</v>
      </c>
      <c r="AC14" s="46">
        <f ca="1">IF(ScreenHeight!$B15&lt;OFFSET(Radar!$AC$3,COLUMN(),0),    Param!$B$38/ScreenHeight!$B15,    (Param!$B$37+1/(1-OFFSET(Radar!$AD$3,COLUMN(),0)*ScreenHeight!$C15)/Param!$B$39)/OFFSET(Radar!$AC$3,COLUMN(),0))*DistanceShader!AC14*LightShader!AC14*(IF(OFFSET(Ghosts!$S$41,COLUMN(),0)&lt;ScreenHeight!$E15,   1,   (SQRT(OFFSET(Ghosts!$T$41,COLUMN(),0)-OFFSET(Ghosts!$R$41,COLUMN(),0)*ScreenHeight!$D15)-1))+IF(Ghosts!$B$35,IF(Param!$M$21,-1-POWER(0.3,Param!$M$21)/(IF(Param!$M$21&lt;20,LightShader!AC79,OFFSET(LightShader!AC79,Param!$M$21-20,0))+POWER(0.3,Param!$M$21)),-2),0))</f>
        <v>2.5593675244661847</v>
      </c>
      <c r="AD14" s="46">
        <f ca="1">IF(ScreenHeight!$B15&lt;OFFSET(Radar!$AC$3,COLUMN(),0),    Param!$B$38/ScreenHeight!$B15,    (Param!$B$37+1/(1-OFFSET(Radar!$AD$3,COLUMN(),0)*ScreenHeight!$C15)/Param!$B$39)/OFFSET(Radar!$AC$3,COLUMN(),0))*DistanceShader!AD14*LightShader!AD14*(IF(OFFSET(Ghosts!$S$41,COLUMN(),0)&lt;ScreenHeight!$E15,   1,   (SQRT(OFFSET(Ghosts!$T$41,COLUMN(),0)-OFFSET(Ghosts!$R$41,COLUMN(),0)*ScreenHeight!$D15)-1))+IF(Ghosts!$B$35,IF(Param!$M$21,-1-POWER(0.3,Param!$M$21)/(IF(Param!$M$21&lt;20,LightShader!AD79,OFFSET(LightShader!AD79,Param!$M$21-20,0))+POWER(0.3,Param!$M$21)),-2),0))</f>
        <v>2.653729335027819</v>
      </c>
      <c r="AE14" s="46">
        <f ca="1">IF(ScreenHeight!$B15&lt;OFFSET(Radar!$AC$3,COLUMN(),0),    Param!$B$38/ScreenHeight!$B15,    (Param!$B$37+1/(1-OFFSET(Radar!$AD$3,COLUMN(),0)*ScreenHeight!$C15)/Param!$B$39)/OFFSET(Radar!$AC$3,COLUMN(),0))*DistanceShader!AE14*LightShader!AE14*(IF(OFFSET(Ghosts!$S$41,COLUMN(),0)&lt;ScreenHeight!$E15,   1,   (SQRT(OFFSET(Ghosts!$T$41,COLUMN(),0)-OFFSET(Ghosts!$R$41,COLUMN(),0)*ScreenHeight!$D15)-1))+IF(Ghosts!$B$35,IF(Param!$M$21,-1-POWER(0.3,Param!$M$21)/(IF(Param!$M$21&lt;20,LightShader!AE79,OFFSET(LightShader!AE79,Param!$M$21-20,0))+POWER(0.3,Param!$M$21)),-2),0))</f>
        <v>2.7516325912255279</v>
      </c>
      <c r="AF14" s="46">
        <f ca="1">IF(ScreenHeight!$B15&lt;OFFSET(Radar!$AC$3,COLUMN(),0),    Param!$B$38/ScreenHeight!$B15,    (Param!$B$37+1/(1-OFFSET(Radar!$AD$3,COLUMN(),0)*ScreenHeight!$C15)/Param!$B$39)/OFFSET(Radar!$AC$3,COLUMN(),0))*DistanceShader!AF14*LightShader!AF14*(IF(OFFSET(Ghosts!$S$41,COLUMN(),0)&lt;ScreenHeight!$E15,   1,   (SQRT(OFFSET(Ghosts!$T$41,COLUMN(),0)-OFFSET(Ghosts!$R$41,COLUMN(),0)*ScreenHeight!$D15)-1))+IF(Ghosts!$B$35,IF(Param!$M$21,-1-POWER(0.3,Param!$M$21)/(IF(Param!$M$21&lt;20,LightShader!AF79,OFFSET(LightShader!AF79,Param!$M$21-20,0))+POWER(0.3,Param!$M$21)),-2),0))</f>
        <v>2.8530272529590857</v>
      </c>
      <c r="AG14" s="46">
        <f ca="1">IF(ScreenHeight!$B15&lt;OFFSET(Radar!$AC$3,COLUMN(),0),    Param!$B$38/ScreenHeight!$B15,    (Param!$B$37+1/(1-OFFSET(Radar!$AD$3,COLUMN(),0)*ScreenHeight!$C15)/Param!$B$39)/OFFSET(Radar!$AC$3,COLUMN(),0))*DistanceShader!AG14*LightShader!AG14*(IF(OFFSET(Ghosts!$S$41,COLUMN(),0)&lt;ScreenHeight!$E15,   1,   (SQRT(OFFSET(Ghosts!$T$41,COLUMN(),0)-OFFSET(Ghosts!$R$41,COLUMN(),0)*ScreenHeight!$D15)-1))+IF(Ghosts!$B$35,IF(Param!$M$21,-1-POWER(0.3,Param!$M$21)/(IF(Param!$M$21&lt;20,LightShader!AG79,OFFSET(LightShader!AG79,Param!$M$21-20,0))+POWER(0.3,Param!$M$21)),-2),0))</f>
        <v>2.957805848900545</v>
      </c>
      <c r="AH14" s="46">
        <f ca="1">IF(ScreenHeight!$B15&lt;OFFSET(Radar!$AC$3,COLUMN(),0),    Param!$B$38/ScreenHeight!$B15,    (Param!$B$37+1/(1-OFFSET(Radar!$AD$3,COLUMN(),0)*ScreenHeight!$C15)/Param!$B$39)/OFFSET(Radar!$AC$3,COLUMN(),0))*DistanceShader!AH14*LightShader!AH14*(IF(OFFSET(Ghosts!$S$41,COLUMN(),0)&lt;ScreenHeight!$E15,   1,   (SQRT(OFFSET(Ghosts!$T$41,COLUMN(),0)-OFFSET(Ghosts!$R$41,COLUMN(),0)*ScreenHeight!$D15)-1))+IF(Ghosts!$B$35,IF(Param!$M$21,-1-POWER(0.3,Param!$M$21)/(IF(Param!$M$21&lt;20,LightShader!AH79,OFFSET(LightShader!AH79,Param!$M$21-20,0))+POWER(0.3,Param!$M$21)),-2),0))</f>
        <v>3.065789337856728</v>
      </c>
      <c r="AI14" s="46">
        <f ca="1">IF(ScreenHeight!$B15&lt;OFFSET(Radar!$AC$3,COLUMN(),0),    Param!$B$38/ScreenHeight!$B15,    (Param!$B$37+1/(1-OFFSET(Radar!$AD$3,COLUMN(),0)*ScreenHeight!$C15)/Param!$B$39)/OFFSET(Radar!$AC$3,COLUMN(),0))*DistanceShader!AI14*LightShader!AI14*(IF(OFFSET(Ghosts!$S$41,COLUMN(),0)&lt;ScreenHeight!$E15,   1,   (SQRT(OFFSET(Ghosts!$T$41,COLUMN(),0)-OFFSET(Ghosts!$R$41,COLUMN(),0)*ScreenHeight!$D15)-1))+IF(Ghosts!$B$35,IF(Param!$M$21,-1-POWER(0.3,Param!$M$21)/(IF(Param!$M$21&lt;20,LightShader!AI79,OFFSET(LightShader!AI79,Param!$M$21-20,0))+POWER(0.3,Param!$M$21)),-2),0))</f>
        <v>3.1767107878657961</v>
      </c>
      <c r="AJ14" s="46">
        <f ca="1">IF(ScreenHeight!$B15&lt;OFFSET(Radar!$AC$3,COLUMN(),0),    Param!$B$38/ScreenHeight!$B15,    (Param!$B$37+1/(1-OFFSET(Radar!$AD$3,COLUMN(),0)*ScreenHeight!$C15)/Param!$B$39)/OFFSET(Radar!$AC$3,COLUMN(),0))*DistanceShader!AJ14*LightShader!AJ14*(IF(OFFSET(Ghosts!$S$41,COLUMN(),0)&lt;ScreenHeight!$E15,   1,   (SQRT(OFFSET(Ghosts!$T$41,COLUMN(),0)-OFFSET(Ghosts!$R$41,COLUMN(),0)*ScreenHeight!$D15)-1))+IF(Ghosts!$B$35,IF(Param!$M$21,-1-POWER(0.3,Param!$M$21)/(IF(Param!$M$21&lt;20,LightShader!AJ79,OFFSET(LightShader!AJ79,Param!$M$21-20,0))+POWER(0.3,Param!$M$21)),-2),0))</f>
        <v>3.2901969810306988</v>
      </c>
      <c r="AK14" s="46">
        <f ca="1">IF(ScreenHeight!$B15&lt;OFFSET(Radar!$AC$3,COLUMN(),0),    Param!$B$38/ScreenHeight!$B15,    (Param!$B$37+1/(1-OFFSET(Radar!$AD$3,COLUMN(),0)*ScreenHeight!$C15)/Param!$B$39)/OFFSET(Radar!$AC$3,COLUMN(),0))*DistanceShader!AK14*LightShader!AK14*(IF(OFFSET(Ghosts!$S$41,COLUMN(),0)&lt;ScreenHeight!$E15,   1,   (SQRT(OFFSET(Ghosts!$T$41,COLUMN(),0)-OFFSET(Ghosts!$R$41,COLUMN(),0)*ScreenHeight!$D15)-1))+IF(Ghosts!$B$35,IF(Param!$M$21,-1-POWER(0.3,Param!$M$21)/(IF(Param!$M$21&lt;20,LightShader!AK79,OFFSET(LightShader!AK79,Param!$M$21-20,0))+POWER(0.3,Param!$M$21)),-2),0))</f>
        <v>3.4057483182710149</v>
      </c>
      <c r="AL14" s="46">
        <f ca="1">IF(ScreenHeight!$B15&lt;OFFSET(Radar!$AC$3,COLUMN(),0),    Param!$B$38/ScreenHeight!$B15,    (Param!$B$37+1/(1-OFFSET(Radar!$AD$3,COLUMN(),0)*ScreenHeight!$C15)/Param!$B$39)/OFFSET(Radar!$AC$3,COLUMN(),0))*DistanceShader!AL14*LightShader!AL14*(IF(OFFSET(Ghosts!$S$41,COLUMN(),0)&lt;ScreenHeight!$E15,   1,   (SQRT(OFFSET(Ghosts!$T$41,COLUMN(),0)-OFFSET(Ghosts!$R$41,COLUMN(),0)*ScreenHeight!$D15)-1))+IF(Ghosts!$B$35,IF(Param!$M$21,-1-POWER(0.3,Param!$M$21)/(IF(Param!$M$21&lt;20,LightShader!AL79,OFFSET(LightShader!AL79,Param!$M$21-20,0))+POWER(0.3,Param!$M$21)),-2),0))</f>
        <v>3.522717783805922</v>
      </c>
      <c r="AM14" s="46">
        <f ca="1">IF(ScreenHeight!$B15&lt;OFFSET(Radar!$AC$3,COLUMN(),0),    Param!$B$38/ScreenHeight!$B15,    (Param!$B$37+1/(1-OFFSET(Radar!$AD$3,COLUMN(),0)*ScreenHeight!$C15)/Param!$B$39)/OFFSET(Radar!$AC$3,COLUMN(),0))*DistanceShader!AM14*LightShader!AM14*(IF(OFFSET(Ghosts!$S$41,COLUMN(),0)&lt;ScreenHeight!$E15,   1,   (SQRT(OFFSET(Ghosts!$T$41,COLUMN(),0)-OFFSET(Ghosts!$R$41,COLUMN(),0)*ScreenHeight!$D15)-1))+IF(Ghosts!$B$35,IF(Param!$M$21,-1-POWER(0.3,Param!$M$21)/(IF(Param!$M$21&lt;20,LightShader!AM79,OFFSET(LightShader!AM79,Param!$M$21-20,0))+POWER(0.3,Param!$M$21)),-2),0))</f>
        <v>3.6402902511251893</v>
      </c>
      <c r="AN14" s="46">
        <f ca="1">IF(ScreenHeight!$B15&lt;OFFSET(Radar!$AC$3,COLUMN(),0),    Param!$B$38/ScreenHeight!$B15,    (Param!$B$37+1/(1-OFFSET(Radar!$AD$3,COLUMN(),0)*ScreenHeight!$C15)/Param!$B$39)/OFFSET(Radar!$AC$3,COLUMN(),0))*DistanceShader!AN14*LightShader!AN14*(IF(OFFSET(Ghosts!$S$41,COLUMN(),0)&lt;ScreenHeight!$E15,   1,   (SQRT(OFFSET(Ghosts!$T$41,COLUMN(),0)-OFFSET(Ghosts!$R$41,COLUMN(),0)*ScreenHeight!$D15)-1))+IF(Ghosts!$B$35,IF(Param!$M$21,-1-POWER(0.3,Param!$M$21)/(IF(Param!$M$21&lt;20,LightShader!AN79,OFFSET(LightShader!AN79,Param!$M$21-20,0))+POWER(0.3,Param!$M$21)),-2),0))</f>
        <v>3.7574640686021787</v>
      </c>
      <c r="AO14" s="46">
        <f ca="1">IF(ScreenHeight!$B15&lt;OFFSET(Radar!$AC$3,COLUMN(),0),    Param!$B$38/ScreenHeight!$B15,    (Param!$B$37+1/(1-OFFSET(Radar!$AD$3,COLUMN(),0)*ScreenHeight!$C15)/Param!$B$39)/OFFSET(Radar!$AC$3,COLUMN(),0))*DistanceShader!AO14*LightShader!AO14*(IF(OFFSET(Ghosts!$S$41,COLUMN(),0)&lt;ScreenHeight!$E15,   1,   (SQRT(OFFSET(Ghosts!$T$41,COLUMN(),0)-OFFSET(Ghosts!$R$41,COLUMN(),0)*ScreenHeight!$D15)-1))+IF(Ghosts!$B$35,IF(Param!$M$21,-1-POWER(0.3,Param!$M$21)/(IF(Param!$M$21&lt;20,LightShader!AO79,OFFSET(LightShader!AO79,Param!$M$21-20,0))+POWER(0.3,Param!$M$21)),-2),0))</f>
        <v>2.9161622388212449</v>
      </c>
      <c r="AP14" s="46">
        <f ca="1">IF(ScreenHeight!$B15&lt;OFFSET(Radar!$AC$3,COLUMN(),0),    Param!$B$38/ScreenHeight!$B15,    (Param!$B$37+1/(1-OFFSET(Radar!$AD$3,COLUMN(),0)*ScreenHeight!$C15)/Param!$B$39)/OFFSET(Radar!$AC$3,COLUMN(),0))*DistanceShader!AP14*LightShader!AP14*(IF(OFFSET(Ghosts!$S$41,COLUMN(),0)&lt;ScreenHeight!$E15,   1,   (SQRT(OFFSET(Ghosts!$T$41,COLUMN(),0)-OFFSET(Ghosts!$R$41,COLUMN(),0)*ScreenHeight!$D15)-1))+IF(Ghosts!$B$35,IF(Param!$M$21,-1-POWER(0.3,Param!$M$21)/(IF(Param!$M$21&lt;20,LightShader!AP79,OFFSET(LightShader!AP79,Param!$M$21-20,0))+POWER(0.3,Param!$M$21)),-2),0))</f>
        <v>2.9341569790798614</v>
      </c>
      <c r="AQ14" s="46">
        <f ca="1">IF(ScreenHeight!$B15&lt;OFFSET(Radar!$AC$3,COLUMN(),0),    Param!$B$38/ScreenHeight!$B15,    (Param!$B$37+1/(1-OFFSET(Radar!$AD$3,COLUMN(),0)*ScreenHeight!$C15)/Param!$B$39)/OFFSET(Radar!$AC$3,COLUMN(),0))*DistanceShader!AQ14*LightShader!AQ14*(IF(OFFSET(Ghosts!$S$41,COLUMN(),0)&lt;ScreenHeight!$E15,   1,   (SQRT(OFFSET(Ghosts!$T$41,COLUMN(),0)-OFFSET(Ghosts!$R$41,COLUMN(),0)*ScreenHeight!$D15)-1))+IF(Ghosts!$B$35,IF(Param!$M$21,-1-POWER(0.3,Param!$M$21)/(IF(Param!$M$21&lt;20,LightShader!AQ79,OFFSET(LightShader!AQ79,Param!$M$21-20,0))+POWER(0.3,Param!$M$21)),-2),0))</f>
        <v>4.0935598946065053</v>
      </c>
      <c r="AR14" s="46">
        <f ca="1">IF(ScreenHeight!$B15&lt;OFFSET(Radar!$AC$3,COLUMN(),0),    Param!$B$38/ScreenHeight!$B15,    (Param!$B$37+1/(1-OFFSET(Radar!$AD$3,COLUMN(),0)*ScreenHeight!$C15)/Param!$B$39)/OFFSET(Radar!$AC$3,COLUMN(),0))*DistanceShader!AR14*LightShader!AR14*(IF(OFFSET(Ghosts!$S$41,COLUMN(),0)&lt;ScreenHeight!$E15,   1,   (SQRT(OFFSET(Ghosts!$T$41,COLUMN(),0)-OFFSET(Ghosts!$R$41,COLUMN(),0)*ScreenHeight!$D15)-1))+IF(Ghosts!$B$35,IF(Param!$M$21,-1-POWER(0.3,Param!$M$21)/(IF(Param!$M$21&lt;20,LightShader!AR79,OFFSET(LightShader!AR79,Param!$M$21-20,0))+POWER(0.3,Param!$M$21)),-2),0))</f>
        <v>4.1951268303342353</v>
      </c>
      <c r="AS14" s="46">
        <f ca="1">IF(ScreenHeight!$B15&lt;OFFSET(Radar!$AC$3,COLUMN(),0),    Param!$B$38/ScreenHeight!$B15,    (Param!$B$37+1/(1-OFFSET(Radar!$AD$3,COLUMN(),0)*ScreenHeight!$C15)/Param!$B$39)/OFFSET(Radar!$AC$3,COLUMN(),0))*DistanceShader!AS14*LightShader!AS14*(IF(OFFSET(Ghosts!$S$41,COLUMN(),0)&lt;ScreenHeight!$E15,   1,   (SQRT(OFFSET(Ghosts!$T$41,COLUMN(),0)-OFFSET(Ghosts!$R$41,COLUMN(),0)*ScreenHeight!$D15)-1))+IF(Ghosts!$B$35,IF(Param!$M$21,-1-POWER(0.3,Param!$M$21)/(IF(Param!$M$21&lt;20,LightShader!AS79,OFFSET(LightShader!AS79,Param!$M$21-20,0))+POWER(0.3,Param!$M$21)),-2),0))</f>
        <v>4.2883984498793497</v>
      </c>
      <c r="AT14" s="46">
        <f ca="1">IF(ScreenHeight!$B15&lt;OFFSET(Radar!$AC$3,COLUMN(),0),    Param!$B$38/ScreenHeight!$B15,    (Param!$B$37+1/(1-OFFSET(Radar!$AD$3,COLUMN(),0)*ScreenHeight!$C15)/Param!$B$39)/OFFSET(Radar!$AC$3,COLUMN(),0))*DistanceShader!AT14*LightShader!AT14*(IF(OFFSET(Ghosts!$S$41,COLUMN(),0)&lt;ScreenHeight!$E15,   1,   (SQRT(OFFSET(Ghosts!$T$41,COLUMN(),0)-OFFSET(Ghosts!$R$41,COLUMN(),0)*ScreenHeight!$D15)-1))+IF(Ghosts!$B$35,IF(Param!$M$21,-1-POWER(0.3,Param!$M$21)/(IF(Param!$M$21&lt;20,LightShader!AT79,OFFSET(LightShader!AT79,Param!$M$21-20,0))+POWER(0.3,Param!$M$21)),-2),0))</f>
        <v>4.3714059664331995</v>
      </c>
      <c r="AU14" s="46">
        <f ca="1">IF(ScreenHeight!$B15&lt;OFFSET(Radar!$AC$3,COLUMN(),0),    Param!$B$38/ScreenHeight!$B15,    (Param!$B$37+1/(1-OFFSET(Radar!$AD$3,COLUMN(),0)*ScreenHeight!$C15)/Param!$B$39)/OFFSET(Radar!$AC$3,COLUMN(),0))*DistanceShader!AU14*LightShader!AU14*(IF(OFFSET(Ghosts!$S$41,COLUMN(),0)&lt;ScreenHeight!$E15,   1,   (SQRT(OFFSET(Ghosts!$T$41,COLUMN(),0)-OFFSET(Ghosts!$R$41,COLUMN(),0)*ScreenHeight!$D15)-1))+IF(Ghosts!$B$35,IF(Param!$M$21,-1-POWER(0.3,Param!$M$21)/(IF(Param!$M$21&lt;20,LightShader!AU79,OFFSET(LightShader!AU79,Param!$M$21-20,0))+POWER(0.3,Param!$M$21)),-2),0))</f>
        <v>4.4422070955798594</v>
      </c>
      <c r="AV14" s="46">
        <f ca="1">IF(ScreenHeight!$B15&lt;OFFSET(Radar!$AC$3,COLUMN(),0),    Param!$B$38/ScreenHeight!$B15,    (Param!$B$37+1/(1-OFFSET(Radar!$AD$3,COLUMN(),0)*ScreenHeight!$C15)/Param!$B$39)/OFFSET(Radar!$AC$3,COLUMN(),0))*DistanceShader!AV14*LightShader!AV14*(IF(OFFSET(Ghosts!$S$41,COLUMN(),0)&lt;ScreenHeight!$E15,   1,   (SQRT(OFFSET(Ghosts!$T$41,COLUMN(),0)-OFFSET(Ghosts!$R$41,COLUMN(),0)*ScreenHeight!$D15)-1))+IF(Ghosts!$B$35,IF(Param!$M$21,-1-POWER(0.3,Param!$M$21)/(IF(Param!$M$21&lt;20,LightShader!AV79,OFFSET(LightShader!AV79,Param!$M$21-20,0))+POWER(0.3,Param!$M$21)),-2),0))</f>
        <v>4.4989920742764395</v>
      </c>
      <c r="AW14" s="46">
        <f ca="1">IF(ScreenHeight!$B15&lt;OFFSET(Radar!$AC$3,COLUMN(),0),    Param!$B$38/ScreenHeight!$B15,    (Param!$B$37+1/(1-OFFSET(Radar!$AD$3,COLUMN(),0)*ScreenHeight!$C15)/Param!$B$39)/OFFSET(Radar!$AC$3,COLUMN(),0))*DistanceShader!AW14*LightShader!AW14*(IF(OFFSET(Ghosts!$S$41,COLUMN(),0)&lt;ScreenHeight!$E15,   1,   (SQRT(OFFSET(Ghosts!$T$41,COLUMN(),0)-OFFSET(Ghosts!$R$41,COLUMN(),0)*ScreenHeight!$D15)-1))+IF(Ghosts!$B$35,IF(Param!$M$21,-1-POWER(0.3,Param!$M$21)/(IF(Param!$M$21&lt;20,LightShader!AW79,OFFSET(LightShader!AW79,Param!$M$21-20,0))+POWER(0.3,Param!$M$21)),-2),0))</f>
        <v>4.5401984084105456</v>
      </c>
      <c r="AX14" s="46">
        <f ca="1">IF(ScreenHeight!$B15&lt;OFFSET(Radar!$AC$3,COLUMN(),0),    Param!$B$38/ScreenHeight!$B15,    (Param!$B$37+1/(1-OFFSET(Radar!$AD$3,COLUMN(),0)*ScreenHeight!$C15)/Param!$B$39)/OFFSET(Radar!$AC$3,COLUMN(),0))*DistanceShader!AX14*LightShader!AX14*(IF(OFFSET(Ghosts!$S$41,COLUMN(),0)&lt;ScreenHeight!$E15,   1,   (SQRT(OFFSET(Ghosts!$T$41,COLUMN(),0)-OFFSET(Ghosts!$R$41,COLUMN(),0)*ScreenHeight!$D15)-1))+IF(Ghosts!$B$35,IF(Param!$M$21,-1-POWER(0.3,Param!$M$21)/(IF(Param!$M$21&lt;20,LightShader!AX79,OFFSET(LightShader!AX79,Param!$M$21-20,0))+POWER(0.3,Param!$M$21)),-2),0))</f>
        <v>4.5646220173594854</v>
      </c>
      <c r="AY14" s="46">
        <f ca="1">IF(ScreenHeight!$B15&lt;OFFSET(Radar!$AC$3,COLUMN(),0),    Param!$B$38/ScreenHeight!$B15,    (Param!$B$37+1/(1-OFFSET(Radar!$AD$3,COLUMN(),0)*ScreenHeight!$C15)/Param!$B$39)/OFFSET(Radar!$AC$3,COLUMN(),0))*DistanceShader!AY14*LightShader!AY14*(IF(OFFSET(Ghosts!$S$41,COLUMN(),0)&lt;ScreenHeight!$E15,   1,   (SQRT(OFFSET(Ghosts!$T$41,COLUMN(),0)-OFFSET(Ghosts!$R$41,COLUMN(),0)*ScreenHeight!$D15)-1))+IF(Ghosts!$B$35,IF(Param!$M$21,-1-POWER(0.3,Param!$M$21)/(IF(Param!$M$21&lt;20,LightShader!AY79,OFFSET(LightShader!AY79,Param!$M$21-20,0))+POWER(0.3,Param!$M$21)),-2),0))</f>
        <v>4.5715104926165999</v>
      </c>
      <c r="AZ14" s="46">
        <f ca="1">IF(ScreenHeight!$B15&lt;OFFSET(Radar!$AC$3,COLUMN(),0),    Param!$B$38/ScreenHeight!$B15,    (Param!$B$37+1/(1-OFFSET(Radar!$AD$3,COLUMN(),0)*ScreenHeight!$C15)/Param!$B$39)/OFFSET(Radar!$AC$3,COLUMN(),0))*DistanceShader!AZ14*LightShader!AZ14*(IF(OFFSET(Ghosts!$S$41,COLUMN(),0)&lt;ScreenHeight!$E15,   1,   (SQRT(OFFSET(Ghosts!$T$41,COLUMN(),0)-OFFSET(Ghosts!$R$41,COLUMN(),0)*ScreenHeight!$D15)-1))+IF(Ghosts!$B$35,IF(Param!$M$21,-1-POWER(0.3,Param!$M$21)/(IF(Param!$M$21&lt;20,LightShader!AZ79,OFFSET(LightShader!AZ79,Param!$M$21-20,0))+POWER(0.3,Param!$M$21)),-2),0))</f>
        <v>4.5606249745462168</v>
      </c>
      <c r="BA14" s="46">
        <f ca="1">IF(ScreenHeight!$B15&lt;OFFSET(Radar!$AC$3,COLUMN(),0),    Param!$B$38/ScreenHeight!$B15,    (Param!$B$37+1/(1-OFFSET(Radar!$AD$3,COLUMN(),0)*ScreenHeight!$C15)/Param!$B$39)/OFFSET(Radar!$AC$3,COLUMN(),0))*DistanceShader!BA14*LightShader!BA14*(IF(OFFSET(Ghosts!$S$41,COLUMN(),0)&lt;ScreenHeight!$E15,   1,   (SQRT(OFFSET(Ghosts!$T$41,COLUMN(),0)-OFFSET(Ghosts!$R$41,COLUMN(),0)*ScreenHeight!$D15)-1))+IF(Ghosts!$B$35,IF(Param!$M$21,-1-POWER(0.3,Param!$M$21)/(IF(Param!$M$21&lt;20,LightShader!BA79,OFFSET(LightShader!BA79,Param!$M$21-20,0))+POWER(0.3,Param!$M$21)),-2),0))</f>
        <v>4.532260992535373</v>
      </c>
      <c r="BB14" s="46">
        <f ca="1">IF(ScreenHeight!$B15&lt;OFFSET(Radar!$AC$3,COLUMN(),0),    Param!$B$38/ScreenHeight!$B15,    (Param!$B$37+1/(1-OFFSET(Radar!$AD$3,COLUMN(),0)*ScreenHeight!$C15)/Param!$B$39)/OFFSET(Radar!$AC$3,COLUMN(),0))*DistanceShader!BB14*LightShader!BB14*(IF(OFFSET(Ghosts!$S$41,COLUMN(),0)&lt;ScreenHeight!$E15,   1,   (SQRT(OFFSET(Ghosts!$T$41,COLUMN(),0)-OFFSET(Ghosts!$R$41,COLUMN(),0)*ScreenHeight!$D15)-1))+IF(Ghosts!$B$35,IF(Param!$M$21,-1-POWER(0.3,Param!$M$21)/(IF(Param!$M$21&lt;20,LightShader!BB79,OFFSET(LightShader!BB79,Param!$M$21-20,0))+POWER(0.3,Param!$M$21)),-2),0))</f>
        <v>4.4872248560234915</v>
      </c>
      <c r="BC14" s="46">
        <f ca="1">IF(ScreenHeight!$B15&lt;OFFSET(Radar!$AC$3,COLUMN(),0),    Param!$B$38/ScreenHeight!$B15,    (Param!$B$37+1/(1-OFFSET(Radar!$AD$3,COLUMN(),0)*ScreenHeight!$C15)/Param!$B$39)/OFFSET(Radar!$AC$3,COLUMN(),0))*DistanceShader!BC14*LightShader!BC14*(IF(OFFSET(Ghosts!$S$41,COLUMN(),0)&lt;ScreenHeight!$E15,   1,   (SQRT(OFFSET(Ghosts!$T$41,COLUMN(),0)-OFFSET(Ghosts!$R$41,COLUMN(),0)*ScreenHeight!$D15)-1))+IF(Ghosts!$B$35,IF(Param!$M$21,-1-POWER(0.3,Param!$M$21)/(IF(Param!$M$21&lt;20,LightShader!BC79,OFFSET(LightShader!BC79,Param!$M$21-20,0))+POWER(0.3,Param!$M$21)),-2),0))</f>
        <v>4.4267693178858254</v>
      </c>
      <c r="BD14" s="46">
        <f ca="1">IF(ScreenHeight!$B15&lt;OFFSET(Radar!$AC$3,COLUMN(),0),    Param!$B$38/ScreenHeight!$B15,    (Param!$B$37+1/(1-OFFSET(Radar!$AD$3,COLUMN(),0)*ScreenHeight!$C15)/Param!$B$39)/OFFSET(Radar!$AC$3,COLUMN(),0))*DistanceShader!BD14*LightShader!BD14*(IF(OFFSET(Ghosts!$S$41,COLUMN(),0)&lt;ScreenHeight!$E15,   1,   (SQRT(OFFSET(Ghosts!$T$41,COLUMN(),0)-OFFSET(Ghosts!$R$41,COLUMN(),0)*ScreenHeight!$D15)-1))+IF(Ghosts!$B$35,IF(Param!$M$21,-1-POWER(0.3,Param!$M$21)/(IF(Param!$M$21&lt;20,LightShader!BD79,OFFSET(LightShader!BD79,Param!$M$21-20,0))+POWER(0.3,Param!$M$21)),-2),0))</f>
        <v>4.3524984125583748</v>
      </c>
      <c r="BE14" s="46">
        <f ca="1">IF(ScreenHeight!$B15&lt;OFFSET(Radar!$AC$3,COLUMN(),0),    Param!$B$38/ScreenHeight!$B15,    (Param!$B$37+1/(1-OFFSET(Radar!$AD$3,COLUMN(),0)*ScreenHeight!$C15)/Param!$B$39)/OFFSET(Radar!$AC$3,COLUMN(),0))*DistanceShader!BE14*LightShader!BE14*(IF(OFFSET(Ghosts!$S$41,COLUMN(),0)&lt;ScreenHeight!$E15,   1,   (SQRT(OFFSET(Ghosts!$T$41,COLUMN(),0)-OFFSET(Ghosts!$R$41,COLUMN(),0)*ScreenHeight!$D15)-1))+IF(Ghosts!$B$35,IF(Param!$M$21,-1-POWER(0.3,Param!$M$21)/(IF(Param!$M$21&lt;20,LightShader!BE79,OFFSET(LightShader!BE79,Param!$M$21-20,0))+POWER(0.3,Param!$M$21)),-2),0))</f>
        <v>4.2662551085278455</v>
      </c>
      <c r="BF14" s="46">
        <f ca="1">IF(ScreenHeight!$B15&lt;OFFSET(Radar!$AC$3,COLUMN(),0),    Param!$B$38/ScreenHeight!$B15,    (Param!$B$37+1/(1-OFFSET(Radar!$AD$3,COLUMN(),0)*ScreenHeight!$C15)/Param!$B$39)/OFFSET(Radar!$AC$3,COLUMN(),0))*DistanceShader!BF14*LightShader!BF14*(IF(OFFSET(Ghosts!$S$41,COLUMN(),0)&lt;ScreenHeight!$E15,   1,   (SQRT(OFFSET(Ghosts!$T$41,COLUMN(),0)-OFFSET(Ghosts!$R$41,COLUMN(),0)*ScreenHeight!$D15)-1))+IF(Ghosts!$B$35,IF(Param!$M$21,-1-POWER(0.3,Param!$M$21)/(IF(Param!$M$21&lt;20,LightShader!BF79,OFFSET(LightShader!BF79,Param!$M$21-20,0))+POWER(0.3,Param!$M$21)),-2),0))</f>
        <v>4.170006084528775</v>
      </c>
      <c r="BG14" s="46">
        <f ca="1">IF(ScreenHeight!$B15&lt;OFFSET(Radar!$AC$3,COLUMN(),0),    Param!$B$38/ScreenHeight!$B15,    (Param!$B$37+1/(1-OFFSET(Radar!$AD$3,COLUMN(),0)*ScreenHeight!$C15)/Param!$B$39)/OFFSET(Radar!$AC$3,COLUMN(),0))*DistanceShader!BG14*LightShader!BG14*(IF(OFFSET(Ghosts!$S$41,COLUMN(),0)&lt;ScreenHeight!$E15,   1,   (SQRT(OFFSET(Ghosts!$T$41,COLUMN(),0)-OFFSET(Ghosts!$R$41,COLUMN(),0)*ScreenHeight!$D15)-1))+IF(Ghosts!$B$35,IF(Param!$M$21,-1-POWER(0.3,Param!$M$21)/(IF(Param!$M$21&lt;20,LightShader!BG79,OFFSET(LightShader!BG79,Param!$M$21-20,0))+POWER(0.3,Param!$M$21)),-2),0))</f>
        <v>4.0657358855263093</v>
      </c>
      <c r="BH14" s="46">
        <f ca="1">IF(ScreenHeight!$B15&lt;OFFSET(Radar!$AC$3,COLUMN(),0),    Param!$B$38/ScreenHeight!$B15,    (Param!$B$37+1/(1-OFFSET(Radar!$AD$3,COLUMN(),0)*ScreenHeight!$C15)/Param!$B$39)/OFFSET(Radar!$AC$3,COLUMN(),0))*DistanceShader!BH14*LightShader!BH14*(IF(OFFSET(Ghosts!$S$41,COLUMN(),0)&lt;ScreenHeight!$E15,   1,   (SQRT(OFFSET(Ghosts!$T$41,COLUMN(),0)-OFFSET(Ghosts!$R$41,COLUMN(),0)*ScreenHeight!$D15)-1))+IF(Ghosts!$B$35,IF(Param!$M$21,-1-POWER(0.3,Param!$M$21)/(IF(Param!$M$21&lt;20,LightShader!BH79,OFFSET(LightShader!BH79,Param!$M$21-20,0))+POWER(0.3,Param!$M$21)),-2),0))</f>
        <v>3.9553589555912003</v>
      </c>
      <c r="BI14" s="46">
        <f ca="1">IF(ScreenHeight!$B15&lt;OFFSET(Radar!$AC$3,COLUMN(),0),    Param!$B$38/ScreenHeight!$B15,    (Param!$B$37+1/(1-OFFSET(Radar!$AD$3,COLUMN(),0)*ScreenHeight!$C15)/Param!$B$39)/OFFSET(Radar!$AC$3,COLUMN(),0))*DistanceShader!BI14*LightShader!BI14*(IF(OFFSET(Ghosts!$S$41,COLUMN(),0)&lt;ScreenHeight!$E15,   1,   (SQRT(OFFSET(Ghosts!$T$41,COLUMN(),0)-OFFSET(Ghosts!$R$41,COLUMN(),0)*ScreenHeight!$D15)-1))+IF(Ghosts!$B$35,IF(Param!$M$21,-1-POWER(0.3,Param!$M$21)/(IF(Param!$M$21&lt;20,LightShader!BI79,OFFSET(LightShader!BI79,Param!$M$21-20,0))+POWER(0.3,Param!$M$21)),-2),0))</f>
        <v>3.8406537902375382</v>
      </c>
      <c r="BJ14" s="46">
        <f ca="1">IF(ScreenHeight!$B15&lt;OFFSET(Radar!$AC$3,COLUMN(),0),    Param!$B$38/ScreenHeight!$B15,    (Param!$B$37+1/(1-OFFSET(Radar!$AD$3,COLUMN(),0)*ScreenHeight!$C15)/Param!$B$39)/OFFSET(Radar!$AC$3,COLUMN(),0))*DistanceShader!BJ14*LightShader!BJ14*(IF(OFFSET(Ghosts!$S$41,COLUMN(),0)&lt;ScreenHeight!$E15,   1,   (SQRT(OFFSET(Ghosts!$T$41,COLUMN(),0)-OFFSET(Ghosts!$R$41,COLUMN(),0)*ScreenHeight!$D15)-1))+IF(Ghosts!$B$35,IF(Param!$M$21,-1-POWER(0.3,Param!$M$21)/(IF(Param!$M$21&lt;20,LightShader!BJ79,OFFSET(LightShader!BJ79,Param!$M$21-20,0))+POWER(0.3,Param!$M$21)),-2),0))</f>
        <v>3.7232196883712469</v>
      </c>
      <c r="BK14" s="46">
        <f ca="1">IF(ScreenHeight!$B15&lt;OFFSET(Radar!$AC$3,COLUMN(),0),    Param!$B$38/ScreenHeight!$B15,    (Param!$B$37+1/(1-OFFSET(Radar!$AD$3,COLUMN(),0)*ScreenHeight!$C15)/Param!$B$39)/OFFSET(Radar!$AC$3,COLUMN(),0))*DistanceShader!BK14*LightShader!BK14*(IF(OFFSET(Ghosts!$S$41,COLUMN(),0)&lt;ScreenHeight!$E15,   1,   (SQRT(OFFSET(Ghosts!$T$41,COLUMN(),0)-OFFSET(Ghosts!$R$41,COLUMN(),0)*ScreenHeight!$D15)-1))+IF(Ghosts!$B$35,IF(Param!$M$21,-1-POWER(0.3,Param!$M$21)/(IF(Param!$M$21&lt;20,LightShader!BK79,OFFSET(LightShader!BK79,Param!$M$21-20,0))+POWER(0.3,Param!$M$21)),-2),0))</f>
        <v>3.604453871626494</v>
      </c>
      <c r="BL14" s="46">
        <f ca="1">IF(ScreenHeight!$B15&lt;OFFSET(Radar!$AC$3,COLUMN(),0),    Param!$B$38/ScreenHeight!$B15,    (Param!$B$37+1/(1-OFFSET(Radar!$AD$3,COLUMN(),0)*ScreenHeight!$C15)/Param!$B$39)/OFFSET(Radar!$AC$3,COLUMN(),0))*DistanceShader!BL14*LightShader!BL14*(IF(OFFSET(Ghosts!$S$41,COLUMN(),0)&lt;ScreenHeight!$E15,   1,   (SQRT(OFFSET(Ghosts!$T$41,COLUMN(),0)-OFFSET(Ghosts!$R$41,COLUMN(),0)*ScreenHeight!$D15)-1))+IF(Ghosts!$B$35,IF(Param!$M$21,-1-POWER(0.3,Param!$M$21)/(IF(Param!$M$21&lt;20,LightShader!BL79,OFFSET(LightShader!BL79,Param!$M$21-20,0))+POWER(0.3,Param!$M$21)),-2),0))</f>
        <v>3.4855452084999268</v>
      </c>
      <c r="BM14" s="46">
        <f ca="1">IF(ScreenHeight!$B15&lt;OFFSET(Radar!$AC$3,COLUMN(),0),    Param!$B$38/ScreenHeight!$B15,    (Param!$B$37+1/(1-OFFSET(Radar!$AD$3,COLUMN(),0)*ScreenHeight!$C15)/Param!$B$39)/OFFSET(Radar!$AC$3,COLUMN(),0))*DistanceShader!BM14*LightShader!BM14*(IF(OFFSET(Ghosts!$S$41,COLUMN(),0)&lt;ScreenHeight!$E15,   1,   (SQRT(OFFSET(Ghosts!$T$41,COLUMN(),0)-OFFSET(Ghosts!$R$41,COLUMN(),0)*ScreenHeight!$D15)-1))+IF(Ghosts!$B$35,IF(Param!$M$21,-1-POWER(0.3,Param!$M$21)/(IF(Param!$M$21&lt;20,LightShader!BM79,OFFSET(LightShader!BM79,Param!$M$21-20,0))+POWER(0.3,Param!$M$21)),-2),0))</f>
        <v>3.367480268568126</v>
      </c>
      <c r="BN14" s="46">
        <f ca="1">IF(ScreenHeight!$B15&lt;OFFSET(Radar!$AC$3,COLUMN(),0),    Param!$B$38/ScreenHeight!$B15,    (Param!$B$37+1/(1-OFFSET(Radar!$AD$3,COLUMN(),0)*ScreenHeight!$C15)/Param!$B$39)/OFFSET(Radar!$AC$3,COLUMN(),0))*DistanceShader!BN14*LightShader!BN14*(IF(OFFSET(Ghosts!$S$41,COLUMN(),0)&lt;ScreenHeight!$E15,   1,   (SQRT(OFFSET(Ghosts!$T$41,COLUMN(),0)-OFFSET(Ghosts!$R$41,COLUMN(),0)*ScreenHeight!$D15)-1))+IF(Ghosts!$B$35,IF(Param!$M$21,-1-POWER(0.3,Param!$M$21)/(IF(Param!$M$21&lt;20,LightShader!BN79,OFFSET(LightShader!BN79,Param!$M$21-20,0))+POWER(0.3,Param!$M$21)),-2),0))</f>
        <v>3.2510576383415839</v>
      </c>
      <c r="BO14" s="46">
        <f ca="1">IF(ScreenHeight!$B15&lt;OFFSET(Radar!$AC$3,COLUMN(),0),    Param!$B$38/ScreenHeight!$B15,    (Param!$B$37+1/(1-OFFSET(Radar!$AD$3,COLUMN(),0)*ScreenHeight!$C15)/Param!$B$39)/OFFSET(Radar!$AC$3,COLUMN(),0))*DistanceShader!BO14*LightShader!BO14*(IF(OFFSET(Ghosts!$S$41,COLUMN(),0)&lt;ScreenHeight!$E15,   1,   (SQRT(OFFSET(Ghosts!$T$41,COLUMN(),0)-OFFSET(Ghosts!$R$41,COLUMN(),0)*ScreenHeight!$D15)-1))+IF(Ghosts!$B$35,IF(Param!$M$21,-1-POWER(0.3,Param!$M$21)/(IF(Param!$M$21&lt;20,LightShader!BO79,OFFSET(LightShader!BO79,Param!$M$21-20,0))+POWER(0.3,Param!$M$21)),-2),0))</f>
        <v>3.1369070446205121</v>
      </c>
      <c r="BP14" s="46">
        <f ca="1">IF(ScreenHeight!$B15&lt;OFFSET(Radar!$AC$3,COLUMN(),0),    Param!$B$38/ScreenHeight!$B15,    (Param!$B$37+1/(1-OFFSET(Radar!$AD$3,COLUMN(),0)*ScreenHeight!$C15)/Param!$B$39)/OFFSET(Radar!$AC$3,COLUMN(),0))*DistanceShader!BP14*LightShader!BP14*(IF(OFFSET(Ghosts!$S$41,COLUMN(),0)&lt;ScreenHeight!$E15,   1,   (SQRT(OFFSET(Ghosts!$T$41,COLUMN(),0)-OFFSET(Ghosts!$R$41,COLUMN(),0)*ScreenHeight!$D15)-1))+IF(Ghosts!$B$35,IF(Param!$M$21,-1-POWER(0.3,Param!$M$21)/(IF(Param!$M$21&lt;20,LightShader!BP79,OFFSET(LightShader!BP79,Param!$M$21-20,0))+POWER(0.3,Param!$M$21)),-2),0))</f>
        <v>3.0255106031882804</v>
      </c>
      <c r="BQ14" s="46">
        <f ca="1">IF(ScreenHeight!$B15&lt;OFFSET(Radar!$AC$3,COLUMN(),0),    Param!$B$38/ScreenHeight!$B15,    (Param!$B$37+1/(1-OFFSET(Radar!$AD$3,COLUMN(),0)*ScreenHeight!$C15)/Param!$B$39)/OFFSET(Radar!$AC$3,COLUMN(),0))*DistanceShader!BQ14*LightShader!BQ14*(IF(OFFSET(Ghosts!$S$41,COLUMN(),0)&lt;ScreenHeight!$E15,   1,   (SQRT(OFFSET(Ghosts!$T$41,COLUMN(),0)-OFFSET(Ghosts!$R$41,COLUMN(),0)*ScreenHeight!$D15)-1))+IF(Ghosts!$B$35,IF(Param!$M$21,-1-POWER(0.3,Param!$M$21)/(IF(Param!$M$21&lt;20,LightShader!BQ79,OFFSET(LightShader!BQ79,Param!$M$21-20,0))+POWER(0.3,Param!$M$21)),-2),0))</f>
        <v>2.9172242725870698</v>
      </c>
      <c r="BR14" s="46">
        <f ca="1">IF(ScreenHeight!$B15&lt;OFFSET(Radar!$AC$3,COLUMN(),0),    Param!$B$38/ScreenHeight!$B15,    (Param!$B$37+1/(1-OFFSET(Radar!$AD$3,COLUMN(),0)*ScreenHeight!$C15)/Param!$B$39)/OFFSET(Radar!$AC$3,COLUMN(),0))*DistanceShader!BR14*LightShader!BR14*(IF(OFFSET(Ghosts!$S$41,COLUMN(),0)&lt;ScreenHeight!$E15,   1,   (SQRT(OFFSET(Ghosts!$T$41,COLUMN(),0)-OFFSET(Ghosts!$R$41,COLUMN(),0)*ScreenHeight!$D15)-1))+IF(Ghosts!$B$35,IF(Param!$M$21,-1-POWER(0.3,Param!$M$21)/(IF(Param!$M$21&lt;20,LightShader!BR79,OFFSET(LightShader!BR79,Param!$M$21-20,0))+POWER(0.3,Param!$M$21)),-2),0))</f>
        <v>2.8122982525982465</v>
      </c>
      <c r="BS14" s="46">
        <f ca="1">IF(ScreenHeight!$B15&lt;OFFSET(Radar!$AC$3,COLUMN(),0),    Param!$B$38/ScreenHeight!$B15,    (Param!$B$37+1/(1-OFFSET(Radar!$AD$3,COLUMN(),0)*ScreenHeight!$C15)/Param!$B$39)/OFFSET(Radar!$AC$3,COLUMN(),0))*DistanceShader!BS14*LightShader!BS14*(IF(OFFSET(Ghosts!$S$41,COLUMN(),0)&lt;ScreenHeight!$E15,   1,   (SQRT(OFFSET(Ghosts!$T$41,COLUMN(),0)-OFFSET(Ghosts!$R$41,COLUMN(),0)*ScreenHeight!$D15)-1))+IF(Ghosts!$B$35,IF(Param!$M$21,-1-POWER(0.3,Param!$M$21)/(IF(Param!$M$21&lt;20,LightShader!BS79,OFFSET(LightShader!BS79,Param!$M$21-20,0))+POWER(0.3,Param!$M$21)),-2),0))</f>
        <v>2.7108955891520878</v>
      </c>
      <c r="BT14" s="46">
        <f ca="1">IF(ScreenHeight!$B15&lt;OFFSET(Radar!$AC$3,COLUMN(),0),    Param!$B$38/ScreenHeight!$B15,    (Param!$B$37+1/(1-OFFSET(Radar!$AD$3,COLUMN(),0)*ScreenHeight!$C15)/Param!$B$39)/OFFSET(Radar!$AC$3,COLUMN(),0))*DistanceShader!BT14*LightShader!BT14*(IF(OFFSET(Ghosts!$S$41,COLUMN(),0)&lt;ScreenHeight!$E15,   1,   (SQRT(OFFSET(Ghosts!$T$41,COLUMN(),0)-OFFSET(Ghosts!$R$41,COLUMN(),0)*ScreenHeight!$D15)-1))+IF(Ghosts!$B$35,IF(Param!$M$21,-1-POWER(0.3,Param!$M$21)/(IF(Param!$M$21&lt;20,LightShader!BT79,OFFSET(LightShader!BT79,Param!$M$21-20,0))+POWER(0.3,Param!$M$21)),-2),0))</f>
        <v>2.6131086312607352</v>
      </c>
      <c r="BU14" s="46">
        <f ca="1">IF(ScreenHeight!$B15&lt;OFFSET(Radar!$AC$3,COLUMN(),0),    Param!$B$38/ScreenHeight!$B15,    (Param!$B$37+1/(1-OFFSET(Radar!$AD$3,COLUMN(),0)*ScreenHeight!$C15)/Param!$B$39)/OFFSET(Radar!$AC$3,COLUMN(),0))*DistanceShader!BU14*LightShader!BU14*(IF(OFFSET(Ghosts!$S$41,COLUMN(),0)&lt;ScreenHeight!$E15,   1,   (SQRT(OFFSET(Ghosts!$T$41,COLUMN(),0)-OFFSET(Ghosts!$R$41,COLUMN(),0)*ScreenHeight!$D15)-1))+IF(Ghosts!$B$35,IF(Param!$M$21,-1-POWER(0.3,Param!$M$21)/(IF(Param!$M$21&lt;20,LightShader!BU79,OFFSET(LightShader!BU79,Param!$M$21-20,0))+POWER(0.3,Param!$M$21)),-2),0))</f>
        <v>2.5189732490746062</v>
      </c>
      <c r="BV14" s="46">
        <f ca="1">IF(ScreenHeight!$B15&lt;OFFSET(Radar!$AC$3,COLUMN(),0),    Param!$B$38/ScreenHeight!$B15,    (Param!$B$37+1/(1-OFFSET(Radar!$AD$3,COLUMN(),0)*ScreenHeight!$C15)/Param!$B$39)/OFFSET(Radar!$AC$3,COLUMN(),0))*DistanceShader!BV14*LightShader!BV14*(IF(OFFSET(Ghosts!$S$41,COLUMN(),0)&lt;ScreenHeight!$E15,   1,   (SQRT(OFFSET(Ghosts!$T$41,COLUMN(),0)-OFFSET(Ghosts!$R$41,COLUMN(),0)*ScreenHeight!$D15)-1))+IF(Ghosts!$B$35,IF(Param!$M$21,-1-POWER(0.3,Param!$M$21)/(IF(Param!$M$21&lt;20,LightShader!BV79,OFFSET(LightShader!BV79,Param!$M$21-20,0))+POWER(0.3,Param!$M$21)),-2),0))</f>
        <v>2.4284808899428478</v>
      </c>
      <c r="BW14" s="46">
        <f ca="1">IF(ScreenHeight!$B15&lt;OFFSET(Radar!$AC$3,COLUMN(),0),    Param!$B$38/ScreenHeight!$B15,    (Param!$B$37+1/(1-OFFSET(Radar!$AD$3,COLUMN(),0)*ScreenHeight!$C15)/Param!$B$39)/OFFSET(Radar!$AC$3,COLUMN(),0))*DistanceShader!BW14*LightShader!BW14*(IF(OFFSET(Ghosts!$S$41,COLUMN(),0)&lt;ScreenHeight!$E15,   1,   (SQRT(OFFSET(Ghosts!$T$41,COLUMN(),0)-OFFSET(Ghosts!$R$41,COLUMN(),0)*ScreenHeight!$D15)-1))+IF(Ghosts!$B$35,IF(Param!$M$21,-1-POWER(0.3,Param!$M$21)/(IF(Param!$M$21&lt;20,LightShader!BW79,OFFSET(LightShader!BW79,Param!$M$21-20,0))+POWER(0.3,Param!$M$21)),-2),0))</f>
        <v>2.3415886460408291</v>
      </c>
      <c r="BX14" s="46">
        <f ca="1">IF(ScreenHeight!$B15&lt;OFFSET(Radar!$AC$3,COLUMN(),0),    Param!$B$38/ScreenHeight!$B15,    (Param!$B$37+1/(1-OFFSET(Radar!$AD$3,COLUMN(),0)*ScreenHeight!$C15)/Param!$B$39)/OFFSET(Radar!$AC$3,COLUMN(),0))*DistanceShader!BX14*LightShader!BX14*(IF(OFFSET(Ghosts!$S$41,COLUMN(),0)&lt;ScreenHeight!$E15,   1,   (SQRT(OFFSET(Ghosts!$T$41,COLUMN(),0)-OFFSET(Ghosts!$R$41,COLUMN(),0)*ScreenHeight!$D15)-1))+IF(Ghosts!$B$35,IF(Param!$M$21,-1-POWER(0.3,Param!$M$21)/(IF(Param!$M$21&lt;20,LightShader!BX79,OFFSET(LightShader!BX79,Param!$M$21-20,0))+POWER(0.3,Param!$M$21)),-2),0))</f>
        <v>2.2582275540320405</v>
      </c>
      <c r="BY14" s="46">
        <f ca="1">IF(ScreenHeight!$B15&lt;OFFSET(Radar!$AC$3,COLUMN(),0),    Param!$B$38/ScreenHeight!$B15,    (Param!$B$37+1/(1-OFFSET(Radar!$AD$3,COLUMN(),0)*ScreenHeight!$C15)/Param!$B$39)/OFFSET(Radar!$AC$3,COLUMN(),0))*DistanceShader!BY14*LightShader!BY14*(IF(OFFSET(Ghosts!$S$41,COLUMN(),0)&lt;ScreenHeight!$E15,   1,   (SQRT(OFFSET(Ghosts!$T$41,COLUMN(),0)-OFFSET(Ghosts!$R$41,COLUMN(),0)*ScreenHeight!$D15)-1))+IF(Ghosts!$B$35,IF(Param!$M$21,-1-POWER(0.3,Param!$M$21)/(IF(Param!$M$21&lt;20,LightShader!BY79,OFFSET(LightShader!BY79,Param!$M$21-20,0))+POWER(0.3,Param!$M$21)),-2),0))</f>
        <v>2.1783093612596334</v>
      </c>
      <c r="BZ14" s="46">
        <f ca="1">IF(ScreenHeight!$B15&lt;OFFSET(Radar!$AC$3,COLUMN(),0),    Param!$B$38/ScreenHeight!$B15,    (Param!$B$37+1/(1-OFFSET(Radar!$AD$3,COLUMN(),0)*ScreenHeight!$C15)/Param!$B$39)/OFFSET(Radar!$AC$3,COLUMN(),0))*DistanceShader!BZ14*LightShader!BZ14*(IF(OFFSET(Ghosts!$S$41,COLUMN(),0)&lt;ScreenHeight!$E15,   1,   (SQRT(OFFSET(Ghosts!$T$41,COLUMN(),0)-OFFSET(Ghosts!$R$41,COLUMN(),0)*ScreenHeight!$D15)-1))+IF(Ghosts!$B$35,IF(Param!$M$21,-1-POWER(0.3,Param!$M$21)/(IF(Param!$M$21&lt;20,LightShader!BZ79,OFFSET(LightShader!BZ79,Param!$M$21-20,0))+POWER(0.3,Param!$M$21)),-2),0))</f>
        <v>2.1017319866868549</v>
      </c>
      <c r="CA14" s="46">
        <f ca="1">IF(ScreenHeight!$B15&lt;OFFSET(Radar!$AC$3,COLUMN(),0),    Param!$B$38/ScreenHeight!$B15,    (Param!$B$37+1/(1-OFFSET(Radar!$AD$3,COLUMN(),0)*ScreenHeight!$C15)/Param!$B$39)/OFFSET(Radar!$AC$3,COLUMN(),0))*DistanceShader!CA14*LightShader!CA14*(IF(OFFSET(Ghosts!$S$41,COLUMN(),0)&lt;ScreenHeight!$E15,   1,   (SQRT(OFFSET(Ghosts!$T$41,COLUMN(),0)-OFFSET(Ghosts!$R$41,COLUMN(),0)*ScreenHeight!$D15)-1))+IF(Ghosts!$B$35,IF(Param!$M$21,-1-POWER(0.3,Param!$M$21)/(IF(Param!$M$21&lt;20,LightShader!CA79,OFFSET(LightShader!CA79,Param!$M$21-20,0))+POWER(0.3,Param!$M$21)),-2),0))</f>
        <v>2.0283838871018438</v>
      </c>
      <c r="CB14" s="46">
        <f ca="1">IF(ScreenHeight!$B15&lt;OFFSET(Radar!$AC$3,COLUMN(),0),    Param!$B$38/ScreenHeight!$B15,    (Param!$B$37+1/(1-OFFSET(Radar!$AD$3,COLUMN(),0)*ScreenHeight!$C15)/Param!$B$39)/OFFSET(Radar!$AC$3,COLUMN(),0))*DistanceShader!CB14*LightShader!CB14*(IF(OFFSET(Ghosts!$S$41,COLUMN(),0)&lt;ScreenHeight!$E15,   1,   (SQRT(OFFSET(Ghosts!$T$41,COLUMN(),0)-OFFSET(Ghosts!$R$41,COLUMN(),0)*ScreenHeight!$D15)-1))+IF(Ghosts!$B$35,IF(Param!$M$21,-1-POWER(0.3,Param!$M$21)/(IF(Param!$M$21&lt;20,LightShader!CB79,OFFSET(LightShader!CB79,Param!$M$21-20,0))+POWER(0.3,Param!$M$21)),-2),0))</f>
        <v>1.9581475159408526</v>
      </c>
      <c r="CC14" s="46">
        <f ca="1">IF(ScreenHeight!$B15&lt;OFFSET(Radar!$AC$3,COLUMN(),0),    Param!$B$38/ScreenHeight!$B15,    (Param!$B$37+1/(1-OFFSET(Radar!$AD$3,COLUMN(),0)*ScreenHeight!$C15)/Param!$B$39)/OFFSET(Radar!$AC$3,COLUMN(),0))*DistanceShader!CC14*LightShader!CC14*(IF(OFFSET(Ghosts!$S$41,COLUMN(),0)&lt;ScreenHeight!$E15,   1,   (SQRT(OFFSET(Ghosts!$T$41,COLUMN(),0)-OFFSET(Ghosts!$R$41,COLUMN(),0)*ScreenHeight!$D15)-1))+IF(Ghosts!$B$35,IF(Param!$M$21,-1-POWER(0.3,Param!$M$21)/(IF(Param!$M$21&lt;20,LightShader!CC79,OFFSET(LightShader!CC79,Param!$M$21-20,0))+POWER(0.3,Param!$M$21)),-2),0))</f>
        <v>1.890902037280803</v>
      </c>
      <c r="CD14" s="46">
        <f ca="1">IF(ScreenHeight!$B15&lt;OFFSET(Radar!$AC$3,COLUMN(),0),    Param!$B$38/ScreenHeight!$B15,    (Param!$B$37+1/(1-OFFSET(Radar!$AD$3,COLUMN(),0)*ScreenHeight!$C15)/Param!$B$39)/OFFSET(Radar!$AC$3,COLUMN(),0))*DistanceShader!CD14*LightShader!CD14*(IF(OFFSET(Ghosts!$S$41,COLUMN(),0)&lt;ScreenHeight!$E15,   1,   (SQRT(OFFSET(Ghosts!$T$41,COLUMN(),0)-OFFSET(Ghosts!$R$41,COLUMN(),0)*ScreenHeight!$D15)-1))+IF(Ghosts!$B$35,IF(Param!$M$21,-1-POWER(0.3,Param!$M$21)/(IF(Param!$M$21&lt;20,LightShader!CD79,OFFSET(LightShader!CD79,Param!$M$21-20,0))+POWER(0.3,Param!$M$21)),-2),0))</f>
        <v>1.82652543339813</v>
      </c>
      <c r="CE14" s="46">
        <f ca="1">IF(ScreenHeight!$B15&lt;OFFSET(Radar!$AC$3,COLUMN(),0),    Param!$B$38/ScreenHeight!$B15,    (Param!$B$37+1/(1-OFFSET(Radar!$AD$3,COLUMN(),0)*ScreenHeight!$C15)/Param!$B$39)/OFFSET(Radar!$AC$3,COLUMN(),0))*DistanceShader!CE14*LightShader!CE14*(IF(OFFSET(Ghosts!$S$41,COLUMN(),0)&lt;ScreenHeight!$E15,   1,   (SQRT(OFFSET(Ghosts!$T$41,COLUMN(),0)-OFFSET(Ghosts!$R$41,COLUMN(),0)*ScreenHeight!$D15)-1))+IF(Ghosts!$B$35,IF(Param!$M$21,-1-POWER(0.3,Param!$M$21)/(IF(Param!$M$21&lt;20,LightShader!CE79,OFFSET(LightShader!CE79,Param!$M$21-20,0))+POWER(0.3,Param!$M$21)),-2),0))</f>
        <v>1.7648961220423851</v>
      </c>
      <c r="CF14" s="46">
        <f ca="1">IF(ScreenHeight!$B15&lt;OFFSET(Radar!$AC$3,COLUMN(),0),    Param!$B$38/ScreenHeight!$B15,    (Param!$B$37+1/(1-OFFSET(Radar!$AD$3,COLUMN(),0)*ScreenHeight!$C15)/Param!$B$39)/OFFSET(Radar!$AC$3,COLUMN(),0))*DistanceShader!CF14*LightShader!CF14*(IF(OFFSET(Ghosts!$S$41,COLUMN(),0)&lt;ScreenHeight!$E15,   1,   (SQRT(OFFSET(Ghosts!$T$41,COLUMN(),0)-OFFSET(Ghosts!$R$41,COLUMN(),0)*ScreenHeight!$D15)-1))+IF(Ghosts!$B$35,IF(Param!$M$21,-1-POWER(0.3,Param!$M$21)/(IF(Param!$M$21&lt;20,LightShader!CF79,OFFSET(LightShader!CF79,Param!$M$21-20,0))+POWER(0.3,Param!$M$21)),-2),0))</f>
        <v>1.7058941798116076</v>
      </c>
      <c r="CG14" s="46">
        <f ca="1">IF(ScreenHeight!$B15&lt;OFFSET(Radar!$AC$3,COLUMN(),0),    Param!$B$38/ScreenHeight!$B15,    (Param!$B$37+1/(1-OFFSET(Radar!$AD$3,COLUMN(),0)*ScreenHeight!$C15)/Param!$B$39)/OFFSET(Radar!$AC$3,COLUMN(),0))*DistanceShader!CG14*LightShader!CG14*(IF(OFFSET(Ghosts!$S$41,COLUMN(),0)&lt;ScreenHeight!$E15,   1,   (SQRT(OFFSET(Ghosts!$T$41,COLUMN(),0)-OFFSET(Ghosts!$R$41,COLUMN(),0)*ScreenHeight!$D15)-1))+IF(Ghosts!$B$35,IF(Param!$M$21,-1-POWER(0.3,Param!$M$21)/(IF(Param!$M$21&lt;20,LightShader!CG79,OFFSET(LightShader!CG79,Param!$M$21-20,0))+POWER(0.3,Param!$M$21)),-2),0))</f>
        <v>1.6494022509046964</v>
      </c>
      <c r="CH14" s="46">
        <f ca="1">IF(ScreenHeight!$B15&lt;OFFSET(Radar!$AC$3,COLUMN(),0),    Param!$B$38/ScreenHeight!$B15,    (Param!$B$37+1/(1-OFFSET(Radar!$AD$3,COLUMN(),0)*ScreenHeight!$C15)/Param!$B$39)/OFFSET(Radar!$AC$3,COLUMN(),0))*DistanceShader!CH14*LightShader!CH14*(IF(OFFSET(Ghosts!$S$41,COLUMN(),0)&lt;ScreenHeight!$E15,   1,   (SQRT(OFFSET(Ghosts!$T$41,COLUMN(),0)-OFFSET(Ghosts!$R$41,COLUMN(),0)*ScreenHeight!$D15)-1))+IF(Ghosts!$B$35,IF(Param!$M$21,-1-POWER(0.3,Param!$M$21)/(IF(Param!$M$21&lt;20,LightShader!CH79,OFFSET(LightShader!CH79,Param!$M$21-20,0))+POWER(0.3,Param!$M$21)),-2),0))</f>
        <v>1.5953062059810235</v>
      </c>
      <c r="CI14" s="46">
        <f ca="1">IF(ScreenHeight!$B15&lt;OFFSET(Radar!$AC$3,COLUMN(),0),    Param!$B$38/ScreenHeight!$B15,    (Param!$B$37+1/(1-OFFSET(Radar!$AD$3,COLUMN(),0)*ScreenHeight!$C15)/Param!$B$39)/OFFSET(Radar!$AC$3,COLUMN(),0))*DistanceShader!CI14*LightShader!CI14*(IF(OFFSET(Ghosts!$S$41,COLUMN(),0)&lt;ScreenHeight!$E15,   1,   (SQRT(OFFSET(Ghosts!$T$41,COLUMN(),0)-OFFSET(Ghosts!$R$41,COLUMN(),0)*ScreenHeight!$D15)-1))+IF(Ghosts!$B$35,IF(Param!$M$21,-1-POWER(0.3,Param!$M$21)/(IF(Param!$M$21&lt;20,LightShader!CI79,OFFSET(LightShader!CI79,Param!$M$21-20,0))+POWER(0.3,Param!$M$21)),-2),0))</f>
        <v>1.5434956036658904</v>
      </c>
      <c r="CJ14" s="46">
        <f ca="1">IF(ScreenHeight!$B15&lt;OFFSET(Radar!$AC$3,COLUMN(),0),    Param!$B$38/ScreenHeight!$B15,    (Param!$B$37+1/(1-OFFSET(Radar!$AD$3,COLUMN(),0)*ScreenHeight!$C15)/Param!$B$39)/OFFSET(Radar!$AC$3,COLUMN(),0))*DistanceShader!CJ14*LightShader!CJ14*(IF(OFFSET(Ghosts!$S$41,COLUMN(),0)&lt;ScreenHeight!$E15,   1,   (SQRT(OFFSET(Ghosts!$T$41,COLUMN(),0)-OFFSET(Ghosts!$R$41,COLUMN(),0)*ScreenHeight!$D15)-1))+IF(Ghosts!$B$35,IF(Param!$M$21,-1-POWER(0.3,Param!$M$21)/(IF(Param!$M$21&lt;20,LightShader!CJ79,OFFSET(LightShader!CJ79,Param!$M$21-20,0))+POWER(0.3,Param!$M$21)),-2),0))</f>
        <v>1.4938639971306742</v>
      </c>
      <c r="CK14" s="46">
        <f ca="1">IF(ScreenHeight!$B15&lt;OFFSET(Radar!$AC$3,COLUMN(),0),    Param!$B$38/ScreenHeight!$B15,    (Param!$B$37+1/(1-OFFSET(Radar!$AD$3,COLUMN(),0)*ScreenHeight!$C15)/Param!$B$39)/OFFSET(Radar!$AC$3,COLUMN(),0))*DistanceShader!CK14*LightShader!CK14*(IF(OFFSET(Ghosts!$S$41,COLUMN(),0)&lt;ScreenHeight!$E15,   1,   (SQRT(OFFSET(Ghosts!$T$41,COLUMN(),0)-OFFSET(Ghosts!$R$41,COLUMN(),0)*ScreenHeight!$D15)-1))+IF(Ghosts!$B$35,IF(Param!$M$21,-1-POWER(0.3,Param!$M$21)/(IF(Param!$M$21&lt;20,LightShader!CK79,OFFSET(LightShader!CK79,Param!$M$21-20,0))+POWER(0.3,Param!$M$21)),-2),0))</f>
        <v>1.4463091198634692</v>
      </c>
      <c r="CL14" s="46">
        <f ca="1">IF(ScreenHeight!$B15&lt;OFFSET(Radar!$AC$3,COLUMN(),0),    Param!$B$38/ScreenHeight!$B15,    (Param!$B$37+1/(1-OFFSET(Radar!$AD$3,COLUMN(),0)*ScreenHeight!$C15)/Param!$B$39)/OFFSET(Radar!$AC$3,COLUMN(),0))*DistanceShader!CL14*LightShader!CL14*(IF(OFFSET(Ghosts!$S$41,COLUMN(),0)&lt;ScreenHeight!$E15,   1,   (SQRT(OFFSET(Ghosts!$T$41,COLUMN(),0)-OFFSET(Ghosts!$R$41,COLUMN(),0)*ScreenHeight!$D15)-1))+IF(Ghosts!$B$35,IF(Param!$M$21,-1-POWER(0.3,Param!$M$21)/(IF(Param!$M$21&lt;20,LightShader!CL79,OFFSET(LightShader!CL79,Param!$M$21-20,0))+POWER(0.3,Param!$M$21)),-2),0))</f>
        <v>1.4007329779559354</v>
      </c>
      <c r="CM14" s="46">
        <f ca="1">IF(ScreenHeight!$B15&lt;OFFSET(Radar!$AC$3,COLUMN(),0),    Param!$B$38/ScreenHeight!$B15,    (Param!$B$37+1/(1-OFFSET(Radar!$AD$3,COLUMN(),0)*ScreenHeight!$C15)/Param!$B$39)/OFFSET(Radar!$AC$3,COLUMN(),0))*DistanceShader!CM14*LightShader!CM14*(IF(OFFSET(Ghosts!$S$41,COLUMN(),0)&lt;ScreenHeight!$E15,   1,   (SQRT(OFFSET(Ghosts!$T$41,COLUMN(),0)-OFFSET(Ghosts!$R$41,COLUMN(),0)*ScreenHeight!$D15)-1))+IF(Ghosts!$B$35,IF(Param!$M$21,-1-POWER(0.3,Param!$M$21)/(IF(Param!$M$21&lt;20,LightShader!CM79,OFFSET(LightShader!CM79,Param!$M$21-20,0))+POWER(0.3,Param!$M$21)),-2),0))</f>
        <v>1.3570418707156993</v>
      </c>
      <c r="CN14" s="46">
        <f ca="1">IF(ScreenHeight!$B15&lt;OFFSET(Radar!$AC$3,COLUMN(),0),    Param!$B$38/ScreenHeight!$B15,    (Param!$B$37+1/(1-OFFSET(Radar!$AD$3,COLUMN(),0)*ScreenHeight!$C15)/Param!$B$39)/OFFSET(Radar!$AC$3,COLUMN(),0))*DistanceShader!CN14*LightShader!CN14*(IF(OFFSET(Ghosts!$S$41,COLUMN(),0)&lt;ScreenHeight!$E15,   1,   (SQRT(OFFSET(Ghosts!$T$41,COLUMN(),0)-OFFSET(Ghosts!$R$41,COLUMN(),0)*ScreenHeight!$D15)-1))+IF(Ghosts!$B$35,IF(Param!$M$21,-1-POWER(0.3,Param!$M$21)/(IF(Param!$M$21&lt;20,LightShader!CN79,OFFSET(LightShader!CN79,Param!$M$21-20,0))+POWER(0.3,Param!$M$21)),-2),0))</f>
        <v>1.3151463569516402</v>
      </c>
      <c r="CO14" s="46">
        <f ca="1">IF(ScreenHeight!$B15&lt;OFFSET(Radar!$AC$3,COLUMN(),0),    Param!$B$38/ScreenHeight!$B15,    (Param!$B$37+1/(1-OFFSET(Radar!$AD$3,COLUMN(),0)*ScreenHeight!$C15)/Param!$B$39)/OFFSET(Radar!$AC$3,COLUMN(),0))*DistanceShader!CO14*LightShader!CO14*(IF(OFFSET(Ghosts!$S$41,COLUMN(),0)&lt;ScreenHeight!$E15,   1,   (SQRT(OFFSET(Ghosts!$T$41,COLUMN(),0)-OFFSET(Ghosts!$R$41,COLUMN(),0)*ScreenHeight!$D15)-1))+IF(Ghosts!$B$35,IF(Param!$M$21,-1-POWER(0.3,Param!$M$21)/(IF(Param!$M$21&lt;20,LightShader!CO79,OFFSET(LightShader!CO79,Param!$M$21-20,0))+POWER(0.3,Param!$M$21)),-2),0))</f>
        <v>1.274961180683257</v>
      </c>
      <c r="CP14" s="46">
        <f ca="1">IF(ScreenHeight!$B15&lt;OFFSET(Radar!$AC$3,COLUMN(),0),    Param!$B$38/ScreenHeight!$B15,    (Param!$B$37+1/(1-OFFSET(Radar!$AD$3,COLUMN(),0)*ScreenHeight!$C15)/Param!$B$39)/OFFSET(Radar!$AC$3,COLUMN(),0))*DistanceShader!CP14*LightShader!CP14*(IF(OFFSET(Ghosts!$S$41,COLUMN(),0)&lt;ScreenHeight!$E15,   1,   (SQRT(OFFSET(Ghosts!$T$41,COLUMN(),0)-OFFSET(Ghosts!$R$41,COLUMN(),0)*ScreenHeight!$D15)-1))+IF(Ghosts!$B$35,IF(Param!$M$21,-1-POWER(0.3,Param!$M$21)/(IF(Param!$M$21&lt;20,LightShader!CP79,OFFSET(LightShader!CP79,Param!$M$21-20,0))+POWER(0.3,Param!$M$21)),-2),0))</f>
        <v>1.2364051671357885</v>
      </c>
      <c r="CQ14" s="46">
        <f ca="1">IF(ScreenHeight!$B15&lt;OFFSET(Radar!$AC$3,COLUMN(),0),    Param!$B$38/ScreenHeight!$B15,    (Param!$B$37+1/(1-OFFSET(Radar!$AD$3,COLUMN(),0)*ScreenHeight!$C15)/Param!$B$39)/OFFSET(Radar!$AC$3,COLUMN(),0))*DistanceShader!CQ14*LightShader!CQ14*(IF(OFFSET(Ghosts!$S$41,COLUMN(),0)&lt;ScreenHeight!$E15,   1,   (SQRT(OFFSET(Ghosts!$T$41,COLUMN(),0)-OFFSET(Ghosts!$R$41,COLUMN(),0)*ScreenHeight!$D15)-1))+IF(Ghosts!$B$35,IF(Param!$M$21,-1-POWER(0.3,Param!$M$21)/(IF(Param!$M$21&lt;20,LightShader!CQ79,OFFSET(LightShader!CQ79,Param!$M$21-20,0))+POWER(0.3,Param!$M$21)),-2),0))</f>
        <v>1.1994010975670741</v>
      </c>
      <c r="CR14" s="46">
        <f ca="1">IF(ScreenHeight!$B15&lt;OFFSET(Radar!$AC$3,COLUMN(),0),    Param!$B$38/ScreenHeight!$B15,    (Param!$B$37+1/(1-OFFSET(Radar!$AD$3,COLUMN(),0)*ScreenHeight!$C15)/Param!$B$39)/OFFSET(Radar!$AC$3,COLUMN(),0))*DistanceShader!CR14*LightShader!CR14*(IF(OFFSET(Ghosts!$S$41,COLUMN(),0)&lt;ScreenHeight!$E15,   1,   (SQRT(OFFSET(Ghosts!$T$41,COLUMN(),0)-OFFSET(Ghosts!$R$41,COLUMN(),0)*ScreenHeight!$D15)-1))+IF(Ghosts!$B$35,IF(Param!$M$21,-1-POWER(0.3,Param!$M$21)/(IF(Param!$M$21&lt;20,LightShader!CR79,OFFSET(LightShader!CR79,Param!$M$21-20,0))+POWER(0.3,Param!$M$21)),-2),0))</f>
        <v>1.1638755696205623</v>
      </c>
      <c r="CS14" s="46">
        <f ca="1">IF(ScreenHeight!$B15&lt;OFFSET(Radar!$AC$3,COLUMN(),0),    Param!$B$38/ScreenHeight!$B15,    (Param!$B$37+1/(1-OFFSET(Radar!$AD$3,COLUMN(),0)*ScreenHeight!$C15)/Param!$B$39)/OFFSET(Radar!$AC$3,COLUMN(),0))*DistanceShader!CS14*LightShader!CS14*(IF(OFFSET(Ghosts!$S$41,COLUMN(),0)&lt;ScreenHeight!$E15,   1,   (SQRT(OFFSET(Ghosts!$T$41,COLUMN(),0)-OFFSET(Ghosts!$R$41,COLUMN(),0)*ScreenHeight!$D15)-1))+IF(Ghosts!$B$35,IF(Param!$M$21,-1-POWER(0.3,Param!$M$21)/(IF(Param!$M$21&lt;20,LightShader!CS79,OFFSET(LightShader!CS79,Param!$M$21-20,0))+POWER(0.3,Param!$M$21)),-2),0))</f>
        <v>1.1297588484215033</v>
      </c>
      <c r="CT14" s="46">
        <f ca="1">IF(ScreenHeight!$B15&lt;OFFSET(Radar!$AC$3,COLUMN(),0),    Param!$B$38/ScreenHeight!$B15,    (Param!$B$37+1/(1-OFFSET(Radar!$AD$3,COLUMN(),0)*ScreenHeight!$C15)/Param!$B$39)/OFFSET(Radar!$AC$3,COLUMN(),0))*DistanceShader!CT14*LightShader!CT14*(IF(OFFSET(Ghosts!$S$41,COLUMN(),0)&lt;ScreenHeight!$E15,   1,   (SQRT(OFFSET(Ghosts!$T$41,COLUMN(),0)-OFFSET(Ghosts!$R$41,COLUMN(),0)*ScreenHeight!$D15)-1))+IF(Ghosts!$B$35,IF(Param!$M$21,-1-POWER(0.3,Param!$M$21)/(IF(Param!$M$21&lt;20,LightShader!CT79,OFFSET(LightShader!CT79,Param!$M$21-20,0))+POWER(0.3,Param!$M$21)),-2),0))</f>
        <v>1.096984712456933</v>
      </c>
      <c r="CU14" s="46">
        <f ca="1">IF(ScreenHeight!$B15&lt;OFFSET(Radar!$AC$3,COLUMN(),0),    Param!$B$38/ScreenHeight!$B15,    (Param!$B$37+1/(1-OFFSET(Radar!$AD$3,COLUMN(),0)*ScreenHeight!$C15)/Param!$B$39)/OFFSET(Radar!$AC$3,COLUMN(),0))*DistanceShader!CU14*LightShader!CU14*(IF(OFFSET(Ghosts!$S$41,COLUMN(),0)&lt;ScreenHeight!$E15,   1,   (SQRT(OFFSET(Ghosts!$T$41,COLUMN(),0)-OFFSET(Ghosts!$R$41,COLUMN(),0)*ScreenHeight!$D15)-1))+IF(Ghosts!$B$35,IF(Param!$M$21,-1-POWER(0.3,Param!$M$21)/(IF(Param!$M$21&lt;20,LightShader!CU79,OFFSET(LightShader!CU79,Param!$M$21-20,0))+POWER(0.3,Param!$M$21)),-2),0))</f>
        <v>1.065490297345095</v>
      </c>
      <c r="CV14" s="46">
        <f ca="1">IF(ScreenHeight!$B15&lt;OFFSET(Radar!$AC$3,COLUMN(),0),    Param!$B$38/ScreenHeight!$B15,    (Param!$B$37+1/(1-OFFSET(Radar!$AD$3,COLUMN(),0)*ScreenHeight!$C15)/Param!$B$39)/OFFSET(Radar!$AC$3,COLUMN(),0))*DistanceShader!CV14*LightShader!CV14*(IF(OFFSET(Ghosts!$S$41,COLUMN(),0)&lt;ScreenHeight!$E15,   1,   (SQRT(OFFSET(Ghosts!$T$41,COLUMN(),0)-OFFSET(Ghosts!$R$41,COLUMN(),0)*ScreenHeight!$D15)-1))+IF(Ghosts!$B$35,IF(Param!$M$21,-1-POWER(0.3,Param!$M$21)/(IF(Param!$M$21&lt;20,LightShader!CV79,OFFSET(LightShader!CV79,Param!$M$21-20,0))+POWER(0.3,Param!$M$21)),-2),0))</f>
        <v>1.0352159398584686</v>
      </c>
      <c r="CW14" s="46">
        <f ca="1">IF(ScreenHeight!$B15&lt;OFFSET(Radar!$AC$3,COLUMN(),0),    Param!$B$38/ScreenHeight!$B15,    (Param!$B$37+1/(1-OFFSET(Radar!$AD$3,COLUMN(),0)*ScreenHeight!$C15)/Param!$B$39)/OFFSET(Radar!$AC$3,COLUMN(),0))*DistanceShader!CW14*LightShader!CW14*(IF(OFFSET(Ghosts!$S$41,COLUMN(),0)&lt;ScreenHeight!$E15,   1,   (SQRT(OFFSET(Ghosts!$T$41,COLUMN(),0)-OFFSET(Ghosts!$R$41,COLUMN(),0)*ScreenHeight!$D15)-1))+IF(Ghosts!$B$35,IF(Param!$M$21,-1-POWER(0.3,Param!$M$21)/(IF(Param!$M$21&lt;20,LightShader!CW79,OFFSET(LightShader!CW79,Param!$M$21-20,0))+POWER(0.3,Param!$M$21)),-2),0))</f>
        <v>1.0061050239778133</v>
      </c>
    </row>
    <row r="15" spans="1:101" ht="7.5" customHeight="1">
      <c r="A15" s="46">
        <f ca="1">IF(ScreenHeight!$B16&lt;OFFSET(Radar!$AC$3,COLUMN(),0),    Param!$B$38/ScreenHeight!$B16,    (Param!$B$37+1/(1-OFFSET(Radar!$AD$3,COLUMN(),0)*ScreenHeight!$C16)/Param!$B$39)/OFFSET(Radar!$AC$3,COLUMN(),0))*DistanceShader!A15*LightShader!A15*(IF(OFFSET(Ghosts!$S$41,COLUMN(),0)&lt;ScreenHeight!$E16,   1,   (SQRT(OFFSET(Ghosts!$T$41,COLUMN(),0)-OFFSET(Ghosts!$R$41,COLUMN(),0)*ScreenHeight!$D16)-1))+IF(Ghosts!$B$35,IF(Param!$M$21,-1-POWER(0.3,Param!$M$21)/(IF(Param!$M$21&lt;20,LightShader!A80,OFFSET(LightShader!A80,Param!$M$21-20,0))+POWER(0.3,Param!$M$21)),-2),0))</f>
        <v>0.97933235351925296</v>
      </c>
      <c r="B15" s="46">
        <f ca="1">IF(ScreenHeight!$B16&lt;OFFSET(Radar!$AC$3,COLUMN(),0),    Param!$B$38/ScreenHeight!$B16,    (Param!$B$37+1/(1-OFFSET(Radar!$AD$3,COLUMN(),0)*ScreenHeight!$C16)/Param!$B$39)/OFFSET(Radar!$AC$3,COLUMN(),0))*DistanceShader!B15*LightShader!B15*(IF(OFFSET(Ghosts!$S$41,COLUMN(),0)&lt;ScreenHeight!$E16,   1,   (SQRT(OFFSET(Ghosts!$T$41,COLUMN(),0)-OFFSET(Ghosts!$R$41,COLUMN(),0)*ScreenHeight!$D16)-1))+IF(Ghosts!$B$35,IF(Param!$M$21,-1-POWER(0.3,Param!$M$21)/(IF(Param!$M$21&lt;20,LightShader!B80,OFFSET(LightShader!B80,Param!$M$21-20,0))+POWER(0.3,Param!$M$21)),-2),0))</f>
        <v>1.0079769205217426</v>
      </c>
      <c r="C15" s="46">
        <f ca="1">IF(ScreenHeight!$B16&lt;OFFSET(Radar!$AC$3,COLUMN(),0),    Param!$B$38/ScreenHeight!$B16,    (Param!$B$37+1/(1-OFFSET(Radar!$AD$3,COLUMN(),0)*ScreenHeight!$C16)/Param!$B$39)/OFFSET(Radar!$AC$3,COLUMN(),0))*DistanceShader!C15*LightShader!C15*(IF(OFFSET(Ghosts!$S$41,COLUMN(),0)&lt;ScreenHeight!$E16,   1,   (SQRT(OFFSET(Ghosts!$T$41,COLUMN(),0)-OFFSET(Ghosts!$R$41,COLUMN(),0)*ScreenHeight!$D16)-1))+IF(Ghosts!$B$35,IF(Param!$M$21,-1-POWER(0.3,Param!$M$21)/(IF(Param!$M$21&lt;20,LightShader!C80,OFFSET(LightShader!C80,Param!$M$21-20,0))+POWER(0.3,Param!$M$21)),-2),0))</f>
        <v>1.0377772830857628</v>
      </c>
      <c r="D15" s="46">
        <f ca="1">IF(ScreenHeight!$B16&lt;OFFSET(Radar!$AC$3,COLUMN(),0),    Param!$B$38/ScreenHeight!$B16,    (Param!$B$37+1/(1-OFFSET(Radar!$AD$3,COLUMN(),0)*ScreenHeight!$C16)/Param!$B$39)/OFFSET(Radar!$AC$3,COLUMN(),0))*DistanceShader!D15*LightShader!D15*(IF(OFFSET(Ghosts!$S$41,COLUMN(),0)&lt;ScreenHeight!$E16,   1,   (SQRT(OFFSET(Ghosts!$T$41,COLUMN(),0)-OFFSET(Ghosts!$R$41,COLUMN(),0)*ScreenHeight!$D16)-1))+IF(Ghosts!$B$35,IF(Param!$M$21,-1-POWER(0.3,Param!$M$21)/(IF(Param!$M$21&lt;20,LightShader!D80,OFFSET(LightShader!D80,Param!$M$21-20,0))+POWER(0.3,Param!$M$21)),-2),0))</f>
        <v>1.0687904168373921</v>
      </c>
      <c r="E15" s="46">
        <f ca="1">IF(ScreenHeight!$B16&lt;OFFSET(Radar!$AC$3,COLUMN(),0),    Param!$B$38/ScreenHeight!$B16,    (Param!$B$37+1/(1-OFFSET(Radar!$AD$3,COLUMN(),0)*ScreenHeight!$C16)/Param!$B$39)/OFFSET(Radar!$AC$3,COLUMN(),0))*DistanceShader!E15*LightShader!E15*(IF(OFFSET(Ghosts!$S$41,COLUMN(),0)&lt;ScreenHeight!$E16,   1,   (SQRT(OFFSET(Ghosts!$T$41,COLUMN(),0)-OFFSET(Ghosts!$R$41,COLUMN(),0)*ScreenHeight!$D16)-1))+IF(Ghosts!$B$35,IF(Param!$M$21,-1-POWER(0.3,Param!$M$21)/(IF(Param!$M$21&lt;20,LightShader!E80,OFFSET(LightShader!E80,Param!$M$21-20,0))+POWER(0.3,Param!$M$21)),-2),0))</f>
        <v>1.1010764569602189</v>
      </c>
      <c r="F15" s="46">
        <f ca="1">IF(ScreenHeight!$B16&lt;OFFSET(Radar!$AC$3,COLUMN(),0),    Param!$B$38/ScreenHeight!$B16,    (Param!$B$37+1/(1-OFFSET(Radar!$AD$3,COLUMN(),0)*ScreenHeight!$C16)/Param!$B$39)/OFFSET(Radar!$AC$3,COLUMN(),0))*DistanceShader!F15*LightShader!F15*(IF(OFFSET(Ghosts!$S$41,COLUMN(),0)&lt;ScreenHeight!$E16,   1,   (SQRT(OFFSET(Ghosts!$T$41,COLUMN(),0)-OFFSET(Ghosts!$R$41,COLUMN(),0)*ScreenHeight!$D16)-1))+IF(Ghosts!$B$35,IF(Param!$M$21,-1-POWER(0.3,Param!$M$21)/(IF(Param!$M$21&lt;20,LightShader!F80,OFFSET(LightShader!F80,Param!$M$21-20,0))+POWER(0.3,Param!$M$21)),-2),0))</f>
        <v>1.1346988741637378</v>
      </c>
      <c r="G15" s="46">
        <f ca="1">IF(ScreenHeight!$B16&lt;OFFSET(Radar!$AC$3,COLUMN(),0),    Param!$B$38/ScreenHeight!$B16,    (Param!$B$37+1/(1-OFFSET(Radar!$AD$3,COLUMN(),0)*ScreenHeight!$C16)/Param!$B$39)/OFFSET(Radar!$AC$3,COLUMN(),0))*DistanceShader!G15*LightShader!G15*(IF(OFFSET(Ghosts!$S$41,COLUMN(),0)&lt;ScreenHeight!$E16,   1,   (SQRT(OFFSET(Ghosts!$T$41,COLUMN(),0)-OFFSET(Ghosts!$R$41,COLUMN(),0)*ScreenHeight!$D16)-1))+IF(Ghosts!$B$35,IF(Param!$M$21,-1-POWER(0.3,Param!$M$21)/(IF(Param!$M$21&lt;20,LightShader!G80,OFFSET(LightShader!G80,Param!$M$21-20,0))+POWER(0.3,Param!$M$21)),-2),0))</f>
        <v>1.1697246567292012</v>
      </c>
      <c r="H15" s="46">
        <f ca="1">IF(ScreenHeight!$B16&lt;OFFSET(Radar!$AC$3,COLUMN(),0),    Param!$B$38/ScreenHeight!$B16,    (Param!$B$37+1/(1-OFFSET(Radar!$AD$3,COLUMN(),0)*ScreenHeight!$C16)/Param!$B$39)/OFFSET(Radar!$AC$3,COLUMN(),0))*DistanceShader!H15*LightShader!H15*(IF(OFFSET(Ghosts!$S$41,COLUMN(),0)&lt;ScreenHeight!$E16,   1,   (SQRT(OFFSET(Ghosts!$T$41,COLUMN(),0)-OFFSET(Ghosts!$R$41,COLUMN(),0)*ScreenHeight!$D16)-1))+IF(Ghosts!$B$35,IF(Param!$M$21,-1-POWER(0.3,Param!$M$21)/(IF(Param!$M$21&lt;20,LightShader!H80,OFFSET(LightShader!H80,Param!$M$21-20,0))+POWER(0.3,Param!$M$21)),-2),0))</f>
        <v>1.2062244975675143</v>
      </c>
      <c r="I15" s="46">
        <f ca="1">IF(ScreenHeight!$B16&lt;OFFSET(Radar!$AC$3,COLUMN(),0),    Param!$B$38/ScreenHeight!$B16,    (Param!$B$37+1/(1-OFFSET(Radar!$AD$3,COLUMN(),0)*ScreenHeight!$C16)/Param!$B$39)/OFFSET(Radar!$AC$3,COLUMN(),0))*DistanceShader!I15*LightShader!I15*(IF(OFFSET(Ghosts!$S$41,COLUMN(),0)&lt;ScreenHeight!$E16,   1,   (SQRT(OFFSET(Ghosts!$T$41,COLUMN(),0)-OFFSET(Ghosts!$R$41,COLUMN(),0)*ScreenHeight!$D16)-1))+IF(Ghosts!$B$35,IF(Param!$M$21,-1-POWER(0.3,Param!$M$21)/(IF(Param!$M$21&lt;20,LightShader!I80,OFFSET(LightShader!I80,Param!$M$21-20,0))+POWER(0.3,Param!$M$21)),-2),0))</f>
        <v>1.2442729847522151</v>
      </c>
      <c r="J15" s="46">
        <f ca="1">IF(ScreenHeight!$B16&lt;OFFSET(Radar!$AC$3,COLUMN(),0),    Param!$B$38/ScreenHeight!$B16,    (Param!$B$37+1/(1-OFFSET(Radar!$AD$3,COLUMN(),0)*ScreenHeight!$C16)/Param!$B$39)/OFFSET(Radar!$AC$3,COLUMN(),0))*DistanceShader!J15*LightShader!J15*(IF(OFFSET(Ghosts!$S$41,COLUMN(),0)&lt;ScreenHeight!$E16,   1,   (SQRT(OFFSET(Ghosts!$T$41,COLUMN(),0)-OFFSET(Ghosts!$R$41,COLUMN(),0)*ScreenHeight!$D16)-1))+IF(Ghosts!$B$35,IF(Param!$M$21,-1-POWER(0.3,Param!$M$21)/(IF(Param!$M$21&lt;20,LightShader!J80,OFFSET(LightShader!J80,Param!$M$21-20,0))+POWER(0.3,Param!$M$21)),-2),0))</f>
        <v>1.2839487933790312</v>
      </c>
      <c r="K15" s="46">
        <f ca="1">IF(ScreenHeight!$B16&lt;OFFSET(Radar!$AC$3,COLUMN(),0),    Param!$B$38/ScreenHeight!$B16,    (Param!$B$37+1/(1-OFFSET(Radar!$AD$3,COLUMN(),0)*ScreenHeight!$C16)/Param!$B$39)/OFFSET(Radar!$AC$3,COLUMN(),0))*DistanceShader!K15*LightShader!K15*(IF(OFFSET(Ghosts!$S$41,COLUMN(),0)&lt;ScreenHeight!$E16,   1,   (SQRT(OFFSET(Ghosts!$T$41,COLUMN(),0)-OFFSET(Ghosts!$R$41,COLUMN(),0)*ScreenHeight!$D16)-1))+IF(Ghosts!$B$35,IF(Param!$M$21,-1-POWER(0.3,Param!$M$21)/(IF(Param!$M$21&lt;20,LightShader!K80,OFFSET(LightShader!K80,Param!$M$21-20,0))+POWER(0.3,Param!$M$21)),-2),0))</f>
        <v>1.3253348758135404</v>
      </c>
      <c r="L15" s="46">
        <f ca="1">IF(ScreenHeight!$B16&lt;OFFSET(Radar!$AC$3,COLUMN(),0),    Param!$B$38/ScreenHeight!$B16,    (Param!$B$37+1/(1-OFFSET(Radar!$AD$3,COLUMN(),0)*ScreenHeight!$C16)/Param!$B$39)/OFFSET(Radar!$AC$3,COLUMN(),0))*DistanceShader!L15*LightShader!L15*(IF(OFFSET(Ghosts!$S$41,COLUMN(),0)&lt;ScreenHeight!$E16,   1,   (SQRT(OFFSET(Ghosts!$T$41,COLUMN(),0)-OFFSET(Ghosts!$R$41,COLUMN(),0)*ScreenHeight!$D16)-1))+IF(Ghosts!$B$35,IF(Param!$M$21,-1-POWER(0.3,Param!$M$21)/(IF(Param!$M$21&lt;20,LightShader!L80,OFFSET(LightShader!L80,Param!$M$21-20,0))+POWER(0.3,Param!$M$21)),-2),0))</f>
        <v>1.3685186463712811</v>
      </c>
      <c r="M15" s="46">
        <f ca="1">IF(ScreenHeight!$B16&lt;OFFSET(Radar!$AC$3,COLUMN(),0),    Param!$B$38/ScreenHeight!$B16,    (Param!$B$37+1/(1-OFFSET(Radar!$AD$3,COLUMN(),0)*ScreenHeight!$C16)/Param!$B$39)/OFFSET(Radar!$AC$3,COLUMN(),0))*DistanceShader!M15*LightShader!M15*(IF(OFFSET(Ghosts!$S$41,COLUMN(),0)&lt;ScreenHeight!$E16,   1,   (SQRT(OFFSET(Ghosts!$T$41,COLUMN(),0)-OFFSET(Ghosts!$R$41,COLUMN(),0)*ScreenHeight!$D16)-1))+IF(Ghosts!$B$35,IF(Param!$M$21,-1-POWER(0.3,Param!$M$21)/(IF(Param!$M$21&lt;20,LightShader!M80,OFFSET(LightShader!M80,Param!$M$21-20,0))+POWER(0.3,Param!$M$21)),-2),0))</f>
        <v>1.4135921551688857</v>
      </c>
      <c r="N15" s="46">
        <f ca="1">IF(ScreenHeight!$B16&lt;OFFSET(Radar!$AC$3,COLUMN(),0),    Param!$B$38/ScreenHeight!$B16,    (Param!$B$37+1/(1-OFFSET(Radar!$AD$3,COLUMN(),0)*ScreenHeight!$C16)/Param!$B$39)/OFFSET(Radar!$AC$3,COLUMN(),0))*DistanceShader!N15*LightShader!N15*(IF(OFFSET(Ghosts!$S$41,COLUMN(),0)&lt;ScreenHeight!$E16,   1,   (SQRT(OFFSET(Ghosts!$T$41,COLUMN(),0)-OFFSET(Ghosts!$R$41,COLUMN(),0)*ScreenHeight!$D16)-1))+IF(Ghosts!$B$35,IF(Param!$M$21,-1-POWER(0.3,Param!$M$21)/(IF(Param!$M$21&lt;20,LightShader!N80,OFFSET(LightShader!N80,Param!$M$21-20,0))+POWER(0.3,Param!$M$21)),-2),0))</f>
        <v>1.4606522442128429</v>
      </c>
      <c r="O15" s="46">
        <f ca="1">IF(ScreenHeight!$B16&lt;OFFSET(Radar!$AC$3,COLUMN(),0),    Param!$B$38/ScreenHeight!$B16,    (Param!$B$37+1/(1-OFFSET(Radar!$AD$3,COLUMN(),0)*ScreenHeight!$C16)/Param!$B$39)/OFFSET(Radar!$AC$3,COLUMN(),0))*DistanceShader!O15*LightShader!O15*(IF(OFFSET(Ghosts!$S$41,COLUMN(),0)&lt;ScreenHeight!$E16,   1,   (SQRT(OFFSET(Ghosts!$T$41,COLUMN(),0)-OFFSET(Ghosts!$R$41,COLUMN(),0)*ScreenHeight!$D16)-1))+IF(Ghosts!$B$35,IF(Param!$M$21,-1-POWER(0.3,Param!$M$21)/(IF(Param!$M$21&lt;20,LightShader!O80,OFFSET(LightShader!O80,Param!$M$21-20,0))+POWER(0.3,Param!$M$21)),-2),0))</f>
        <v>1.5098006766571683</v>
      </c>
      <c r="P15" s="46">
        <f ca="1">IF(ScreenHeight!$B16&lt;OFFSET(Radar!$AC$3,COLUMN(),0),    Param!$B$38/ScreenHeight!$B16,    (Param!$B$37+1/(1-OFFSET(Radar!$AD$3,COLUMN(),0)*ScreenHeight!$C16)/Param!$B$39)/OFFSET(Radar!$AC$3,COLUMN(),0))*DistanceShader!P15*LightShader!P15*(IF(OFFSET(Ghosts!$S$41,COLUMN(),0)&lt;ScreenHeight!$E16,   1,   (SQRT(OFFSET(Ghosts!$T$41,COLUMN(),0)-OFFSET(Ghosts!$R$41,COLUMN(),0)*ScreenHeight!$D16)-1))+IF(Ghosts!$B$35,IF(Param!$M$21,-1-POWER(0.3,Param!$M$21)/(IF(Param!$M$21&lt;20,LightShader!P80,OFFSET(LightShader!P80,Param!$M$21-20,0))+POWER(0.3,Param!$M$21)),-2),0))</f>
        <v>1.5611442274407688</v>
      </c>
      <c r="Q15" s="46">
        <f ca="1">IF(ScreenHeight!$B16&lt;OFFSET(Radar!$AC$3,COLUMN(),0),    Param!$B$38/ScreenHeight!$B16,    (Param!$B$37+1/(1-OFFSET(Radar!$AD$3,COLUMN(),0)*ScreenHeight!$C16)/Param!$B$39)/OFFSET(Radar!$AC$3,COLUMN(),0))*DistanceShader!Q15*LightShader!Q15*(IF(OFFSET(Ghosts!$S$41,COLUMN(),0)&lt;ScreenHeight!$E16,   1,   (SQRT(OFFSET(Ghosts!$T$41,COLUMN(),0)-OFFSET(Ghosts!$R$41,COLUMN(),0)*ScreenHeight!$D16)-1))+IF(Ghosts!$B$35,IF(Param!$M$21,-1-POWER(0.3,Param!$M$21)/(IF(Param!$M$21&lt;20,LightShader!Q80,OFFSET(LightShader!Q80,Param!$M$21-20,0))+POWER(0.3,Param!$M$21)),-2),0))</f>
        <v>1.6147947200582149</v>
      </c>
      <c r="R15" s="46">
        <f ca="1">IF(ScreenHeight!$B16&lt;OFFSET(Radar!$AC$3,COLUMN(),0),    Param!$B$38/ScreenHeight!$B16,    (Param!$B$37+1/(1-OFFSET(Radar!$AD$3,COLUMN(),0)*ScreenHeight!$C16)/Param!$B$39)/OFFSET(Radar!$AC$3,COLUMN(),0))*DistanceShader!R15*LightShader!R15*(IF(OFFSET(Ghosts!$S$41,COLUMN(),0)&lt;ScreenHeight!$E16,   1,   (SQRT(OFFSET(Ghosts!$T$41,COLUMN(),0)-OFFSET(Ghosts!$R$41,COLUMN(),0)*ScreenHeight!$D16)-1))+IF(Ghosts!$B$35,IF(Param!$M$21,-1-POWER(0.3,Param!$M$21)/(IF(Param!$M$21&lt;20,LightShader!R80,OFFSET(LightShader!R80,Param!$M$21-20,0))+POWER(0.3,Param!$M$21)),-2),0))</f>
        <v>1.6708689898366691</v>
      </c>
      <c r="S15" s="46">
        <f ca="1">IF(ScreenHeight!$B16&lt;OFFSET(Radar!$AC$3,COLUMN(),0),    Param!$B$38/ScreenHeight!$B16,    (Param!$B$37+1/(1-OFFSET(Radar!$AD$3,COLUMN(),0)*ScreenHeight!$C16)/Param!$B$39)/OFFSET(Radar!$AC$3,COLUMN(),0))*DistanceShader!S15*LightShader!S15*(IF(OFFSET(Ghosts!$S$41,COLUMN(),0)&lt;ScreenHeight!$E16,   1,   (SQRT(OFFSET(Ghosts!$T$41,COLUMN(),0)-OFFSET(Ghosts!$R$41,COLUMN(),0)*ScreenHeight!$D16)-1))+IF(Ghosts!$B$35,IF(Param!$M$21,-1-POWER(0.3,Param!$M$21)/(IF(Param!$M$21&lt;20,LightShader!S80,OFFSET(LightShader!S80,Param!$M$21-20,0))+POWER(0.3,Param!$M$21)),-2),0))</f>
        <v>1.7294887485570054</v>
      </c>
      <c r="T15" s="46">
        <f ca="1">IF(ScreenHeight!$B16&lt;OFFSET(Radar!$AC$3,COLUMN(),0),    Param!$B$38/ScreenHeight!$B16,    (Param!$B$37+1/(1-OFFSET(Radar!$AD$3,COLUMN(),0)*ScreenHeight!$C16)/Param!$B$39)/OFFSET(Radar!$AC$3,COLUMN(),0))*DistanceShader!T15*LightShader!T15*(IF(OFFSET(Ghosts!$S$41,COLUMN(),0)&lt;ScreenHeight!$E16,   1,   (SQRT(OFFSET(Ghosts!$T$41,COLUMN(),0)-OFFSET(Ghosts!$R$41,COLUMN(),0)*ScreenHeight!$D16)-1))+IF(Ghosts!$B$35,IF(Param!$M$21,-1-POWER(0.3,Param!$M$21)/(IF(Param!$M$21&lt;20,LightShader!T80,OFFSET(LightShader!T80,Param!$M$21-20,0))+POWER(0.3,Param!$M$21)),-2),0))</f>
        <v>1.7907803182898288</v>
      </c>
      <c r="U15" s="46">
        <f ca="1">IF(ScreenHeight!$B16&lt;OFFSET(Radar!$AC$3,COLUMN(),0),    Param!$B$38/ScreenHeight!$B16,    (Param!$B$37+1/(1-OFFSET(Radar!$AD$3,COLUMN(),0)*ScreenHeight!$C16)/Param!$B$39)/OFFSET(Radar!$AC$3,COLUMN(),0))*DistanceShader!U15*LightShader!U15*(IF(OFFSET(Ghosts!$S$41,COLUMN(),0)&lt;ScreenHeight!$E16,   1,   (SQRT(OFFSET(Ghosts!$T$41,COLUMN(),0)-OFFSET(Ghosts!$R$41,COLUMN(),0)*ScreenHeight!$D16)-1))+IF(Ghosts!$B$35,IF(Param!$M$21,-1-POWER(0.3,Param!$M$21)/(IF(Param!$M$21&lt;20,LightShader!U80,OFFSET(LightShader!U80,Param!$M$21-20,0))+POWER(0.3,Param!$M$21)),-2),0))</f>
        <v>1.8548741935833151</v>
      </c>
      <c r="V15" s="46">
        <f ca="1">IF(ScreenHeight!$B16&lt;OFFSET(Radar!$AC$3,COLUMN(),0),    Param!$B$38/ScreenHeight!$B16,    (Param!$B$37+1/(1-OFFSET(Radar!$AD$3,COLUMN(),0)*ScreenHeight!$C16)/Param!$B$39)/OFFSET(Radar!$AC$3,COLUMN(),0))*DistanceShader!V15*LightShader!V15*(IF(OFFSET(Ghosts!$S$41,COLUMN(),0)&lt;ScreenHeight!$E16,   1,   (SQRT(OFFSET(Ghosts!$T$41,COLUMN(),0)-OFFSET(Ghosts!$R$41,COLUMN(),0)*ScreenHeight!$D16)-1))+IF(Ghosts!$B$35,IF(Param!$M$21,-1-POWER(0.3,Param!$M$21)/(IF(Param!$M$21&lt;20,LightShader!V80,OFFSET(LightShader!V80,Param!$M$21-20,0))+POWER(0.3,Param!$M$21)),-2),0))</f>
        <v>1.9219043802475084</v>
      </c>
      <c r="W15" s="46">
        <f ca="1">IF(ScreenHeight!$B16&lt;OFFSET(Radar!$AC$3,COLUMN(),0),    Param!$B$38/ScreenHeight!$B16,    (Param!$B$37+1/(1-OFFSET(Radar!$AD$3,COLUMN(),0)*ScreenHeight!$C16)/Param!$B$39)/OFFSET(Radar!$AC$3,COLUMN(),0))*DistanceShader!W15*LightShader!W15*(IF(OFFSET(Ghosts!$S$41,COLUMN(),0)&lt;ScreenHeight!$E16,   1,   (SQRT(OFFSET(Ghosts!$T$41,COLUMN(),0)-OFFSET(Ghosts!$R$41,COLUMN(),0)*ScreenHeight!$D16)-1))+IF(Ghosts!$B$35,IF(Param!$M$21,-1-POWER(0.3,Param!$M$21)/(IF(Param!$M$21&lt;20,LightShader!W80,OFFSET(LightShader!W80,Param!$M$21-20,0))+POWER(0.3,Param!$M$21)),-2),0))</f>
        <v>1.99200744548094</v>
      </c>
      <c r="X15" s="46">
        <f ca="1">IF(ScreenHeight!$B16&lt;OFFSET(Radar!$AC$3,COLUMN(),0),    Param!$B$38/ScreenHeight!$B16,    (Param!$B$37+1/(1-OFFSET(Radar!$AD$3,COLUMN(),0)*ScreenHeight!$C16)/Param!$B$39)/OFFSET(Radar!$AC$3,COLUMN(),0))*DistanceShader!X15*LightShader!X15*(IF(OFFSET(Ghosts!$S$41,COLUMN(),0)&lt;ScreenHeight!$E16,   1,   (SQRT(OFFSET(Ghosts!$T$41,COLUMN(),0)-OFFSET(Ghosts!$R$41,COLUMN(),0)*ScreenHeight!$D16)-1))+IF(Ghosts!$B$35,IF(Param!$M$21,-1-POWER(0.3,Param!$M$21)/(IF(Param!$M$21&lt;20,LightShader!X80,OFFSET(LightShader!X80,Param!$M$21-20,0))+POWER(0.3,Param!$M$21)),-2),0))</f>
        <v>2.0653211974877013</v>
      </c>
      <c r="Y15" s="46">
        <f ca="1">IF(ScreenHeight!$B16&lt;OFFSET(Radar!$AC$3,COLUMN(),0),    Param!$B$38/ScreenHeight!$B16,    (Param!$B$37+1/(1-OFFSET(Radar!$AD$3,COLUMN(),0)*ScreenHeight!$C16)/Param!$B$39)/OFFSET(Radar!$AC$3,COLUMN(),0))*DistanceShader!Y15*LightShader!Y15*(IF(OFFSET(Ghosts!$S$41,COLUMN(),0)&lt;ScreenHeight!$E16,   1,   (SQRT(OFFSET(Ghosts!$T$41,COLUMN(),0)-OFFSET(Ghosts!$R$41,COLUMN(),0)*ScreenHeight!$D16)-1))+IF(Ghosts!$B$35,IF(Param!$M$21,-1-POWER(0.3,Param!$M$21)/(IF(Param!$M$21&lt;20,LightShader!Y80,OFFSET(LightShader!Y80,Param!$M$21-20,0))+POWER(0.3,Param!$M$21)),-2),0))</f>
        <v>2.141982892528917</v>
      </c>
      <c r="Z15" s="46">
        <f ca="1">IF(ScreenHeight!$B16&lt;OFFSET(Radar!$AC$3,COLUMN(),0),    Param!$B$38/ScreenHeight!$B16,    (Param!$B$37+1/(1-OFFSET(Radar!$AD$3,COLUMN(),0)*ScreenHeight!$C16)/Param!$B$39)/OFFSET(Radar!$AC$3,COLUMN(),0))*DistanceShader!Z15*LightShader!Z15*(IF(OFFSET(Ghosts!$S$41,COLUMN(),0)&lt;ScreenHeight!$E16,   1,   (SQRT(OFFSET(Ghosts!$T$41,COLUMN(),0)-OFFSET(Ghosts!$R$41,COLUMN(),0)*ScreenHeight!$D16)-1))+IF(Ghosts!$B$35,IF(Param!$M$21,-1-POWER(0.3,Param!$M$21)/(IF(Param!$M$21&lt;20,LightShader!Z80,OFFSET(LightShader!Z80,Param!$M$21-20,0))+POWER(0.3,Param!$M$21)),-2),0))</f>
        <v>2.2221268430756105</v>
      </c>
      <c r="AA15" s="46">
        <f ca="1">IF(ScreenHeight!$B16&lt;OFFSET(Radar!$AC$3,COLUMN(),0),    Param!$B$38/ScreenHeight!$B16,    (Param!$B$37+1/(1-OFFSET(Radar!$AD$3,COLUMN(),0)*ScreenHeight!$C16)/Param!$B$39)/OFFSET(Radar!$AC$3,COLUMN(),0))*DistanceShader!AA15*LightShader!AA15*(IF(OFFSET(Ghosts!$S$41,COLUMN(),0)&lt;ScreenHeight!$E16,   1,   (SQRT(OFFSET(Ghosts!$T$41,COLUMN(),0)-OFFSET(Ghosts!$R$41,COLUMN(),0)*ScreenHeight!$D16)-1))+IF(Ghosts!$B$35,IF(Param!$M$21,-1-POWER(0.3,Param!$M$21)/(IF(Param!$M$21&lt;20,LightShader!AA80,OFFSET(LightShader!AA80,Param!$M$21-20,0))+POWER(0.3,Param!$M$21)),-2),0))</f>
        <v>2.3058812720566548</v>
      </c>
      <c r="AB15" s="46">
        <f ca="1">IF(ScreenHeight!$B16&lt;OFFSET(Radar!$AC$3,COLUMN(),0),    Param!$B$38/ScreenHeight!$B16,    (Param!$B$37+1/(1-OFFSET(Radar!$AD$3,COLUMN(),0)*ScreenHeight!$C16)/Param!$B$39)/OFFSET(Radar!$AC$3,COLUMN(),0))*DistanceShader!AB15*LightShader!AB15*(IF(OFFSET(Ghosts!$S$41,COLUMN(),0)&lt;ScreenHeight!$E16,   1,   (SQRT(OFFSET(Ghosts!$T$41,COLUMN(),0)-OFFSET(Ghosts!$R$41,COLUMN(),0)*ScreenHeight!$D16)-1))+IF(Ghosts!$B$35,IF(Param!$M$21,-1-POWER(0.3,Param!$M$21)/(IF(Param!$M$21&lt;20,LightShader!AB80,OFFSET(LightShader!AB80,Param!$M$21-20,0))+POWER(0.3,Param!$M$21)),-2),0))</f>
        <v>2.3933642251137219</v>
      </c>
      <c r="AC15" s="46">
        <f ca="1">IF(ScreenHeight!$B16&lt;OFFSET(Radar!$AC$3,COLUMN(),0),    Param!$B$38/ScreenHeight!$B16,    (Param!$B$37+1/(1-OFFSET(Radar!$AD$3,COLUMN(),0)*ScreenHeight!$C16)/Param!$B$39)/OFFSET(Radar!$AC$3,COLUMN(),0))*DistanceShader!AC15*LightShader!AC15*(IF(OFFSET(Ghosts!$S$41,COLUMN(),0)&lt;ScreenHeight!$E16,   1,   (SQRT(OFFSET(Ghosts!$T$41,COLUMN(),0)-OFFSET(Ghosts!$R$41,COLUMN(),0)*ScreenHeight!$D16)-1))+IF(Ghosts!$B$35,IF(Param!$M$21,-1-POWER(0.3,Param!$M$21)/(IF(Param!$M$21&lt;20,LightShader!AC80,OFFSET(LightShader!AC80,Param!$M$21-20,0))+POWER(0.3,Param!$M$21)),-2),0))</f>
        <v>2.4846783158535981</v>
      </c>
      <c r="AD15" s="46">
        <f ca="1">IF(ScreenHeight!$B16&lt;OFFSET(Radar!$AC$3,COLUMN(),0),    Param!$B$38/ScreenHeight!$B16,    (Param!$B$37+1/(1-OFFSET(Radar!$AD$3,COLUMN(),0)*ScreenHeight!$C16)/Param!$B$39)/OFFSET(Radar!$AC$3,COLUMN(),0))*DistanceShader!AD15*LightShader!AD15*(IF(OFFSET(Ghosts!$S$41,COLUMN(),0)&lt;ScreenHeight!$E16,   1,   (SQRT(OFFSET(Ghosts!$T$41,COLUMN(),0)-OFFSET(Ghosts!$R$41,COLUMN(),0)*ScreenHeight!$D16)-1))+IF(Ghosts!$B$35,IF(Param!$M$21,-1-POWER(0.3,Param!$M$21)/(IF(Param!$M$21&lt;20,LightShader!AD80,OFFSET(LightShader!AD80,Param!$M$21-20,0))+POWER(0.3,Param!$M$21)),-2),0))</f>
        <v>2.5799040398896849</v>
      </c>
      <c r="AE15" s="46">
        <f ca="1">IF(ScreenHeight!$B16&lt;OFFSET(Radar!$AC$3,COLUMN(),0),    Param!$B$38/ScreenHeight!$B16,    (Param!$B$37+1/(1-OFFSET(Radar!$AD$3,COLUMN(),0)*ScreenHeight!$C16)/Param!$B$39)/OFFSET(Radar!$AC$3,COLUMN(),0))*DistanceShader!AE15*LightShader!AE15*(IF(OFFSET(Ghosts!$S$41,COLUMN(),0)&lt;ScreenHeight!$E16,   1,   (SQRT(OFFSET(Ghosts!$T$41,COLUMN(),0)-OFFSET(Ghosts!$R$41,COLUMN(),0)*ScreenHeight!$D16)-1))+IF(Ghosts!$B$35,IF(Param!$M$21,-1-POWER(0.3,Param!$M$21)/(IF(Param!$M$21&lt;20,LightShader!AE80,OFFSET(LightShader!AE80,Param!$M$21-20,0))+POWER(0.3,Param!$M$21)),-2),0))</f>
        <v>2.6790913551546658</v>
      </c>
      <c r="AF15" s="46">
        <f ca="1">IF(ScreenHeight!$B16&lt;OFFSET(Radar!$AC$3,COLUMN(),0),    Param!$B$38/ScreenHeight!$B16,    (Param!$B$37+1/(1-OFFSET(Radar!$AD$3,COLUMN(),0)*ScreenHeight!$C16)/Param!$B$39)/OFFSET(Radar!$AC$3,COLUMN(),0))*DistanceShader!AF15*LightShader!AF15*(IF(OFFSET(Ghosts!$S$41,COLUMN(),0)&lt;ScreenHeight!$E16,   1,   (SQRT(OFFSET(Ghosts!$T$41,COLUMN(),0)-OFFSET(Ghosts!$R$41,COLUMN(),0)*ScreenHeight!$D16)-1))+IF(Ghosts!$B$35,IF(Param!$M$21,-1-POWER(0.3,Param!$M$21)/(IF(Param!$M$21&lt;20,LightShader!AF80,OFFSET(LightShader!AF80,Param!$M$21-20,0))+POWER(0.3,Param!$M$21)),-2),0))</f>
        <v>2.78224919417393</v>
      </c>
      <c r="AG15" s="46">
        <f ca="1">IF(ScreenHeight!$B16&lt;OFFSET(Radar!$AC$3,COLUMN(),0),    Param!$B$38/ScreenHeight!$B16,    (Param!$B$37+1/(1-OFFSET(Radar!$AD$3,COLUMN(),0)*ScreenHeight!$C16)/Param!$B$39)/OFFSET(Radar!$AC$3,COLUMN(),0))*DistanceShader!AG15*LightShader!AG15*(IF(OFFSET(Ghosts!$S$41,COLUMN(),0)&lt;ScreenHeight!$E16,   1,   (SQRT(OFFSET(Ghosts!$T$41,COLUMN(),0)-OFFSET(Ghosts!$R$41,COLUMN(),0)*ScreenHeight!$D16)-1))+IF(Ghosts!$B$35,IF(Param!$M$21,-1-POWER(0.3,Param!$M$21)/(IF(Param!$M$21&lt;20,LightShader!AG80,OFFSET(LightShader!AG80,Param!$M$21-20,0))+POWER(0.3,Param!$M$21)),-2),0))</f>
        <v>2.8893325579589701</v>
      </c>
      <c r="AH15" s="46">
        <f ca="1">IF(ScreenHeight!$B16&lt;OFFSET(Radar!$AC$3,COLUMN(),0),    Param!$B$38/ScreenHeight!$B16,    (Param!$B$37+1/(1-OFFSET(Radar!$AD$3,COLUMN(),0)*ScreenHeight!$C16)/Param!$B$39)/OFFSET(Radar!$AC$3,COLUMN(),0))*DistanceShader!AH15*LightShader!AH15*(IF(OFFSET(Ghosts!$S$41,COLUMN(),0)&lt;ScreenHeight!$E16,   1,   (SQRT(OFFSET(Ghosts!$T$41,COLUMN(),0)-OFFSET(Ghosts!$R$41,COLUMN(),0)*ScreenHeight!$D16)-1))+IF(Ghosts!$B$35,IF(Param!$M$21,-1-POWER(0.3,Param!$M$21)/(IF(Param!$M$21&lt;20,LightShader!AH80,OFFSET(LightShader!AH80,Param!$M$21-20,0))+POWER(0.3,Param!$M$21)),-2),0))</f>
        <v>3.0002268552065852</v>
      </c>
      <c r="AI15" s="46">
        <f ca="1">IF(ScreenHeight!$B16&lt;OFFSET(Radar!$AC$3,COLUMN(),0),    Param!$B$38/ScreenHeight!$B16,    (Param!$B$37+1/(1-OFFSET(Radar!$AD$3,COLUMN(),0)*ScreenHeight!$C16)/Param!$B$39)/OFFSET(Radar!$AC$3,COLUMN(),0))*DistanceShader!AI15*LightShader!AI15*(IF(OFFSET(Ghosts!$S$41,COLUMN(),0)&lt;ScreenHeight!$E16,   1,   (SQRT(OFFSET(Ghosts!$T$41,COLUMN(),0)-OFFSET(Ghosts!$R$41,COLUMN(),0)*ScreenHeight!$D16)-1))+IF(Ghosts!$B$35,IF(Param!$M$21,-1-POWER(0.3,Param!$M$21)/(IF(Param!$M$21&lt;20,LightShader!AI80,OFFSET(LightShader!AI80,Param!$M$21-20,0))+POWER(0.3,Param!$M$21)),-2),0))</f>
        <v>3.114729215507746</v>
      </c>
      <c r="AJ15" s="46">
        <f ca="1">IF(ScreenHeight!$B16&lt;OFFSET(Radar!$AC$3,COLUMN(),0),    Param!$B$38/ScreenHeight!$B16,    (Param!$B$37+1/(1-OFFSET(Radar!$AD$3,COLUMN(),0)*ScreenHeight!$C16)/Param!$B$39)/OFFSET(Radar!$AC$3,COLUMN(),0))*DistanceShader!AJ15*LightShader!AJ15*(IF(OFFSET(Ghosts!$S$41,COLUMN(),0)&lt;ScreenHeight!$E16,   1,   (SQRT(OFFSET(Ghosts!$T$41,COLUMN(),0)-OFFSET(Ghosts!$R$41,COLUMN(),0)*ScreenHeight!$D16)-1))+IF(Ghosts!$B$35,IF(Param!$M$21,-1-POWER(0.3,Param!$M$21)/(IF(Param!$M$21&lt;20,LightShader!AJ80,OFFSET(LightShader!AJ80,Param!$M$21-20,0))+POWER(0.3,Param!$M$21)),-2),0))</f>
        <v>3.2325266502320686</v>
      </c>
      <c r="AK15" s="46">
        <f ca="1">IF(ScreenHeight!$B16&lt;OFFSET(Radar!$AC$3,COLUMN(),0),    Param!$B$38/ScreenHeight!$B16,    (Param!$B$37+1/(1-OFFSET(Radar!$AD$3,COLUMN(),0)*ScreenHeight!$C16)/Param!$B$39)/OFFSET(Radar!$AC$3,COLUMN(),0))*DistanceShader!AK15*LightShader!AK15*(IF(OFFSET(Ghosts!$S$41,COLUMN(),0)&lt;ScreenHeight!$E16,   1,   (SQRT(OFFSET(Ghosts!$T$41,COLUMN(),0)-OFFSET(Ghosts!$R$41,COLUMN(),0)*ScreenHeight!$D16)-1))+IF(Ghosts!$B$35,IF(Param!$M$21,-1-POWER(0.3,Param!$M$21)/(IF(Param!$M$21&lt;20,LightShader!AK80,OFFSET(LightShader!AK80,Param!$M$21-20,0))+POWER(0.3,Param!$M$21)),-2),0))</f>
        <v>3.353171197035409</v>
      </c>
      <c r="AL15" s="46">
        <f ca="1">IF(ScreenHeight!$B16&lt;OFFSET(Radar!$AC$3,COLUMN(),0),    Param!$B$38/ScreenHeight!$B16,    (Param!$B$37+1/(1-OFFSET(Radar!$AD$3,COLUMN(),0)*ScreenHeight!$C16)/Param!$B$39)/OFFSET(Radar!$AC$3,COLUMN(),0))*DistanceShader!AL15*LightShader!AL15*(IF(OFFSET(Ghosts!$S$41,COLUMN(),0)&lt;ScreenHeight!$E16,   1,   (SQRT(OFFSET(Ghosts!$T$41,COLUMN(),0)-OFFSET(Ghosts!$R$41,COLUMN(),0)*ScreenHeight!$D16)-1))+IF(Ghosts!$B$35,IF(Param!$M$21,-1-POWER(0.3,Param!$M$21)/(IF(Param!$M$21&lt;20,LightShader!AL80,OFFSET(LightShader!AL80,Param!$M$21-20,0))+POWER(0.3,Param!$M$21)),-2),0))</f>
        <v>3.476052607387194</v>
      </c>
      <c r="AM15" s="46">
        <f ca="1">IF(ScreenHeight!$B16&lt;OFFSET(Radar!$AC$3,COLUMN(),0),    Param!$B$38/ScreenHeight!$B16,    (Param!$B$37+1/(1-OFFSET(Radar!$AD$3,COLUMN(),0)*ScreenHeight!$C16)/Param!$B$39)/OFFSET(Radar!$AC$3,COLUMN(),0))*DistanceShader!AM15*LightShader!AM15*(IF(OFFSET(Ghosts!$S$41,COLUMN(),0)&lt;ScreenHeight!$E16,   1,   (SQRT(OFFSET(Ghosts!$T$41,COLUMN(),0)-OFFSET(Ghosts!$R$41,COLUMN(),0)*ScreenHeight!$D16)-1))+IF(Ghosts!$B$35,IF(Param!$M$21,-1-POWER(0.3,Param!$M$21)/(IF(Param!$M$21&lt;20,LightShader!AM80,OFFSET(LightShader!AM80,Param!$M$21-20,0))+POWER(0.3,Param!$M$21)),-2),0))</f>
        <v>3.6003697649885362</v>
      </c>
      <c r="AN15" s="46">
        <f ca="1">IF(ScreenHeight!$B16&lt;OFFSET(Radar!$AC$3,COLUMN(),0),    Param!$B$38/ScreenHeight!$B16,    (Param!$B$37+1/(1-OFFSET(Radar!$AD$3,COLUMN(),0)*ScreenHeight!$C16)/Param!$B$39)/OFFSET(Radar!$AC$3,COLUMN(),0))*DistanceShader!AN15*LightShader!AN15*(IF(OFFSET(Ghosts!$S$41,COLUMN(),0)&lt;ScreenHeight!$E16,   1,   (SQRT(OFFSET(Ghosts!$T$41,COLUMN(),0)-OFFSET(Ghosts!$R$41,COLUMN(),0)*ScreenHeight!$D16)-1))+IF(Ghosts!$B$35,IF(Param!$M$21,-1-POWER(0.3,Param!$M$21)/(IF(Param!$M$21&lt;20,LightShader!AN80,OFFSET(LightShader!AN80,Param!$M$21-20,0))+POWER(0.3,Param!$M$21)),-2),0))</f>
        <v>3.7251028864661135</v>
      </c>
      <c r="AO15" s="46">
        <f ca="1">IF(ScreenHeight!$B16&lt;OFFSET(Radar!$AC$3,COLUMN(),0),    Param!$B$38/ScreenHeight!$B16,    (Param!$B$37+1/(1-OFFSET(Radar!$AD$3,COLUMN(),0)*ScreenHeight!$C16)/Param!$B$39)/OFFSET(Radar!$AC$3,COLUMN(),0))*DistanceShader!AO15*LightShader!AO15*(IF(OFFSET(Ghosts!$S$41,COLUMN(),0)&lt;ScreenHeight!$E16,   1,   (SQRT(OFFSET(Ghosts!$T$41,COLUMN(),0)-OFFSET(Ghosts!$R$41,COLUMN(),0)*ScreenHeight!$D16)-1))+IF(Ghosts!$B$35,IF(Param!$M$21,-1-POWER(0.3,Param!$M$21)/(IF(Param!$M$21&lt;20,LightShader!AO80,OFFSET(LightShader!AO80,Param!$M$21-20,0))+POWER(0.3,Param!$M$21)),-2),0))</f>
        <v>3.0685346851237152</v>
      </c>
      <c r="AP15" s="46">
        <f ca="1">IF(ScreenHeight!$B16&lt;OFFSET(Radar!$AC$3,COLUMN(),0),    Param!$B$38/ScreenHeight!$B16,    (Param!$B$37+1/(1-OFFSET(Radar!$AD$3,COLUMN(),0)*ScreenHeight!$C16)/Param!$B$39)/OFFSET(Radar!$AC$3,COLUMN(),0))*DistanceShader!AP15*LightShader!AP15*(IF(OFFSET(Ghosts!$S$41,COLUMN(),0)&lt;ScreenHeight!$E16,   1,   (SQRT(OFFSET(Ghosts!$T$41,COLUMN(),0)-OFFSET(Ghosts!$R$41,COLUMN(),0)*ScreenHeight!$D16)-1))+IF(Ghosts!$B$35,IF(Param!$M$21,-1-POWER(0.3,Param!$M$21)/(IF(Param!$M$21&lt;20,LightShader!AP80,OFFSET(LightShader!AP80,Param!$M$21-20,0))+POWER(0.3,Param!$M$21)),-2),0))</f>
        <v>3.0949931970299427</v>
      </c>
      <c r="AQ15" s="46">
        <f ca="1">IF(ScreenHeight!$B16&lt;OFFSET(Radar!$AC$3,COLUMN(),0),    Param!$B$38/ScreenHeight!$B16,    (Param!$B$37+1/(1-OFFSET(Radar!$AD$3,COLUMN(),0)*ScreenHeight!$C16)/Param!$B$39)/OFFSET(Radar!$AC$3,COLUMN(),0))*DistanceShader!AQ15*LightShader!AQ15*(IF(OFFSET(Ghosts!$S$41,COLUMN(),0)&lt;ScreenHeight!$E16,   1,   (SQRT(OFFSET(Ghosts!$T$41,COLUMN(),0)-OFFSET(Ghosts!$R$41,COLUMN(),0)*ScreenHeight!$D16)-1))+IF(Ghosts!$B$35,IF(Param!$M$21,-1-POWER(0.3,Param!$M$21)/(IF(Param!$M$21&lt;20,LightShader!AQ80,OFFSET(LightShader!AQ80,Param!$M$21-20,0))+POWER(0.3,Param!$M$21)),-2),0))</f>
        <v>3.1139849936142556</v>
      </c>
      <c r="AR15" s="46">
        <f ca="1">IF(ScreenHeight!$B16&lt;OFFSET(Radar!$AC$3,COLUMN(),0),    Param!$B$38/ScreenHeight!$B16,    (Param!$B$37+1/(1-OFFSET(Radar!$AD$3,COLUMN(),0)*ScreenHeight!$C16)/Param!$B$39)/OFFSET(Radar!$AC$3,COLUMN(),0))*DistanceShader!AR15*LightShader!AR15*(IF(OFFSET(Ghosts!$S$41,COLUMN(),0)&lt;ScreenHeight!$E16,   1,   (SQRT(OFFSET(Ghosts!$T$41,COLUMN(),0)-OFFSET(Ghosts!$R$41,COLUMN(),0)*ScreenHeight!$D16)-1))+IF(Ghosts!$B$35,IF(Param!$M$21,-1-POWER(0.3,Param!$M$21)/(IF(Param!$M$21&lt;20,LightShader!AR80,OFFSET(LightShader!AR80,Param!$M$21-20,0))+POWER(0.3,Param!$M$21)),-2),0))</f>
        <v>3.1242267396057177</v>
      </c>
      <c r="AS15" s="46">
        <f ca="1">IF(ScreenHeight!$B16&lt;OFFSET(Radar!$AC$3,COLUMN(),0),    Param!$B$38/ScreenHeight!$B16,    (Param!$B$37+1/(1-OFFSET(Radar!$AD$3,COLUMN(),0)*ScreenHeight!$C16)/Param!$B$39)/OFFSET(Radar!$AC$3,COLUMN(),0))*DistanceShader!AS15*LightShader!AS15*(IF(OFFSET(Ghosts!$S$41,COLUMN(),0)&lt;ScreenHeight!$E16,   1,   (SQRT(OFFSET(Ghosts!$T$41,COLUMN(),0)-OFFSET(Ghosts!$R$41,COLUMN(),0)*ScreenHeight!$D16)-1))+IF(Ghosts!$B$35,IF(Param!$M$21,-1-POWER(0.3,Param!$M$21)/(IF(Param!$M$21&lt;20,LightShader!AS80,OFFSET(LightShader!AS80,Param!$M$21-20,0))+POWER(0.3,Param!$M$21)),-2),0))</f>
        <v>4.3019043744808512</v>
      </c>
      <c r="AT15" s="46">
        <f ca="1">IF(ScreenHeight!$B16&lt;OFFSET(Radar!$AC$3,COLUMN(),0),    Param!$B$38/ScreenHeight!$B16,    (Param!$B$37+1/(1-OFFSET(Radar!$AD$3,COLUMN(),0)*ScreenHeight!$C16)/Param!$B$39)/OFFSET(Radar!$AC$3,COLUMN(),0))*DistanceShader!AT15*LightShader!AT15*(IF(OFFSET(Ghosts!$S$41,COLUMN(),0)&lt;ScreenHeight!$E16,   1,   (SQRT(OFFSET(Ghosts!$T$41,COLUMN(),0)-OFFSET(Ghosts!$R$41,COLUMN(),0)*ScreenHeight!$D16)-1))+IF(Ghosts!$B$35,IF(Param!$M$21,-1-POWER(0.3,Param!$M$21)/(IF(Param!$M$21&lt;20,LightShader!AT80,OFFSET(LightShader!AT80,Param!$M$21-20,0))+POWER(0.3,Param!$M$21)),-2),0))</f>
        <v>4.3939970992919237</v>
      </c>
      <c r="AU15" s="46">
        <f ca="1">IF(ScreenHeight!$B16&lt;OFFSET(Radar!$AC$3,COLUMN(),0),    Param!$B$38/ScreenHeight!$B16,    (Param!$B$37+1/(1-OFFSET(Radar!$AD$3,COLUMN(),0)*ScreenHeight!$C16)/Param!$B$39)/OFFSET(Radar!$AC$3,COLUMN(),0))*DistanceShader!AU15*LightShader!AU15*(IF(OFFSET(Ghosts!$S$41,COLUMN(),0)&lt;ScreenHeight!$E16,   1,   (SQRT(OFFSET(Ghosts!$T$41,COLUMN(),0)-OFFSET(Ghosts!$R$41,COLUMN(),0)*ScreenHeight!$D16)-1))+IF(Ghosts!$B$35,IF(Param!$M$21,-1-POWER(0.3,Param!$M$21)/(IF(Param!$M$21&lt;20,LightShader!AU80,OFFSET(LightShader!AU80,Param!$M$21-20,0))+POWER(0.3,Param!$M$21)),-2),0))</f>
        <v>4.4730145526531668</v>
      </c>
      <c r="AV15" s="46">
        <f ca="1">IF(ScreenHeight!$B16&lt;OFFSET(Radar!$AC$3,COLUMN(),0),    Param!$B$38/ScreenHeight!$B16,    (Param!$B$37+1/(1-OFFSET(Radar!$AD$3,COLUMN(),0)*ScreenHeight!$C16)/Param!$B$39)/OFFSET(Radar!$AC$3,COLUMN(),0))*DistanceShader!AV15*LightShader!AV15*(IF(OFFSET(Ghosts!$S$41,COLUMN(),0)&lt;ScreenHeight!$E16,   1,   (SQRT(OFFSET(Ghosts!$T$41,COLUMN(),0)-OFFSET(Ghosts!$R$41,COLUMN(),0)*ScreenHeight!$D16)-1))+IF(Ghosts!$B$35,IF(Param!$M$21,-1-POWER(0.3,Param!$M$21)/(IF(Param!$M$21&lt;20,LightShader!AV80,OFFSET(LightShader!AV80,Param!$M$21-20,0))+POWER(0.3,Param!$M$21)),-2),0))</f>
        <v>4.5367305478415849</v>
      </c>
      <c r="AW15" s="46">
        <f ca="1">IF(ScreenHeight!$B16&lt;OFFSET(Radar!$AC$3,COLUMN(),0),    Param!$B$38/ScreenHeight!$B16,    (Param!$B$37+1/(1-OFFSET(Radar!$AD$3,COLUMN(),0)*ScreenHeight!$C16)/Param!$B$39)/OFFSET(Radar!$AC$3,COLUMN(),0))*DistanceShader!AW15*LightShader!AW15*(IF(OFFSET(Ghosts!$S$41,COLUMN(),0)&lt;ScreenHeight!$E16,   1,   (SQRT(OFFSET(Ghosts!$T$41,COLUMN(),0)-OFFSET(Ghosts!$R$41,COLUMN(),0)*ScreenHeight!$D16)-1))+IF(Ghosts!$B$35,IF(Param!$M$21,-1-POWER(0.3,Param!$M$21)/(IF(Param!$M$21&lt;20,LightShader!AW80,OFFSET(LightShader!AW80,Param!$M$21-20,0))+POWER(0.3,Param!$M$21)),-2),0))</f>
        <v>4.5831962839321552</v>
      </c>
      <c r="AX15" s="46">
        <f ca="1">IF(ScreenHeight!$B16&lt;OFFSET(Radar!$AC$3,COLUMN(),0),    Param!$B$38/ScreenHeight!$B16,    (Param!$B$37+1/(1-OFFSET(Radar!$AD$3,COLUMN(),0)*ScreenHeight!$C16)/Param!$B$39)/OFFSET(Radar!$AC$3,COLUMN(),0))*DistanceShader!AX15*LightShader!AX15*(IF(OFFSET(Ghosts!$S$41,COLUMN(),0)&lt;ScreenHeight!$E16,   1,   (SQRT(OFFSET(Ghosts!$T$41,COLUMN(),0)-OFFSET(Ghosts!$R$41,COLUMN(),0)*ScreenHeight!$D16)-1))+IF(Ghosts!$B$35,IF(Param!$M$21,-1-POWER(0.3,Param!$M$21)/(IF(Param!$M$21&lt;20,LightShader!AX80,OFFSET(LightShader!AX80,Param!$M$21-20,0))+POWER(0.3,Param!$M$21)),-2),0))</f>
        <v>4.6108931459222564</v>
      </c>
      <c r="AY15" s="46">
        <f ca="1">IF(ScreenHeight!$B16&lt;OFFSET(Radar!$AC$3,COLUMN(),0),    Param!$B$38/ScreenHeight!$B16,    (Param!$B$37+1/(1-OFFSET(Radar!$AD$3,COLUMN(),0)*ScreenHeight!$C16)/Param!$B$39)/OFFSET(Radar!$AC$3,COLUMN(),0))*DistanceShader!AY15*LightShader!AY15*(IF(OFFSET(Ghosts!$S$41,COLUMN(),0)&lt;ScreenHeight!$E16,   1,   (SQRT(OFFSET(Ghosts!$T$41,COLUMN(),0)-OFFSET(Ghosts!$R$41,COLUMN(),0)*ScreenHeight!$D16)-1))+IF(Ghosts!$B$35,IF(Param!$M$21,-1-POWER(0.3,Param!$M$21)/(IF(Param!$M$21&lt;20,LightShader!AY80,OFFSET(LightShader!AY80,Param!$M$21-20,0))+POWER(0.3,Param!$M$21)),-2),0))</f>
        <v>4.6188637190131425</v>
      </c>
      <c r="AZ15" s="46">
        <f ca="1">IF(ScreenHeight!$B16&lt;OFFSET(Radar!$AC$3,COLUMN(),0),    Param!$B$38/ScreenHeight!$B16,    (Param!$B$37+1/(1-OFFSET(Radar!$AD$3,COLUMN(),0)*ScreenHeight!$C16)/Param!$B$39)/OFFSET(Radar!$AC$3,COLUMN(),0))*DistanceShader!AZ15*LightShader!AZ15*(IF(OFFSET(Ghosts!$S$41,COLUMN(),0)&lt;ScreenHeight!$E16,   1,   (SQRT(OFFSET(Ghosts!$T$41,COLUMN(),0)-OFFSET(Ghosts!$R$41,COLUMN(),0)*ScreenHeight!$D16)-1))+IF(Ghosts!$B$35,IF(Param!$M$21,-1-POWER(0.3,Param!$M$21)/(IF(Param!$M$21&lt;20,LightShader!AZ80,OFFSET(LightShader!AZ80,Param!$M$21-20,0))+POWER(0.3,Param!$M$21)),-2),0))</f>
        <v>4.6068000309158679</v>
      </c>
      <c r="BA15" s="46">
        <f ca="1">IF(ScreenHeight!$B16&lt;OFFSET(Radar!$AC$3,COLUMN(),0),    Param!$B$38/ScreenHeight!$B16,    (Param!$B$37+1/(1-OFFSET(Radar!$AD$3,COLUMN(),0)*ScreenHeight!$C16)/Param!$B$39)/OFFSET(Radar!$AC$3,COLUMN(),0))*DistanceShader!BA15*LightShader!BA15*(IF(OFFSET(Ghosts!$S$41,COLUMN(),0)&lt;ScreenHeight!$E16,   1,   (SQRT(OFFSET(Ghosts!$T$41,COLUMN(),0)-OFFSET(Ghosts!$R$41,COLUMN(),0)*ScreenHeight!$D16)-1))+IF(Ghosts!$B$35,IF(Param!$M$21,-1-POWER(0.3,Param!$M$21)/(IF(Param!$M$21&lt;20,LightShader!BA80,OFFSET(LightShader!BA80,Param!$M$21-20,0))+POWER(0.3,Param!$M$21)),-2),0))</f>
        <v>4.5750736434607457</v>
      </c>
      <c r="BB15" s="46">
        <f ca="1">IF(ScreenHeight!$B16&lt;OFFSET(Radar!$AC$3,COLUMN(),0),    Param!$B$38/ScreenHeight!$B16,    (Param!$B$37+1/(1-OFFSET(Radar!$AD$3,COLUMN(),0)*ScreenHeight!$C16)/Param!$B$39)/OFFSET(Radar!$AC$3,COLUMN(),0))*DistanceShader!BB15*LightShader!BB15*(IF(OFFSET(Ghosts!$S$41,COLUMN(),0)&lt;ScreenHeight!$E16,   1,   (SQRT(OFFSET(Ghosts!$T$41,COLUMN(),0)-OFFSET(Ghosts!$R$41,COLUMN(),0)*ScreenHeight!$D16)-1))+IF(Ghosts!$B$35,IF(Param!$M$21,-1-POWER(0.3,Param!$M$21)/(IF(Param!$M$21&lt;20,LightShader!BB80,OFFSET(LightShader!BB80,Param!$M$21-20,0))+POWER(0.3,Param!$M$21)),-2),0))</f>
        <v>4.524702076260442</v>
      </c>
      <c r="BC15" s="46">
        <f ca="1">IF(ScreenHeight!$B16&lt;OFFSET(Radar!$AC$3,COLUMN(),0),    Param!$B$38/ScreenHeight!$B16,    (Param!$B$37+1/(1-OFFSET(Radar!$AD$3,COLUMN(),0)*ScreenHeight!$C16)/Param!$B$39)/OFFSET(Radar!$AC$3,COLUMN(),0))*DistanceShader!BC15*LightShader!BC15*(IF(OFFSET(Ghosts!$S$41,COLUMN(),0)&lt;ScreenHeight!$E16,   1,   (SQRT(OFFSET(Ghosts!$T$41,COLUMN(),0)-OFFSET(Ghosts!$R$41,COLUMN(),0)*ScreenHeight!$D16)-1))+IF(Ghosts!$B$35,IF(Param!$M$21,-1-POWER(0.3,Param!$M$21)/(IF(Param!$M$21&lt;20,LightShader!BC80,OFFSET(LightShader!BC80,Param!$M$21-20,0))+POWER(0.3,Param!$M$21)),-2),0))</f>
        <v>4.4572575171483892</v>
      </c>
      <c r="BD15" s="46">
        <f ca="1">IF(ScreenHeight!$B16&lt;OFFSET(Radar!$AC$3,COLUMN(),0),    Param!$B$38/ScreenHeight!$B16,    (Param!$B$37+1/(1-OFFSET(Radar!$AD$3,COLUMN(),0)*ScreenHeight!$C16)/Param!$B$39)/OFFSET(Radar!$AC$3,COLUMN(),0))*DistanceShader!BD15*LightShader!BD15*(IF(OFFSET(Ghosts!$S$41,COLUMN(),0)&lt;ScreenHeight!$E16,   1,   (SQRT(OFFSET(Ghosts!$T$41,COLUMN(),0)-OFFSET(Ghosts!$R$41,COLUMN(),0)*ScreenHeight!$D16)-1))+IF(Ghosts!$B$35,IF(Param!$M$21,-1-POWER(0.3,Param!$M$21)/(IF(Param!$M$21&lt;20,LightShader!BD80,OFFSET(LightShader!BD80,Param!$M$21-20,0))+POWER(0.3,Param!$M$21)),-2),0))</f>
        <v>4.3747335383149775</v>
      </c>
      <c r="BE15" s="46">
        <f ca="1">IF(ScreenHeight!$B16&lt;OFFSET(Radar!$AC$3,COLUMN(),0),    Param!$B$38/ScreenHeight!$B16,    (Param!$B$37+1/(1-OFFSET(Radar!$AD$3,COLUMN(),0)*ScreenHeight!$C16)/Param!$B$39)/OFFSET(Radar!$AC$3,COLUMN(),0))*DistanceShader!BE15*LightShader!BE15*(IF(OFFSET(Ghosts!$S$41,COLUMN(),0)&lt;ScreenHeight!$E16,   1,   (SQRT(OFFSET(Ghosts!$T$41,COLUMN(),0)-OFFSET(Ghosts!$R$41,COLUMN(),0)*ScreenHeight!$D16)-1))+IF(Ghosts!$B$35,IF(Param!$M$21,-1-POWER(0.3,Param!$M$21)/(IF(Param!$M$21&lt;20,LightShader!BE80,OFFSET(LightShader!BE80,Param!$M$21-20,0))+POWER(0.3,Param!$M$21)),-2),0))</f>
        <v>4.2793909829052801</v>
      </c>
      <c r="BF15" s="46">
        <f ca="1">IF(ScreenHeight!$B16&lt;OFFSET(Radar!$AC$3,COLUMN(),0),    Param!$B$38/ScreenHeight!$B16,    (Param!$B$37+1/(1-OFFSET(Radar!$AD$3,COLUMN(),0)*ScreenHeight!$C16)/Param!$B$39)/OFFSET(Radar!$AC$3,COLUMN(),0))*DistanceShader!BF15*LightShader!BF15*(IF(OFFSET(Ghosts!$S$41,COLUMN(),0)&lt;ScreenHeight!$E16,   1,   (SQRT(OFFSET(Ghosts!$T$41,COLUMN(),0)-OFFSET(Ghosts!$R$41,COLUMN(),0)*ScreenHeight!$D16)-1))+IF(Ghosts!$B$35,IF(Param!$M$21,-1-POWER(0.3,Param!$M$21)/(IF(Param!$M$21&lt;20,LightShader!BF80,OFFSET(LightShader!BF80,Param!$M$21-20,0))+POWER(0.3,Param!$M$21)),-2),0))</f>
        <v>4.1736044004977622</v>
      </c>
      <c r="BG15" s="46">
        <f ca="1">IF(ScreenHeight!$B16&lt;OFFSET(Radar!$AC$3,COLUMN(),0),    Param!$B$38/ScreenHeight!$B16,    (Param!$B$37+1/(1-OFFSET(Radar!$AD$3,COLUMN(),0)*ScreenHeight!$C16)/Param!$B$39)/OFFSET(Radar!$AC$3,COLUMN(),0))*DistanceShader!BG15*LightShader!BG15*(IF(OFFSET(Ghosts!$S$41,COLUMN(),0)&lt;ScreenHeight!$E16,   1,   (SQRT(OFFSET(Ghosts!$T$41,COLUMN(),0)-OFFSET(Ghosts!$R$41,COLUMN(),0)*ScreenHeight!$D16)-1))+IF(Ghosts!$B$35,IF(Param!$M$21,-1-POWER(0.3,Param!$M$21)/(IF(Param!$M$21&lt;20,LightShader!BG80,OFFSET(LightShader!BG80,Param!$M$21-20,0))+POWER(0.3,Param!$M$21)),-2),0))</f>
        <v>4.0597262768925075</v>
      </c>
      <c r="BH15" s="46">
        <f ca="1">IF(ScreenHeight!$B16&lt;OFFSET(Radar!$AC$3,COLUMN(),0),    Param!$B$38/ScreenHeight!$B16,    (Param!$B$37+1/(1-OFFSET(Radar!$AD$3,COLUMN(),0)*ScreenHeight!$C16)/Param!$B$39)/OFFSET(Radar!$AC$3,COLUMN(),0))*DistanceShader!BH15*LightShader!BH15*(IF(OFFSET(Ghosts!$S$41,COLUMN(),0)&lt;ScreenHeight!$E16,   1,   (SQRT(OFFSET(Ghosts!$T$41,COLUMN(),0)-OFFSET(Ghosts!$R$41,COLUMN(),0)*ScreenHeight!$D16)-1))+IF(Ghosts!$B$35,IF(Param!$M$21,-1-POWER(0.3,Param!$M$21)/(IF(Param!$M$21&lt;20,LightShader!BH80,OFFSET(LightShader!BH80,Param!$M$21-20,0))+POWER(0.3,Param!$M$21)),-2),0))</f>
        <v>3.9399798162822686</v>
      </c>
      <c r="BI15" s="46">
        <f ca="1">IF(ScreenHeight!$B16&lt;OFFSET(Radar!$AC$3,COLUMN(),0),    Param!$B$38/ScreenHeight!$B16,    (Param!$B$37+1/(1-OFFSET(Radar!$AD$3,COLUMN(),0)*ScreenHeight!$C16)/Param!$B$39)/OFFSET(Radar!$AC$3,COLUMN(),0))*DistanceShader!BI15*LightShader!BI15*(IF(OFFSET(Ghosts!$S$41,COLUMN(),0)&lt;ScreenHeight!$E16,   1,   (SQRT(OFFSET(Ghosts!$T$41,COLUMN(),0)-OFFSET(Ghosts!$R$41,COLUMN(),0)*ScreenHeight!$D16)-1))+IF(Ghosts!$B$35,IF(Param!$M$21,-1-POWER(0.3,Param!$M$21)/(IF(Param!$M$21&lt;20,LightShader!BI80,OFFSET(LightShader!BI80,Param!$M$21-20,0))+POWER(0.3,Param!$M$21)),-2),0))</f>
        <v>3.8163843181268455</v>
      </c>
      <c r="BJ15" s="46">
        <f ca="1">IF(ScreenHeight!$B16&lt;OFFSET(Radar!$AC$3,COLUMN(),0),    Param!$B$38/ScreenHeight!$B16,    (Param!$B$37+1/(1-OFFSET(Radar!$AD$3,COLUMN(),0)*ScreenHeight!$C16)/Param!$B$39)/OFFSET(Radar!$AC$3,COLUMN(),0))*DistanceShader!BJ15*LightShader!BJ15*(IF(OFFSET(Ghosts!$S$41,COLUMN(),0)&lt;ScreenHeight!$E16,   1,   (SQRT(OFFSET(Ghosts!$T$41,COLUMN(),0)-OFFSET(Ghosts!$R$41,COLUMN(),0)*ScreenHeight!$D16)-1))+IF(Ghosts!$B$35,IF(Param!$M$21,-1-POWER(0.3,Param!$M$21)/(IF(Param!$M$21&lt;20,LightShader!BJ80,OFFSET(LightShader!BJ80,Param!$M$21-20,0))+POWER(0.3,Param!$M$21)),-2),0))</f>
        <v>3.6907117753068106</v>
      </c>
      <c r="BK15" s="46">
        <f ca="1">IF(ScreenHeight!$B16&lt;OFFSET(Radar!$AC$3,COLUMN(),0),    Param!$B$38/ScreenHeight!$B16,    (Param!$B$37+1/(1-OFFSET(Radar!$AD$3,COLUMN(),0)*ScreenHeight!$C16)/Param!$B$39)/OFFSET(Radar!$AC$3,COLUMN(),0))*DistanceShader!BK15*LightShader!BK15*(IF(OFFSET(Ghosts!$S$41,COLUMN(),0)&lt;ScreenHeight!$E16,   1,   (SQRT(OFFSET(Ghosts!$T$41,COLUMN(),0)-OFFSET(Ghosts!$R$41,COLUMN(),0)*ScreenHeight!$D16)-1))+IF(Ghosts!$B$35,IF(Param!$M$21,-1-POWER(0.3,Param!$M$21)/(IF(Param!$M$21&lt;20,LightShader!BK80,OFFSET(LightShader!BK80,Param!$M$21-20,0))+POWER(0.3,Param!$M$21)),-2),0))</f>
        <v>3.5644698759548388</v>
      </c>
      <c r="BL15" s="46">
        <f ca="1">IF(ScreenHeight!$B16&lt;OFFSET(Radar!$AC$3,COLUMN(),0),    Param!$B$38/ScreenHeight!$B16,    (Param!$B$37+1/(1-OFFSET(Radar!$AD$3,COLUMN(),0)*ScreenHeight!$C16)/Param!$B$39)/OFFSET(Radar!$AC$3,COLUMN(),0))*DistanceShader!BL15*LightShader!BL15*(IF(OFFSET(Ghosts!$S$41,COLUMN(),0)&lt;ScreenHeight!$E16,   1,   (SQRT(OFFSET(Ghosts!$T$41,COLUMN(),0)-OFFSET(Ghosts!$R$41,COLUMN(),0)*ScreenHeight!$D16)-1))+IF(Ghosts!$B$35,IF(Param!$M$21,-1-POWER(0.3,Param!$M$21)/(IF(Param!$M$21&lt;20,LightShader!BL80,OFFSET(LightShader!BL80,Param!$M$21-20,0))+POWER(0.3,Param!$M$21)),-2),0))</f>
        <v>3.4389050685238298</v>
      </c>
      <c r="BM15" s="46">
        <f ca="1">IF(ScreenHeight!$B16&lt;OFFSET(Radar!$AC$3,COLUMN(),0),    Param!$B$38/ScreenHeight!$B16,    (Param!$B$37+1/(1-OFFSET(Radar!$AD$3,COLUMN(),0)*ScreenHeight!$C16)/Param!$B$39)/OFFSET(Radar!$AC$3,COLUMN(),0))*DistanceShader!BM15*LightShader!BM15*(IF(OFFSET(Ghosts!$S$41,COLUMN(),0)&lt;ScreenHeight!$E16,   1,   (SQRT(OFFSET(Ghosts!$T$41,COLUMN(),0)-OFFSET(Ghosts!$R$41,COLUMN(),0)*ScreenHeight!$D16)-1))+IF(Ghosts!$B$35,IF(Param!$M$21,-1-POWER(0.3,Param!$M$21)/(IF(Param!$M$21&lt;20,LightShader!BM80,OFFSET(LightShader!BM80,Param!$M$21-20,0))+POWER(0.3,Param!$M$21)),-2),0))</f>
        <v>3.315019287441054</v>
      </c>
      <c r="BN15" s="46">
        <f ca="1">IF(ScreenHeight!$B16&lt;OFFSET(Radar!$AC$3,COLUMN(),0),    Param!$B$38/ScreenHeight!$B16,    (Param!$B$37+1/(1-OFFSET(Radar!$AD$3,COLUMN(),0)*ScreenHeight!$C16)/Param!$B$39)/OFFSET(Radar!$AC$3,COLUMN(),0))*DistanceShader!BN15*LightShader!BN15*(IF(OFFSET(Ghosts!$S$41,COLUMN(),0)&lt;ScreenHeight!$E16,   1,   (SQRT(OFFSET(Ghosts!$T$41,COLUMN(),0)-OFFSET(Ghosts!$R$41,COLUMN(),0)*ScreenHeight!$D16)-1))+IF(Ghosts!$B$35,IF(Param!$M$21,-1-POWER(0.3,Param!$M$21)/(IF(Param!$M$21&lt;20,LightShader!BN80,OFFSET(LightShader!BN80,Param!$M$21-20,0))+POWER(0.3,Param!$M$21)),-2),0))</f>
        <v>3.1935947604407811</v>
      </c>
      <c r="BO15" s="46">
        <f ca="1">IF(ScreenHeight!$B16&lt;OFFSET(Radar!$AC$3,COLUMN(),0),    Param!$B$38/ScreenHeight!$B16,    (Param!$B$37+1/(1-OFFSET(Radar!$AD$3,COLUMN(),0)*ScreenHeight!$C16)/Param!$B$39)/OFFSET(Radar!$AC$3,COLUMN(),0))*DistanceShader!BO15*LightShader!BO15*(IF(OFFSET(Ghosts!$S$41,COLUMN(),0)&lt;ScreenHeight!$E16,   1,   (SQRT(OFFSET(Ghosts!$T$41,COLUMN(),0)-OFFSET(Ghosts!$R$41,COLUMN(),0)*ScreenHeight!$D16)-1))+IF(Ghosts!$B$35,IF(Param!$M$21,-1-POWER(0.3,Param!$M$21)/(IF(Param!$M$21&lt;20,LightShader!BO80,OFFSET(LightShader!BO80,Param!$M$21-20,0))+POWER(0.3,Param!$M$21)),-2),0))</f>
        <v>3.0752225293208584</v>
      </c>
      <c r="BP15" s="46">
        <f ca="1">IF(ScreenHeight!$B16&lt;OFFSET(Radar!$AC$3,COLUMN(),0),    Param!$B$38/ScreenHeight!$B16,    (Param!$B$37+1/(1-OFFSET(Radar!$AD$3,COLUMN(),0)*ScreenHeight!$C16)/Param!$B$39)/OFFSET(Radar!$AC$3,COLUMN(),0))*DistanceShader!BP15*LightShader!BP15*(IF(OFFSET(Ghosts!$S$41,COLUMN(),0)&lt;ScreenHeight!$E16,   1,   (SQRT(OFFSET(Ghosts!$T$41,COLUMN(),0)-OFFSET(Ghosts!$R$41,COLUMN(),0)*ScreenHeight!$D16)-1))+IF(Ghosts!$B$35,IF(Param!$M$21,-1-POWER(0.3,Param!$M$21)/(IF(Param!$M$21&lt;20,LightShader!BP80,OFFSET(LightShader!BP80,Param!$M$21-20,0))+POWER(0.3,Param!$M$21)),-2),0))</f>
        <v>2.9603315667640944</v>
      </c>
      <c r="BQ15" s="46">
        <f ca="1">IF(ScreenHeight!$B16&lt;OFFSET(Radar!$AC$3,COLUMN(),0),    Param!$B$38/ScreenHeight!$B16,    (Param!$B$37+1/(1-OFFSET(Radar!$AD$3,COLUMN(),0)*ScreenHeight!$C16)/Param!$B$39)/OFFSET(Radar!$AC$3,COLUMN(),0))*DistanceShader!BQ15*LightShader!BQ15*(IF(OFFSET(Ghosts!$S$41,COLUMN(),0)&lt;ScreenHeight!$E16,   1,   (SQRT(OFFSET(Ghosts!$T$41,COLUMN(),0)-OFFSET(Ghosts!$R$41,COLUMN(),0)*ScreenHeight!$D16)-1))+IF(Ghosts!$B$35,IF(Param!$M$21,-1-POWER(0.3,Param!$M$21)/(IF(Param!$M$21&lt;20,LightShader!BQ80,OFFSET(LightShader!BQ80,Param!$M$21-20,0))+POWER(0.3,Param!$M$21)),-2),0))</f>
        <v>2.8492164685066421</v>
      </c>
      <c r="BR15" s="46">
        <f ca="1">IF(ScreenHeight!$B16&lt;OFFSET(Radar!$AC$3,COLUMN(),0),    Param!$B$38/ScreenHeight!$B16,    (Param!$B$37+1/(1-OFFSET(Radar!$AD$3,COLUMN(),0)*ScreenHeight!$C16)/Param!$B$39)/OFFSET(Radar!$AC$3,COLUMN(),0))*DistanceShader!BR15*LightShader!BR15*(IF(OFFSET(Ghosts!$S$41,COLUMN(),0)&lt;ScreenHeight!$E16,   1,   (SQRT(OFFSET(Ghosts!$T$41,COLUMN(),0)-OFFSET(Ghosts!$R$41,COLUMN(),0)*ScreenHeight!$D16)-1))+IF(Ghosts!$B$35,IF(Param!$M$21,-1-POWER(0.3,Param!$M$21)/(IF(Param!$M$21&lt;20,LightShader!BR80,OFFSET(LightShader!BR80,Param!$M$21-20,0))+POWER(0.3,Param!$M$21)),-2),0))</f>
        <v>2.7420625640723988</v>
      </c>
      <c r="BS15" s="46">
        <f ca="1">IF(ScreenHeight!$B16&lt;OFFSET(Radar!$AC$3,COLUMN(),0),    Param!$B$38/ScreenHeight!$B16,    (Param!$B$37+1/(1-OFFSET(Radar!$AD$3,COLUMN(),0)*ScreenHeight!$C16)/Param!$B$39)/OFFSET(Radar!$AC$3,COLUMN(),0))*DistanceShader!BS15*LightShader!BS15*(IF(OFFSET(Ghosts!$S$41,COLUMN(),0)&lt;ScreenHeight!$E16,   1,   (SQRT(OFFSET(Ghosts!$T$41,COLUMN(),0)-OFFSET(Ghosts!$R$41,COLUMN(),0)*ScreenHeight!$D16)-1))+IF(Ghosts!$B$35,IF(Param!$M$21,-1-POWER(0.3,Param!$M$21)/(IF(Param!$M$21&lt;20,LightShader!BS80,OFFSET(LightShader!BS80,Param!$M$21-20,0))+POWER(0.3,Param!$M$21)),-2),0))</f>
        <v>2.6389679150069423</v>
      </c>
      <c r="BT15" s="46">
        <f ca="1">IF(ScreenHeight!$B16&lt;OFFSET(Radar!$AC$3,COLUMN(),0),    Param!$B$38/ScreenHeight!$B16,    (Param!$B$37+1/(1-OFFSET(Radar!$AD$3,COLUMN(),0)*ScreenHeight!$C16)/Param!$B$39)/OFFSET(Radar!$AC$3,COLUMN(),0))*DistanceShader!BT15*LightShader!BT15*(IF(OFFSET(Ghosts!$S$41,COLUMN(),0)&lt;ScreenHeight!$E16,   1,   (SQRT(OFFSET(Ghosts!$T$41,COLUMN(),0)-OFFSET(Ghosts!$R$41,COLUMN(),0)*ScreenHeight!$D16)-1))+IF(Ghosts!$B$35,IF(Param!$M$21,-1-POWER(0.3,Param!$M$21)/(IF(Param!$M$21&lt;20,LightShader!BT80,OFFSET(LightShader!BT80,Param!$M$21-20,0))+POWER(0.3,Param!$M$21)),-2),0))</f>
        <v>2.5399620887975418</v>
      </c>
      <c r="BU15" s="46">
        <f ca="1">IF(ScreenHeight!$B16&lt;OFFSET(Radar!$AC$3,COLUMN(),0),    Param!$B$38/ScreenHeight!$B16,    (Param!$B$37+1/(1-OFFSET(Radar!$AD$3,COLUMN(),0)*ScreenHeight!$C16)/Param!$B$39)/OFFSET(Radar!$AC$3,COLUMN(),0))*DistanceShader!BU15*LightShader!BU15*(IF(OFFSET(Ghosts!$S$41,COLUMN(),0)&lt;ScreenHeight!$E16,   1,   (SQRT(OFFSET(Ghosts!$T$41,COLUMN(),0)-OFFSET(Ghosts!$R$41,COLUMN(),0)*ScreenHeight!$D16)-1))+IF(Ghosts!$B$35,IF(Param!$M$21,-1-POWER(0.3,Param!$M$21)/(IF(Param!$M$21&lt;20,LightShader!BU80,OFFSET(LightShader!BU80,Param!$M$21-20,0))+POWER(0.3,Param!$M$21)),-2),0))</f>
        <v>2.4450218544216407</v>
      </c>
      <c r="BV15" s="46">
        <f ca="1">IF(ScreenHeight!$B16&lt;OFFSET(Radar!$AC$3,COLUMN(),0),    Param!$B$38/ScreenHeight!$B16,    (Param!$B$37+1/(1-OFFSET(Radar!$AD$3,COLUMN(),0)*ScreenHeight!$C16)/Param!$B$39)/OFFSET(Radar!$AC$3,COLUMN(),0))*DistanceShader!BV15*LightShader!BV15*(IF(OFFSET(Ghosts!$S$41,COLUMN(),0)&lt;ScreenHeight!$E16,   1,   (SQRT(OFFSET(Ghosts!$T$41,COLUMN(),0)-OFFSET(Ghosts!$R$41,COLUMN(),0)*ScreenHeight!$D16)-1))+IF(Ghosts!$B$35,IF(Param!$M$21,-1-POWER(0.3,Param!$M$21)/(IF(Param!$M$21&lt;20,LightShader!BV80,OFFSET(LightShader!BV80,Param!$M$21-20,0))+POWER(0.3,Param!$M$21)),-2),0))</f>
        <v>2.3540840861922248</v>
      </c>
      <c r="BW15" s="46">
        <f ca="1">IF(ScreenHeight!$B16&lt;OFFSET(Radar!$AC$3,COLUMN(),0),    Param!$B$38/ScreenHeight!$B16,    (Param!$B$37+1/(1-OFFSET(Radar!$AD$3,COLUMN(),0)*ScreenHeight!$C16)/Param!$B$39)/OFFSET(Radar!$AC$3,COLUMN(),0))*DistanceShader!BW15*LightShader!BW15*(IF(OFFSET(Ghosts!$S$41,COLUMN(),0)&lt;ScreenHeight!$E16,   1,   (SQRT(OFFSET(Ghosts!$T$41,COLUMN(),0)-OFFSET(Ghosts!$R$41,COLUMN(),0)*ScreenHeight!$D16)-1))+IF(Ghosts!$B$35,IF(Param!$M$21,-1-POWER(0.3,Param!$M$21)/(IF(Param!$M$21&lt;20,LightShader!BW80,OFFSET(LightShader!BW80,Param!$M$21-20,0))+POWER(0.3,Param!$M$21)),-2),0))</f>
        <v>2.2670562239278129</v>
      </c>
      <c r="BX15" s="46">
        <f ca="1">IF(ScreenHeight!$B16&lt;OFFSET(Radar!$AC$3,COLUMN(),0),    Param!$B$38/ScreenHeight!$B16,    (Param!$B$37+1/(1-OFFSET(Radar!$AD$3,COLUMN(),0)*ScreenHeight!$C16)/Param!$B$39)/OFFSET(Radar!$AC$3,COLUMN(),0))*DistanceShader!BX15*LightShader!BX15*(IF(OFFSET(Ghosts!$S$41,COLUMN(),0)&lt;ScreenHeight!$E16,   1,   (SQRT(OFFSET(Ghosts!$T$41,COLUMN(),0)-OFFSET(Ghosts!$R$41,COLUMN(),0)*ScreenHeight!$D16)-1))+IF(Ghosts!$B$35,IF(Param!$M$21,-1-POWER(0.3,Param!$M$21)/(IF(Param!$M$21&lt;20,LightShader!BX80,OFFSET(LightShader!BX80,Param!$M$21-20,0))+POWER(0.3,Param!$M$21)),-2),0))</f>
        <v>2.1838246485041957</v>
      </c>
      <c r="BY15" s="46">
        <f ca="1">IF(ScreenHeight!$B16&lt;OFFSET(Radar!$AC$3,COLUMN(),0),    Param!$B$38/ScreenHeight!$B16,    (Param!$B$37+1/(1-OFFSET(Radar!$AD$3,COLUMN(),0)*ScreenHeight!$C16)/Param!$B$39)/OFFSET(Radar!$AC$3,COLUMN(),0))*DistanceShader!BY15*LightShader!BY15*(IF(OFFSET(Ghosts!$S$41,COLUMN(),0)&lt;ScreenHeight!$E16,   1,   (SQRT(OFFSET(Ghosts!$T$41,COLUMN(),0)-OFFSET(Ghosts!$R$41,COLUMN(),0)*ScreenHeight!$D16)-1))+IF(Ghosts!$B$35,IF(Param!$M$21,-1-POWER(0.3,Param!$M$21)/(IF(Param!$M$21&lt;20,LightShader!BY80,OFFSET(LightShader!BY80,Param!$M$21-20,0))+POWER(0.3,Param!$M$21)),-2),0))</f>
        <v>2.1042613134506216</v>
      </c>
      <c r="BZ15" s="46">
        <f ca="1">IF(ScreenHeight!$B16&lt;OFFSET(Radar!$AC$3,COLUMN(),0),    Param!$B$38/ScreenHeight!$B16,    (Param!$B$37+1/(1-OFFSET(Radar!$AD$3,COLUMN(),0)*ScreenHeight!$C16)/Param!$B$39)/OFFSET(Radar!$AC$3,COLUMN(),0))*DistanceShader!BZ15*LightShader!BZ15*(IF(OFFSET(Ghosts!$S$41,COLUMN(),0)&lt;ScreenHeight!$E16,   1,   (SQRT(OFFSET(Ghosts!$T$41,COLUMN(),0)-OFFSET(Ghosts!$R$41,COLUMN(),0)*ScreenHeight!$D16)-1))+IF(Ghosts!$B$35,IF(Param!$M$21,-1-POWER(0.3,Param!$M$21)/(IF(Param!$M$21&lt;20,LightShader!BZ80,OFFSET(LightShader!BZ80,Param!$M$21-20,0))+POWER(0.3,Param!$M$21)),-2),0))</f>
        <v>2.028228939649078</v>
      </c>
      <c r="CA15" s="46">
        <f ca="1">IF(ScreenHeight!$B16&lt;OFFSET(Radar!$AC$3,COLUMN(),0),    Param!$B$38/ScreenHeight!$B16,    (Param!$B$37+1/(1-OFFSET(Radar!$AD$3,COLUMN(),0)*ScreenHeight!$C16)/Param!$B$39)/OFFSET(Radar!$AC$3,COLUMN(),0))*DistanceShader!CA15*LightShader!CA15*(IF(OFFSET(Ghosts!$S$41,COLUMN(),0)&lt;ScreenHeight!$E16,   1,   (SQRT(OFFSET(Ghosts!$T$41,COLUMN(),0)-OFFSET(Ghosts!$R$41,COLUMN(),0)*ScreenHeight!$D16)-1))+IF(Ghosts!$B$35,IF(Param!$M$21,-1-POWER(0.3,Param!$M$21)/(IF(Param!$M$21&lt;20,LightShader!CA80,OFFSET(LightShader!CA80,Param!$M$21-20,0))+POWER(0.3,Param!$M$21)),-2),0))</f>
        <v>1.9555850405285675</v>
      </c>
      <c r="CB15" s="46">
        <f ca="1">IF(ScreenHeight!$B16&lt;OFFSET(Radar!$AC$3,COLUMN(),0),    Param!$B$38/ScreenHeight!$B16,    (Param!$B$37+1/(1-OFFSET(Radar!$AD$3,COLUMN(),0)*ScreenHeight!$C16)/Param!$B$39)/OFFSET(Radar!$AC$3,COLUMN(),0))*DistanceShader!CB15*LightShader!CB15*(IF(OFFSET(Ghosts!$S$41,COLUMN(),0)&lt;ScreenHeight!$E16,   1,   (SQRT(OFFSET(Ghosts!$T$41,COLUMN(),0)-OFFSET(Ghosts!$R$41,COLUMN(),0)*ScreenHeight!$D16)-1))+IF(Ghosts!$B$35,IF(Param!$M$21,-1-POWER(0.3,Param!$M$21)/(IF(Param!$M$21&lt;20,LightShader!CB80,OFFSET(LightShader!CB80,Param!$M$21-20,0))+POWER(0.3,Param!$M$21)),-2),0))</f>
        <v>1.8861850049504993</v>
      </c>
      <c r="CC15" s="46">
        <f ca="1">IF(ScreenHeight!$B16&lt;OFFSET(Radar!$AC$3,COLUMN(),0),    Param!$B$38/ScreenHeight!$B16,    (Param!$B$37+1/(1-OFFSET(Radar!$AD$3,COLUMN(),0)*ScreenHeight!$C16)/Param!$B$39)/OFFSET(Radar!$AC$3,COLUMN(),0))*DistanceShader!CC15*LightShader!CC15*(IF(OFFSET(Ghosts!$S$41,COLUMN(),0)&lt;ScreenHeight!$E16,   1,   (SQRT(OFFSET(Ghosts!$T$41,COLUMN(),0)-OFFSET(Ghosts!$R$41,COLUMN(),0)*ScreenHeight!$D16)-1))+IF(Ghosts!$B$35,IF(Param!$M$21,-1-POWER(0.3,Param!$M$21)/(IF(Param!$M$21&lt;20,LightShader!CC80,OFFSET(LightShader!CC80,Param!$M$21-20,0))+POWER(0.3,Param!$M$21)),-2),0))</f>
        <v>1.8198844273385912</v>
      </c>
      <c r="CD15" s="46">
        <f ca="1">IF(ScreenHeight!$B16&lt;OFFSET(Radar!$AC$3,COLUMN(),0),    Param!$B$38/ScreenHeight!$B16,    (Param!$B$37+1/(1-OFFSET(Radar!$AD$3,COLUMN(),0)*ScreenHeight!$C16)/Param!$B$39)/OFFSET(Radar!$AC$3,COLUMN(),0))*DistanceShader!CD15*LightShader!CD15*(IF(OFFSET(Ghosts!$S$41,COLUMN(),0)&lt;ScreenHeight!$E16,   1,   (SQRT(OFFSET(Ghosts!$T$41,COLUMN(),0)-OFFSET(Ghosts!$R$41,COLUMN(),0)*ScreenHeight!$D16)-1))+IF(Ghosts!$B$35,IF(Param!$M$21,-1-POWER(0.3,Param!$M$21)/(IF(Param!$M$21&lt;20,LightShader!CD80,OFFSET(LightShader!CD80,Param!$M$21-20,0))+POWER(0.3,Param!$M$21)),-2),0))</f>
        <v>1.7565408410107952</v>
      </c>
      <c r="CE15" s="46">
        <f ca="1">IF(ScreenHeight!$B16&lt;OFFSET(Radar!$AC$3,COLUMN(),0),    Param!$B$38/ScreenHeight!$B16,    (Param!$B$37+1/(1-OFFSET(Radar!$AD$3,COLUMN(),0)*ScreenHeight!$C16)/Param!$B$39)/OFFSET(Radar!$AC$3,COLUMN(),0))*DistanceShader!CE15*LightShader!CE15*(IF(OFFSET(Ghosts!$S$41,COLUMN(),0)&lt;ScreenHeight!$E16,   1,   (SQRT(OFFSET(Ghosts!$T$41,COLUMN(),0)-OFFSET(Ghosts!$R$41,COLUMN(),0)*ScreenHeight!$D16)-1))+IF(Ghosts!$B$35,IF(Param!$M$21,-1-POWER(0.3,Param!$M$21)/(IF(Param!$M$21&lt;20,LightShader!CE80,OFFSET(LightShader!CE80,Param!$M$21-20,0))+POWER(0.3,Param!$M$21)),-2),0))</f>
        <v>1.696014981635761</v>
      </c>
      <c r="CF15" s="46">
        <f ca="1">IF(ScreenHeight!$B16&lt;OFFSET(Radar!$AC$3,COLUMN(),0),    Param!$B$38/ScreenHeight!$B16,    (Param!$B$37+1/(1-OFFSET(Radar!$AD$3,COLUMN(),0)*ScreenHeight!$C16)/Param!$B$39)/OFFSET(Radar!$AC$3,COLUMN(),0))*DistanceShader!CF15*LightShader!CF15*(IF(OFFSET(Ghosts!$S$41,COLUMN(),0)&lt;ScreenHeight!$E16,   1,   (SQRT(OFFSET(Ghosts!$T$41,COLUMN(),0)-OFFSET(Ghosts!$R$41,COLUMN(),0)*ScreenHeight!$D16)-1))+IF(Ghosts!$B$35,IF(Param!$M$21,-1-POWER(0.3,Param!$M$21)/(IF(Param!$M$21&lt;20,LightShader!CF80,OFFSET(LightShader!CF80,Param!$M$21-20,0))+POWER(0.3,Param!$M$21)),-2),0))</f>
        <v>1.6381716832080213</v>
      </c>
      <c r="CG15" s="46">
        <f ca="1">IF(ScreenHeight!$B16&lt;OFFSET(Radar!$AC$3,COLUMN(),0),    Param!$B$38/ScreenHeight!$B16,    (Param!$B$37+1/(1-OFFSET(Radar!$AD$3,COLUMN(),0)*ScreenHeight!$C16)/Param!$B$39)/OFFSET(Radar!$AC$3,COLUMN(),0))*DistanceShader!CG15*LightShader!CG15*(IF(OFFSET(Ghosts!$S$41,COLUMN(),0)&lt;ScreenHeight!$E16,   1,   (SQRT(OFFSET(Ghosts!$T$41,COLUMN(),0)-OFFSET(Ghosts!$R$41,COLUMN(),0)*ScreenHeight!$D16)-1))+IF(Ghosts!$B$35,IF(Param!$M$21,-1-POWER(0.3,Param!$M$21)/(IF(Param!$M$21&lt;20,LightShader!CG80,OFFSET(LightShader!CG80,Param!$M$21-20,0))+POWER(0.3,Param!$M$21)),-2),0))</f>
        <v>1.5828804885594556</v>
      </c>
      <c r="CH15" s="46">
        <f ca="1">IF(ScreenHeight!$B16&lt;OFFSET(Radar!$AC$3,COLUMN(),0),    Param!$B$38/ScreenHeight!$B16,    (Param!$B$37+1/(1-OFFSET(Radar!$AD$3,COLUMN(),0)*ScreenHeight!$C16)/Param!$B$39)/OFFSET(Radar!$AC$3,COLUMN(),0))*DistanceShader!CH15*LightShader!CH15*(IF(OFFSET(Ghosts!$S$41,COLUMN(),0)&lt;ScreenHeight!$E16,   1,   (SQRT(OFFSET(Ghosts!$T$41,COLUMN(),0)-OFFSET(Ghosts!$R$41,COLUMN(),0)*ScreenHeight!$D16)-1))+IF(Ghosts!$B$35,IF(Param!$M$21,-1-POWER(0.3,Param!$M$21)/(IF(Param!$M$21&lt;20,LightShader!CH80,OFFSET(LightShader!CH80,Param!$M$21-20,0))+POWER(0.3,Param!$M$21)),-2),0))</f>
        <v>1.5300160397100757</v>
      </c>
      <c r="CI15" s="46">
        <f ca="1">IF(ScreenHeight!$B16&lt;OFFSET(Radar!$AC$3,COLUMN(),0),    Param!$B$38/ScreenHeight!$B16,    (Param!$B$37+1/(1-OFFSET(Radar!$AD$3,COLUMN(),0)*ScreenHeight!$C16)/Param!$B$39)/OFFSET(Radar!$AC$3,COLUMN(),0))*DistanceShader!CI15*LightShader!CI15*(IF(OFFSET(Ghosts!$S$41,COLUMN(),0)&lt;ScreenHeight!$E16,   1,   (SQRT(OFFSET(Ghosts!$T$41,COLUMN(),0)-OFFSET(Ghosts!$R$41,COLUMN(),0)*ScreenHeight!$D16)-1))+IF(Ghosts!$B$35,IF(Param!$M$21,-1-POWER(0.3,Param!$M$21)/(IF(Param!$M$21&lt;20,LightShader!CI80,OFFSET(LightShader!CI80,Param!$M$21-20,0))+POWER(0.3,Param!$M$21)),-2),0))</f>
        <v>1.4794582997844992</v>
      </c>
      <c r="CJ15" s="46">
        <f ca="1">IF(ScreenHeight!$B16&lt;OFFSET(Radar!$AC$3,COLUMN(),0),    Param!$B$38/ScreenHeight!$B16,    (Param!$B$37+1/(1-OFFSET(Radar!$AD$3,COLUMN(),0)*ScreenHeight!$C16)/Param!$B$39)/OFFSET(Radar!$AC$3,COLUMN(),0))*DistanceShader!CJ15*LightShader!CJ15*(IF(OFFSET(Ghosts!$S$41,COLUMN(),0)&lt;ScreenHeight!$E16,   1,   (SQRT(OFFSET(Ghosts!$T$41,COLUMN(),0)-OFFSET(Ghosts!$R$41,COLUMN(),0)*ScreenHeight!$D16)-1))+IF(Ghosts!$B$35,IF(Param!$M$21,-1-POWER(0.3,Param!$M$21)/(IF(Param!$M$21&lt;20,LightShader!CJ80,OFFSET(LightShader!CJ80,Param!$M$21-20,0))+POWER(0.3,Param!$M$21)),-2),0))</f>
        <v>1.4310926472772476</v>
      </c>
      <c r="CK15" s="46">
        <f ca="1">IF(ScreenHeight!$B16&lt;OFFSET(Radar!$AC$3,COLUMN(),0),    Param!$B$38/ScreenHeight!$B16,    (Param!$B$37+1/(1-OFFSET(Radar!$AD$3,COLUMN(),0)*ScreenHeight!$C16)/Param!$B$39)/OFFSET(Radar!$AC$3,COLUMN(),0))*DistanceShader!CK15*LightShader!CK15*(IF(OFFSET(Ghosts!$S$41,COLUMN(),0)&lt;ScreenHeight!$E16,   1,   (SQRT(OFFSET(Ghosts!$T$41,COLUMN(),0)-OFFSET(Ghosts!$R$41,COLUMN(),0)*ScreenHeight!$D16)-1))+IF(Ghosts!$B$35,IF(Param!$M$21,-1-POWER(0.3,Param!$M$21)/(IF(Param!$M$21&lt;20,LightShader!CK80,OFFSET(LightShader!CK80,Param!$M$21-20,0))+POWER(0.3,Param!$M$21)),-2),0))</f>
        <v>1.3848098746836981</v>
      </c>
      <c r="CL15" s="46">
        <f ca="1">IF(ScreenHeight!$B16&lt;OFFSET(Radar!$AC$3,COLUMN(),0),    Param!$B$38/ScreenHeight!$B16,    (Param!$B$37+1/(1-OFFSET(Radar!$AD$3,COLUMN(),0)*ScreenHeight!$C16)/Param!$B$39)/OFFSET(Radar!$AC$3,COLUMN(),0))*DistanceShader!CL15*LightShader!CL15*(IF(OFFSET(Ghosts!$S$41,COLUMN(),0)&lt;ScreenHeight!$E16,   1,   (SQRT(OFFSET(Ghosts!$T$41,COLUMN(),0)-OFFSET(Ghosts!$R$41,COLUMN(),0)*ScreenHeight!$D16)-1))+IF(Ghosts!$B$35,IF(Param!$M$21,-1-POWER(0.3,Param!$M$21)/(IF(Param!$M$21&lt;20,LightShader!CL80,OFFSET(LightShader!CL80,Param!$M$21-20,0))+POWER(0.3,Param!$M$21)),-2),0))</f>
        <v>1.340506116526295</v>
      </c>
      <c r="CM15" s="46">
        <f ca="1">IF(ScreenHeight!$B16&lt;OFFSET(Radar!$AC$3,COLUMN(),0),    Param!$B$38/ScreenHeight!$B16,    (Param!$B$37+1/(1-OFFSET(Radar!$AD$3,COLUMN(),0)*ScreenHeight!$C16)/Param!$B$39)/OFFSET(Radar!$AC$3,COLUMN(),0))*DistanceShader!CM15*LightShader!CM15*(IF(OFFSET(Ghosts!$S$41,COLUMN(),0)&lt;ScreenHeight!$E16,   1,   (SQRT(OFFSET(Ghosts!$T$41,COLUMN(),0)-OFFSET(Ghosts!$R$41,COLUMN(),0)*ScreenHeight!$D16)-1))+IF(Ghosts!$B$35,IF(Param!$M$21,-1-POWER(0.3,Param!$M$21)/(IF(Param!$M$21&lt;20,LightShader!CM80,OFFSET(LightShader!CM80,Param!$M$21-20,0))+POWER(0.3,Param!$M$21)),-2),0))</f>
        <v>1.2980827262595371</v>
      </c>
      <c r="CN15" s="46">
        <f ca="1">IF(ScreenHeight!$B16&lt;OFFSET(Radar!$AC$3,COLUMN(),0),    Param!$B$38/ScreenHeight!$B16,    (Param!$B$37+1/(1-OFFSET(Radar!$AD$3,COLUMN(),0)*ScreenHeight!$C16)/Param!$B$39)/OFFSET(Radar!$AC$3,COLUMN(),0))*DistanceShader!CN15*LightShader!CN15*(IF(OFFSET(Ghosts!$S$41,COLUMN(),0)&lt;ScreenHeight!$E16,   1,   (SQRT(OFFSET(Ghosts!$T$41,COLUMN(),0)-OFFSET(Ghosts!$R$41,COLUMN(),0)*ScreenHeight!$D16)-1))+IF(Ghosts!$B$35,IF(Param!$M$21,-1-POWER(0.3,Param!$M$21)/(IF(Param!$M$21&lt;20,LightShader!CN80,OFFSET(LightShader!CN80,Param!$M$21-20,0))+POWER(0.3,Param!$M$21)),-2),0))</f>
        <v>1.257446117150695</v>
      </c>
      <c r="CO15" s="46">
        <f ca="1">IF(ScreenHeight!$B16&lt;OFFSET(Radar!$AC$3,COLUMN(),0),    Param!$B$38/ScreenHeight!$B16,    (Param!$B$37+1/(1-OFFSET(Radar!$AD$3,COLUMN(),0)*ScreenHeight!$C16)/Param!$B$39)/OFFSET(Radar!$AC$3,COLUMN(),0))*DistanceShader!CO15*LightShader!CO15*(IF(OFFSET(Ghosts!$S$41,COLUMN(),0)&lt;ScreenHeight!$E16,   1,   (SQRT(OFFSET(Ghosts!$T$41,COLUMN(),0)-OFFSET(Ghosts!$R$41,COLUMN(),0)*ScreenHeight!$D16)-1))+IF(Ghosts!$B$35,IF(Param!$M$21,-1-POWER(0.3,Param!$M$21)/(IF(Param!$M$21&lt;20,LightShader!CO80,OFFSET(LightShader!CO80,Param!$M$21-20,0))+POWER(0.3,Param!$M$21)),-2),0))</f>
        <v>1.2185075787744304</v>
      </c>
      <c r="CP15" s="46">
        <f ca="1">IF(ScreenHeight!$B16&lt;OFFSET(Radar!$AC$3,COLUMN(),0),    Param!$B$38/ScreenHeight!$B16,    (Param!$B$37+1/(1-OFFSET(Radar!$AD$3,COLUMN(),0)*ScreenHeight!$C16)/Param!$B$39)/OFFSET(Radar!$AC$3,COLUMN(),0))*DistanceShader!CP15*LightShader!CP15*(IF(OFFSET(Ghosts!$S$41,COLUMN(),0)&lt;ScreenHeight!$E16,   1,   (SQRT(OFFSET(Ghosts!$T$41,COLUMN(),0)-OFFSET(Ghosts!$R$41,COLUMN(),0)*ScreenHeight!$D16)-1))+IF(Ghosts!$B$35,IF(Param!$M$21,-1-POWER(0.3,Param!$M$21)/(IF(Param!$M$21&lt;20,LightShader!CP80,OFFSET(LightShader!CP80,Param!$M$21-20,0))+POWER(0.3,Param!$M$21)),-2),0))</f>
        <v>1.1811830780399519</v>
      </c>
      <c r="CQ15" s="46">
        <f ca="1">IF(ScreenHeight!$B16&lt;OFFSET(Radar!$AC$3,COLUMN(),0),    Param!$B$38/ScreenHeight!$B16,    (Param!$B$37+1/(1-OFFSET(Radar!$AD$3,COLUMN(),0)*ScreenHeight!$C16)/Param!$B$39)/OFFSET(Radar!$AC$3,COLUMN(),0))*DistanceShader!CQ15*LightShader!CQ15*(IF(OFFSET(Ghosts!$S$41,COLUMN(),0)&lt;ScreenHeight!$E16,   1,   (SQRT(OFFSET(Ghosts!$T$41,COLUMN(),0)-OFFSET(Ghosts!$R$41,COLUMN(),0)*ScreenHeight!$D16)-1))+IF(Ghosts!$B$35,IF(Param!$M$21,-1-POWER(0.3,Param!$M$21)/(IF(Param!$M$21&lt;20,LightShader!CQ80,OFFSET(LightShader!CQ80,Param!$M$21-20,0))+POWER(0.3,Param!$M$21)),-2),0))</f>
        <v>1.1453930515367394</v>
      </c>
      <c r="CR15" s="46">
        <f ca="1">IF(ScreenHeight!$B16&lt;OFFSET(Radar!$AC$3,COLUMN(),0),    Param!$B$38/ScreenHeight!$B16,    (Param!$B$37+1/(1-OFFSET(Radar!$AD$3,COLUMN(),0)*ScreenHeight!$C16)/Param!$B$39)/OFFSET(Radar!$AC$3,COLUMN(),0))*DistanceShader!CR15*LightShader!CR15*(IF(OFFSET(Ghosts!$S$41,COLUMN(),0)&lt;ScreenHeight!$E16,   1,   (SQRT(OFFSET(Ghosts!$T$41,COLUMN(),0)-OFFSET(Ghosts!$R$41,COLUMN(),0)*ScreenHeight!$D16)-1))+IF(Ghosts!$B$35,IF(Param!$M$21,-1-POWER(0.3,Param!$M$21)/(IF(Param!$M$21&lt;20,LightShader!CR80,OFFSET(LightShader!CR80,Param!$M$21-20,0))+POWER(0.3,Param!$M$21)),-2),0))</f>
        <v>1.1110621943168615</v>
      </c>
      <c r="CS15" s="46">
        <f ca="1">IF(ScreenHeight!$B16&lt;OFFSET(Radar!$AC$3,COLUMN(),0),    Param!$B$38/ScreenHeight!$B16,    (Param!$B$37+1/(1-OFFSET(Radar!$AD$3,COLUMN(),0)*ScreenHeight!$C16)/Param!$B$39)/OFFSET(Radar!$AC$3,COLUMN(),0))*DistanceShader!CS15*LightShader!CS15*(IF(OFFSET(Ghosts!$S$41,COLUMN(),0)&lt;ScreenHeight!$E16,   1,   (SQRT(OFFSET(Ghosts!$T$41,COLUMN(),0)-OFFSET(Ghosts!$R$41,COLUMN(),0)*ScreenHeight!$D16)-1))+IF(Ghosts!$B$35,IF(Param!$M$21,-1-POWER(0.3,Param!$M$21)/(IF(Param!$M$21&lt;20,LightShader!CS80,OFFSET(LightShader!CS80,Param!$M$21-20,0))+POWER(0.3,Param!$M$21)),-2),0))</f>
        <v>1.0781192489309672</v>
      </c>
      <c r="CT15" s="46">
        <f ca="1">IF(ScreenHeight!$B16&lt;OFFSET(Radar!$AC$3,COLUMN(),0),    Param!$B$38/ScreenHeight!$B16,    (Param!$B$37+1/(1-OFFSET(Radar!$AD$3,COLUMN(),0)*ScreenHeight!$C16)/Param!$B$39)/OFFSET(Radar!$AC$3,COLUMN(),0))*DistanceShader!CT15*LightShader!CT15*(IF(OFFSET(Ghosts!$S$41,COLUMN(),0)&lt;ScreenHeight!$E16,   1,   (SQRT(OFFSET(Ghosts!$T$41,COLUMN(),0)-OFFSET(Ghosts!$R$41,COLUMN(),0)*ScreenHeight!$D16)-1))+IF(Ghosts!$B$35,IF(Param!$M$21,-1-POWER(0.3,Param!$M$21)/(IF(Param!$M$21&lt;20,LightShader!CT80,OFFSET(LightShader!CT80,Param!$M$21-20,0))+POWER(0.3,Param!$M$21)),-2),0))</f>
        <v>1.0464967975232351</v>
      </c>
      <c r="CU15" s="46">
        <f ca="1">IF(ScreenHeight!$B16&lt;OFFSET(Radar!$AC$3,COLUMN(),0),    Param!$B$38/ScreenHeight!$B16,    (Param!$B$37+1/(1-OFFSET(Radar!$AD$3,COLUMN(),0)*ScreenHeight!$C16)/Param!$B$39)/OFFSET(Radar!$AC$3,COLUMN(),0))*DistanceShader!CU15*LightShader!CU15*(IF(OFFSET(Ghosts!$S$41,COLUMN(),0)&lt;ScreenHeight!$E16,   1,   (SQRT(OFFSET(Ghosts!$T$41,COLUMN(),0)-OFFSET(Ghosts!$R$41,COLUMN(),0)*ScreenHeight!$D16)-1))+IF(Ghosts!$B$35,IF(Param!$M$21,-1-POWER(0.3,Param!$M$21)/(IF(Param!$M$21&lt;20,LightShader!CU80,OFFSET(LightShader!CU80,Param!$M$21-20,0))+POWER(0.3,Param!$M$21)),-2),0))</f>
        <v>1.0161310590063746</v>
      </c>
      <c r="CV15" s="46">
        <f ca="1">IF(ScreenHeight!$B16&lt;OFFSET(Radar!$AC$3,COLUMN(),0),    Param!$B$38/ScreenHeight!$B16,    (Param!$B$37+1/(1-OFFSET(Radar!$AD$3,COLUMN(),0)*ScreenHeight!$C16)/Param!$B$39)/OFFSET(Radar!$AC$3,COLUMN(),0))*DistanceShader!CV15*LightShader!CV15*(IF(OFFSET(Ghosts!$S$41,COLUMN(),0)&lt;ScreenHeight!$E16,   1,   (SQRT(OFFSET(Ghosts!$T$41,COLUMN(),0)-OFFSET(Ghosts!$R$41,COLUMN(),0)*ScreenHeight!$D16)-1))+IF(Ghosts!$B$35,IF(Param!$M$21,-1-POWER(0.3,Param!$M$21)/(IF(Param!$M$21&lt;20,LightShader!CV80,OFFSET(LightShader!CV80,Param!$M$21-20,0))+POWER(0.3,Param!$M$21)),-2),0))</f>
        <v>0.98696169273228784</v>
      </c>
      <c r="CW15" s="46">
        <f ca="1">IF(ScreenHeight!$B16&lt;OFFSET(Radar!$AC$3,COLUMN(),0),    Param!$B$38/ScreenHeight!$B16,    (Param!$B$37+1/(1-OFFSET(Radar!$AD$3,COLUMN(),0)*ScreenHeight!$C16)/Param!$B$39)/OFFSET(Radar!$AC$3,COLUMN(),0))*DistanceShader!CW15*LightShader!CW15*(IF(OFFSET(Ghosts!$S$41,COLUMN(),0)&lt;ScreenHeight!$E16,   1,   (SQRT(OFFSET(Ghosts!$T$41,COLUMN(),0)-OFFSET(Ghosts!$R$41,COLUMN(),0)*ScreenHeight!$D16)-1))+IF(Ghosts!$B$35,IF(Param!$M$21,-1-POWER(0.3,Param!$M$21)/(IF(Param!$M$21&lt;20,LightShader!CW80,OFFSET(LightShader!CW80,Param!$M$21-20,0))+POWER(0.3,Param!$M$21)),-2),0))</f>
        <v>0.95893160960865065</v>
      </c>
    </row>
    <row r="16" spans="1:101" ht="7.5" customHeight="1">
      <c r="A16" s="46">
        <f ca="1">IF(ScreenHeight!$B17&lt;OFFSET(Radar!$AC$3,COLUMN(),0),    Param!$B$38/ScreenHeight!$B17,    (Param!$B$37+1/(1-OFFSET(Radar!$AD$3,COLUMN(),0)*ScreenHeight!$C17)/Param!$B$39)/OFFSET(Radar!$AC$3,COLUMN(),0))*DistanceShader!A16*LightShader!A16*(IF(OFFSET(Ghosts!$S$41,COLUMN(),0)&lt;ScreenHeight!$E17,   1,   (SQRT(OFFSET(Ghosts!$T$41,COLUMN(),0)-OFFSET(Ghosts!$R$41,COLUMN(),0)*ScreenHeight!$D17)-1))+IF(Ghosts!$B$35,IF(Param!$M$21,-1-POWER(0.3,Param!$M$21)/(IF(Param!$M$21&lt;20,LightShader!A81,OFFSET(LightShader!A81,Param!$M$21-20,0))+POWER(0.3,Param!$M$21)),-2),0))</f>
        <v>0.69532499409091653</v>
      </c>
      <c r="B16" s="46">
        <f ca="1">IF(ScreenHeight!$B17&lt;OFFSET(Radar!$AC$3,COLUMN(),0),    Param!$B$38/ScreenHeight!$B17,    (Param!$B$37+1/(1-OFFSET(Radar!$AD$3,COLUMN(),0)*ScreenHeight!$C17)/Param!$B$39)/OFFSET(Radar!$AC$3,COLUMN(),0))*DistanceShader!B16*LightShader!B16*(IF(OFFSET(Ghosts!$S$41,COLUMN(),0)&lt;ScreenHeight!$E17,   1,   (SQRT(OFFSET(Ghosts!$T$41,COLUMN(),0)-OFFSET(Ghosts!$R$41,COLUMN(),0)*ScreenHeight!$D17)-1))+IF(Ghosts!$B$35,IF(Param!$M$21,-1-POWER(0.3,Param!$M$21)/(IF(Param!$M$21&lt;20,LightShader!B81,OFFSET(LightShader!B81,Param!$M$21-20,0))+POWER(0.3,Param!$M$21)),-2),0))</f>
        <v>0.70740740216455256</v>
      </c>
      <c r="C16" s="46">
        <f ca="1">IF(ScreenHeight!$B17&lt;OFFSET(Radar!$AC$3,COLUMN(),0),    Param!$B$38/ScreenHeight!$B17,    (Param!$B$37+1/(1-OFFSET(Radar!$AD$3,COLUMN(),0)*ScreenHeight!$C17)/Param!$B$39)/OFFSET(Radar!$AC$3,COLUMN(),0))*DistanceShader!C16*LightShader!C16*(IF(OFFSET(Ghosts!$S$41,COLUMN(),0)&lt;ScreenHeight!$E17,   1,   (SQRT(OFFSET(Ghosts!$T$41,COLUMN(),0)-OFFSET(Ghosts!$R$41,COLUMN(),0)*ScreenHeight!$D17)-1))+IF(Ghosts!$B$35,IF(Param!$M$21,-1-POWER(0.3,Param!$M$21)/(IF(Param!$M$21&lt;20,LightShader!C81,OFFSET(LightShader!C81,Param!$M$21-20,0))+POWER(0.3,Param!$M$21)),-2),0))</f>
        <v>0.71982862232224398</v>
      </c>
      <c r="D16" s="46">
        <f ca="1">IF(ScreenHeight!$B17&lt;OFFSET(Radar!$AC$3,COLUMN(),0),    Param!$B$38/ScreenHeight!$B17,    (Param!$B$37+1/(1-OFFSET(Radar!$AD$3,COLUMN(),0)*ScreenHeight!$C17)/Param!$B$39)/OFFSET(Radar!$AC$3,COLUMN(),0))*DistanceShader!D16*LightShader!D16*(IF(OFFSET(Ghosts!$S$41,COLUMN(),0)&lt;ScreenHeight!$E17,   1,   (SQRT(OFFSET(Ghosts!$T$41,COLUMN(),0)-OFFSET(Ghosts!$R$41,COLUMN(),0)*ScreenHeight!$D17)-1))+IF(Ghosts!$B$35,IF(Param!$M$21,-1-POWER(0.3,Param!$M$21)/(IF(Param!$M$21&lt;20,LightShader!D81,OFFSET(LightShader!D81,Param!$M$21-20,0))+POWER(0.3,Param!$M$21)),-2),0))</f>
        <v>1.0156847735521226</v>
      </c>
      <c r="E16" s="46">
        <f ca="1">IF(ScreenHeight!$B17&lt;OFFSET(Radar!$AC$3,COLUMN(),0),    Param!$B$38/ScreenHeight!$B17,    (Param!$B$37+1/(1-OFFSET(Radar!$AD$3,COLUMN(),0)*ScreenHeight!$C17)/Param!$B$39)/OFFSET(Radar!$AC$3,COLUMN(),0))*DistanceShader!E16*LightShader!E16*(IF(OFFSET(Ghosts!$S$41,COLUMN(),0)&lt;ScreenHeight!$E17,   1,   (SQRT(OFFSET(Ghosts!$T$41,COLUMN(),0)-OFFSET(Ghosts!$R$41,COLUMN(),0)*ScreenHeight!$D17)-1))+IF(Ghosts!$B$35,IF(Param!$M$21,-1-POWER(0.3,Param!$M$21)/(IF(Param!$M$21&lt;20,LightShader!E81,OFFSET(LightShader!E81,Param!$M$21-20,0))+POWER(0.3,Param!$M$21)),-2),0))</f>
        <v>1.0467024437321018</v>
      </c>
      <c r="F16" s="46">
        <f ca="1">IF(ScreenHeight!$B17&lt;OFFSET(Radar!$AC$3,COLUMN(),0),    Param!$B$38/ScreenHeight!$B17,    (Param!$B$37+1/(1-OFFSET(Radar!$AD$3,COLUMN(),0)*ScreenHeight!$C17)/Param!$B$39)/OFFSET(Radar!$AC$3,COLUMN(),0))*DistanceShader!F16*LightShader!F16*(IF(OFFSET(Ghosts!$S$41,COLUMN(),0)&lt;ScreenHeight!$E17,   1,   (SQRT(OFFSET(Ghosts!$T$41,COLUMN(),0)-OFFSET(Ghosts!$R$41,COLUMN(),0)*ScreenHeight!$D17)-1))+IF(Ghosts!$B$35,IF(Param!$M$21,-1-POWER(0.3,Param!$M$21)/(IF(Param!$M$21&lt;20,LightShader!F81,OFFSET(LightShader!F81,Param!$M$21-20,0))+POWER(0.3,Param!$M$21)),-2),0))</f>
        <v>1.0790278859856517</v>
      </c>
      <c r="G16" s="46">
        <f ca="1">IF(ScreenHeight!$B17&lt;OFFSET(Radar!$AC$3,COLUMN(),0),    Param!$B$38/ScreenHeight!$B17,    (Param!$B$37+1/(1-OFFSET(Radar!$AD$3,COLUMN(),0)*ScreenHeight!$C17)/Param!$B$39)/OFFSET(Radar!$AC$3,COLUMN(),0))*DistanceShader!G16*LightShader!G16*(IF(OFFSET(Ghosts!$S$41,COLUMN(),0)&lt;ScreenHeight!$E17,   1,   (SQRT(OFFSET(Ghosts!$T$41,COLUMN(),0)-OFFSET(Ghosts!$R$41,COLUMN(),0)*ScreenHeight!$D17)-1))+IF(Ghosts!$B$35,IF(Param!$M$21,-1-POWER(0.3,Param!$M$21)/(IF(Param!$M$21&lt;20,LightShader!G81,OFFSET(LightShader!G81,Param!$M$21-20,0))+POWER(0.3,Param!$M$21)),-2),0))</f>
        <v>1.1127288591403368</v>
      </c>
      <c r="H16" s="46">
        <f ca="1">IF(ScreenHeight!$B17&lt;OFFSET(Radar!$AC$3,COLUMN(),0),    Param!$B$38/ScreenHeight!$B17,    (Param!$B$37+1/(1-OFFSET(Radar!$AD$3,COLUMN(),0)*ScreenHeight!$C17)/Param!$B$39)/OFFSET(Radar!$AC$3,COLUMN(),0))*DistanceShader!H16*LightShader!H16*(IF(OFFSET(Ghosts!$S$41,COLUMN(),0)&lt;ScreenHeight!$E17,   1,   (SQRT(OFFSET(Ghosts!$T$41,COLUMN(),0)-OFFSET(Ghosts!$R$41,COLUMN(),0)*ScreenHeight!$D17)-1))+IF(Ghosts!$B$35,IF(Param!$M$21,-1-POWER(0.3,Param!$M$21)/(IF(Param!$M$21&lt;20,LightShader!H81,OFFSET(LightShader!H81,Param!$M$21-20,0))+POWER(0.3,Param!$M$21)),-2),0))</f>
        <v>1.1478771241402084</v>
      </c>
      <c r="I16" s="46">
        <f ca="1">IF(ScreenHeight!$B17&lt;OFFSET(Radar!$AC$3,COLUMN(),0),    Param!$B$38/ScreenHeight!$B17,    (Param!$B$37+1/(1-OFFSET(Radar!$AD$3,COLUMN(),0)*ScreenHeight!$C17)/Param!$B$39)/OFFSET(Radar!$AC$3,COLUMN(),0))*DistanceShader!I16*LightShader!I16*(IF(OFFSET(Ghosts!$S$41,COLUMN(),0)&lt;ScreenHeight!$E17,   1,   (SQRT(OFFSET(Ghosts!$T$41,COLUMN(),0)-OFFSET(Ghosts!$R$41,COLUMN(),0)*ScreenHeight!$D17)-1))+IF(Ghosts!$B$35,IF(Param!$M$21,-1-POWER(0.3,Param!$M$21)/(IF(Param!$M$21&lt;20,LightShader!I81,OFFSET(LightShader!I81,Param!$M$21-20,0))+POWER(0.3,Param!$M$21)),-2),0))</f>
        <v>1.1845486872901105</v>
      </c>
      <c r="J16" s="46">
        <f ca="1">IF(ScreenHeight!$B17&lt;OFFSET(Radar!$AC$3,COLUMN(),0),    Param!$B$38/ScreenHeight!$B17,    (Param!$B$37+1/(1-OFFSET(Radar!$AD$3,COLUMN(),0)*ScreenHeight!$C17)/Param!$B$39)/OFFSET(Radar!$AC$3,COLUMN(),0))*DistanceShader!J16*LightShader!J16*(IF(OFFSET(Ghosts!$S$41,COLUMN(),0)&lt;ScreenHeight!$E17,   1,   (SQRT(OFFSET(Ghosts!$T$41,COLUMN(),0)-OFFSET(Ghosts!$R$41,COLUMN(),0)*ScreenHeight!$D17)-1))+IF(Ghosts!$B$35,IF(Param!$M$21,-1-POWER(0.3,Param!$M$21)/(IF(Param!$M$21&lt;20,LightShader!J81,OFFSET(LightShader!J81,Param!$M$21-20,0))+POWER(0.3,Param!$M$21)),-2),0))</f>
        <v>1.2228240534334192</v>
      </c>
      <c r="K16" s="46">
        <f ca="1">IF(ScreenHeight!$B17&lt;OFFSET(Radar!$AC$3,COLUMN(),0),    Param!$B$38/ScreenHeight!$B17,    (Param!$B$37+1/(1-OFFSET(Radar!$AD$3,COLUMN(),0)*ScreenHeight!$C17)/Param!$B$39)/OFFSET(Radar!$AC$3,COLUMN(),0))*DistanceShader!K16*LightShader!K16*(IF(OFFSET(Ghosts!$S$41,COLUMN(),0)&lt;ScreenHeight!$E17,   1,   (SQRT(OFFSET(Ghosts!$T$41,COLUMN(),0)-OFFSET(Ghosts!$R$41,COLUMN(),0)*ScreenHeight!$D17)-1))+IF(Ghosts!$B$35,IF(Param!$M$21,-1-POWER(0.3,Param!$M$21)/(IF(Param!$M$21&lt;20,LightShader!K81,OFFSET(LightShader!K81,Param!$M$21-20,0))+POWER(0.3,Param!$M$21)),-2),0))</f>
        <v>1.2627884875185191</v>
      </c>
      <c r="L16" s="46">
        <f ca="1">IF(ScreenHeight!$B17&lt;OFFSET(Radar!$AC$3,COLUMN(),0),    Param!$B$38/ScreenHeight!$B17,    (Param!$B$37+1/(1-OFFSET(Radar!$AD$3,COLUMN(),0)*ScreenHeight!$C17)/Param!$B$39)/OFFSET(Radar!$AC$3,COLUMN(),0))*DistanceShader!L16*LightShader!L16*(IF(OFFSET(Ghosts!$S$41,COLUMN(),0)&lt;ScreenHeight!$E17,   1,   (SQRT(OFFSET(Ghosts!$T$41,COLUMN(),0)-OFFSET(Ghosts!$R$41,COLUMN(),0)*ScreenHeight!$D17)-1))+IF(Ghosts!$B$35,IF(Param!$M$21,-1-POWER(0.3,Param!$M$21)/(IF(Param!$M$21&lt;20,LightShader!L81,OFFSET(LightShader!L81,Param!$M$21-20,0))+POWER(0.3,Param!$M$21)),-2),0))</f>
        <v>1.3045322822083918</v>
      </c>
      <c r="M16" s="46">
        <f ca="1">IF(ScreenHeight!$B17&lt;OFFSET(Radar!$AC$3,COLUMN(),0),    Param!$B$38/ScreenHeight!$B17,    (Param!$B$37+1/(1-OFFSET(Radar!$AD$3,COLUMN(),0)*ScreenHeight!$C17)/Param!$B$39)/OFFSET(Radar!$AC$3,COLUMN(),0))*DistanceShader!M16*LightShader!M16*(IF(OFFSET(Ghosts!$S$41,COLUMN(),0)&lt;ScreenHeight!$E17,   1,   (SQRT(OFFSET(Ghosts!$T$41,COLUMN(),0)-OFFSET(Ghosts!$R$41,COLUMN(),0)*ScreenHeight!$D17)-1))+IF(Ghosts!$B$35,IF(Param!$M$21,-1-POWER(0.3,Param!$M$21)/(IF(Param!$M$21&lt;20,LightShader!M81,OFFSET(LightShader!M81,Param!$M$21-20,0))+POWER(0.3,Param!$M$21)),-2),0))</f>
        <v>1.3481510281247864</v>
      </c>
      <c r="N16" s="46">
        <f ca="1">IF(ScreenHeight!$B17&lt;OFFSET(Radar!$AC$3,COLUMN(),0),    Param!$B$38/ScreenHeight!$B17,    (Param!$B$37+1/(1-OFFSET(Radar!$AD$3,COLUMN(),0)*ScreenHeight!$C17)/Param!$B$39)/OFFSET(Radar!$AC$3,COLUMN(),0))*DistanceShader!N16*LightShader!N16*(IF(OFFSET(Ghosts!$S$41,COLUMN(),0)&lt;ScreenHeight!$E17,   1,   (SQRT(OFFSET(Ghosts!$T$41,COLUMN(),0)-OFFSET(Ghosts!$R$41,COLUMN(),0)*ScreenHeight!$D17)-1))+IF(Ghosts!$B$35,IF(Param!$M$21,-1-POWER(0.3,Param!$M$21)/(IF(Param!$M$21&lt;20,LightShader!N81,OFFSET(LightShader!N81,Param!$M$21-20,0))+POWER(0.3,Param!$M$21)),-2),0))</f>
        <v>1.393745881915549</v>
      </c>
      <c r="O16" s="46">
        <f ca="1">IF(ScreenHeight!$B17&lt;OFFSET(Radar!$AC$3,COLUMN(),0),    Param!$B$38/ScreenHeight!$B17,    (Param!$B$37+1/(1-OFFSET(Radar!$AD$3,COLUMN(),0)*ScreenHeight!$C17)/Param!$B$39)/OFFSET(Radar!$AC$3,COLUMN(),0))*DistanceShader!O16*LightShader!O16*(IF(OFFSET(Ghosts!$S$41,COLUMN(),0)&lt;ScreenHeight!$E17,   1,   (SQRT(OFFSET(Ghosts!$T$41,COLUMN(),0)-OFFSET(Ghosts!$R$41,COLUMN(),0)*ScreenHeight!$D17)-1))+IF(Ghosts!$B$35,IF(Param!$M$21,-1-POWER(0.3,Param!$M$21)/(IF(Param!$M$21&lt;20,LightShader!O81,OFFSET(LightShader!O81,Param!$M$21-20,0))+POWER(0.3,Param!$M$21)),-2),0))</f>
        <v>1.4414238254906993</v>
      </c>
      <c r="P16" s="46">
        <f ca="1">IF(ScreenHeight!$B17&lt;OFFSET(Radar!$AC$3,COLUMN(),0),    Param!$B$38/ScreenHeight!$B17,    (Param!$B$37+1/(1-OFFSET(Radar!$AD$3,COLUMN(),0)*ScreenHeight!$C17)/Param!$B$39)/OFFSET(Radar!$AC$3,COLUMN(),0))*DistanceShader!P16*LightShader!P16*(IF(OFFSET(Ghosts!$S$41,COLUMN(),0)&lt;ScreenHeight!$E17,   1,   (SQRT(OFFSET(Ghosts!$T$41,COLUMN(),0)-OFFSET(Ghosts!$R$41,COLUMN(),0)*ScreenHeight!$D17)-1))+IF(Ghosts!$B$35,IF(Param!$M$21,-1-POWER(0.3,Param!$M$21)/(IF(Param!$M$21&lt;20,LightShader!P81,OFFSET(LightShader!P81,Param!$M$21-20,0))+POWER(0.3,Param!$M$21)),-2),0))</f>
        <v>1.4912979073614046</v>
      </c>
      <c r="Q16" s="46">
        <f ca="1">IF(ScreenHeight!$B17&lt;OFFSET(Radar!$AC$3,COLUMN(),0),    Param!$B$38/ScreenHeight!$B17,    (Param!$B$37+1/(1-OFFSET(Radar!$AD$3,COLUMN(),0)*ScreenHeight!$C17)/Param!$B$39)/OFFSET(Radar!$AC$3,COLUMN(),0))*DistanceShader!Q16*LightShader!Q16*(IF(OFFSET(Ghosts!$S$41,COLUMN(),0)&lt;ScreenHeight!$E17,   1,   (SQRT(OFFSET(Ghosts!$T$41,COLUMN(),0)-OFFSET(Ghosts!$R$41,COLUMN(),0)*ScreenHeight!$D17)-1))+IF(Ghosts!$B$35,IF(Param!$M$21,-1-POWER(0.3,Param!$M$21)/(IF(Param!$M$21&lt;20,LightShader!Q81,OFFSET(LightShader!Q81,Param!$M$21-20,0))+POWER(0.3,Param!$M$21)),-2),0))</f>
        <v>1.5434874538722181</v>
      </c>
      <c r="R16" s="46">
        <f ca="1">IF(ScreenHeight!$B17&lt;OFFSET(Radar!$AC$3,COLUMN(),0),    Param!$B$38/ScreenHeight!$B17,    (Param!$B$37+1/(1-OFFSET(Radar!$AD$3,COLUMN(),0)*ScreenHeight!$C17)/Param!$B$39)/OFFSET(Radar!$AC$3,COLUMN(),0))*DistanceShader!R16*LightShader!R16*(IF(OFFSET(Ghosts!$S$41,COLUMN(),0)&lt;ScreenHeight!$E17,   1,   (SQRT(OFFSET(Ghosts!$T$41,COLUMN(),0)-OFFSET(Ghosts!$R$41,COLUMN(),0)*ScreenHeight!$D17)-1))+IF(Ghosts!$B$35,IF(Param!$M$21,-1-POWER(0.3,Param!$M$21)/(IF(Param!$M$21&lt;20,LightShader!R81,OFFSET(LightShader!R81,Param!$M$21-20,0))+POWER(0.3,Param!$M$21)),-2),0))</f>
        <v>1.5981182340323254</v>
      </c>
      <c r="S16" s="46">
        <f ca="1">IF(ScreenHeight!$B17&lt;OFFSET(Radar!$AC$3,COLUMN(),0),    Param!$B$38/ScreenHeight!$B17,    (Param!$B$37+1/(1-OFFSET(Radar!$AD$3,COLUMN(),0)*ScreenHeight!$C17)/Param!$B$39)/OFFSET(Radar!$AC$3,COLUMN(),0))*DistanceShader!S16*LightShader!S16*(IF(OFFSET(Ghosts!$S$41,COLUMN(),0)&lt;ScreenHeight!$E17,   1,   (SQRT(OFFSET(Ghosts!$T$41,COLUMN(),0)-OFFSET(Ghosts!$R$41,COLUMN(),0)*ScreenHeight!$D17)-1))+IF(Ghosts!$B$35,IF(Param!$M$21,-1-POWER(0.3,Param!$M$21)/(IF(Param!$M$21&lt;20,LightShader!S81,OFFSET(LightShader!S81,Param!$M$21-20,0))+POWER(0.3,Param!$M$21)),-2),0))</f>
        <v>1.6553225563622167</v>
      </c>
      <c r="T16" s="46">
        <f ca="1">IF(ScreenHeight!$B17&lt;OFFSET(Radar!$AC$3,COLUMN(),0),    Param!$B$38/ScreenHeight!$B17,    (Param!$B$37+1/(1-OFFSET(Radar!$AD$3,COLUMN(),0)*ScreenHeight!$C17)/Param!$B$39)/OFFSET(Radar!$AC$3,COLUMN(),0))*DistanceShader!T16*LightShader!T16*(IF(OFFSET(Ghosts!$S$41,COLUMN(),0)&lt;ScreenHeight!$E17,   1,   (SQRT(OFFSET(Ghosts!$T$41,COLUMN(),0)-OFFSET(Ghosts!$R$41,COLUMN(),0)*ScreenHeight!$D17)-1))+IF(Ghosts!$B$35,IF(Param!$M$21,-1-POWER(0.3,Param!$M$21)/(IF(Param!$M$21&lt;20,LightShader!T81,OFFSET(LightShader!T81,Param!$M$21-20,0))+POWER(0.3,Param!$M$21)),-2),0))</f>
        <v>1.7152392693463476</v>
      </c>
      <c r="U16" s="46">
        <f ca="1">IF(ScreenHeight!$B17&lt;OFFSET(Radar!$AC$3,COLUMN(),0),    Param!$B$38/ScreenHeight!$B17,    (Param!$B$37+1/(1-OFFSET(Radar!$AD$3,COLUMN(),0)*ScreenHeight!$C17)/Param!$B$39)/OFFSET(Radar!$AC$3,COLUMN(),0))*DistanceShader!U16*LightShader!U16*(IF(OFFSET(Ghosts!$S$41,COLUMN(),0)&lt;ScreenHeight!$E17,   1,   (SQRT(OFFSET(Ghosts!$T$41,COLUMN(),0)-OFFSET(Ghosts!$R$41,COLUMN(),0)*ScreenHeight!$D17)-1))+IF(Ghosts!$B$35,IF(Param!$M$21,-1-POWER(0.3,Param!$M$21)/(IF(Param!$M$21&lt;20,LightShader!U81,OFFSET(LightShader!U81,Param!$M$21-20,0))+POWER(0.3,Param!$M$21)),-2),0))</f>
        <v>1.7780136283062757</v>
      </c>
      <c r="V16" s="46">
        <f ca="1">IF(ScreenHeight!$B17&lt;OFFSET(Radar!$AC$3,COLUMN(),0),    Param!$B$38/ScreenHeight!$B17,    (Param!$B$37+1/(1-OFFSET(Radar!$AD$3,COLUMN(),0)*ScreenHeight!$C17)/Param!$B$39)/OFFSET(Radar!$AC$3,COLUMN(),0))*DistanceShader!V16*LightShader!V16*(IF(OFFSET(Ghosts!$S$41,COLUMN(),0)&lt;ScreenHeight!$E17,   1,   (SQRT(OFFSET(Ghosts!$T$41,COLUMN(),0)-OFFSET(Ghosts!$R$41,COLUMN(),0)*ScreenHeight!$D17)-1))+IF(Ghosts!$B$35,IF(Param!$M$21,-1-POWER(0.3,Param!$M$21)/(IF(Param!$M$21&lt;20,LightShader!V81,OFFSET(LightShader!V81,Param!$M$21-20,0))+POWER(0.3,Param!$M$21)),-2),0))</f>
        <v>1.8437969802723111</v>
      </c>
      <c r="W16" s="46">
        <f ca="1">IF(ScreenHeight!$B17&lt;OFFSET(Radar!$AC$3,COLUMN(),0),    Param!$B$38/ScreenHeight!$B17,    (Param!$B$37+1/(1-OFFSET(Radar!$AD$3,COLUMN(),0)*ScreenHeight!$C17)/Param!$B$39)/OFFSET(Radar!$AC$3,COLUMN(),0))*DistanceShader!W16*LightShader!W16*(IF(OFFSET(Ghosts!$S$41,COLUMN(),0)&lt;ScreenHeight!$E17,   1,   (SQRT(OFFSET(Ghosts!$T$41,COLUMN(),0)-OFFSET(Ghosts!$R$41,COLUMN(),0)*ScreenHeight!$D17)-1))+IF(Ghosts!$B$35,IF(Param!$M$21,-1-POWER(0.3,Param!$M$21)/(IF(Param!$M$21&lt;20,LightShader!W81,OFFSET(LightShader!W81,Param!$M$21-20,0))+POWER(0.3,Param!$M$21)),-2),0))</f>
        <v>1.9127462041150685</v>
      </c>
      <c r="X16" s="46">
        <f ca="1">IF(ScreenHeight!$B17&lt;OFFSET(Radar!$AC$3,COLUMN(),0),    Param!$B$38/ScreenHeight!$B17,    (Param!$B$37+1/(1-OFFSET(Radar!$AD$3,COLUMN(),0)*ScreenHeight!$C17)/Param!$B$39)/OFFSET(Radar!$AC$3,COLUMN(),0))*DistanceShader!X16*LightShader!X16*(IF(OFFSET(Ghosts!$S$41,COLUMN(),0)&lt;ScreenHeight!$E17,   1,   (SQRT(OFFSET(Ghosts!$T$41,COLUMN(),0)-OFFSET(Ghosts!$R$41,COLUMN(),0)*ScreenHeight!$D17)-1))+IF(Ghosts!$B$35,IF(Param!$M$21,-1-POWER(0.3,Param!$M$21)/(IF(Param!$M$21&lt;20,LightShader!X81,OFFSET(LightShader!X81,Param!$M$21-20,0))+POWER(0.3,Param!$M$21)),-2),0))</f>
        <v>1.9850228250638289</v>
      </c>
      <c r="Y16" s="46">
        <f ca="1">IF(ScreenHeight!$B17&lt;OFFSET(Radar!$AC$3,COLUMN(),0),    Param!$B$38/ScreenHeight!$B17,    (Param!$B$37+1/(1-OFFSET(Radar!$AD$3,COLUMN(),0)*ScreenHeight!$C17)/Param!$B$39)/OFFSET(Radar!$AC$3,COLUMN(),0))*DistanceShader!Y16*LightShader!Y16*(IF(OFFSET(Ghosts!$S$41,COLUMN(),0)&lt;ScreenHeight!$E17,   1,   (SQRT(OFFSET(Ghosts!$T$41,COLUMN(),0)-OFFSET(Ghosts!$R$41,COLUMN(),0)*ScreenHeight!$D17)-1))+IF(Ghosts!$B$35,IF(Param!$M$21,-1-POWER(0.3,Param!$M$21)/(IF(Param!$M$21&lt;20,LightShader!Y81,OFFSET(LightShader!Y81,Param!$M$21-20,0))+POWER(0.3,Param!$M$21)),-2),0))</f>
        <v>2.0607916999337017</v>
      </c>
      <c r="Z16" s="46">
        <f ca="1">IF(ScreenHeight!$B17&lt;OFFSET(Radar!$AC$3,COLUMN(),0),    Param!$B$38/ScreenHeight!$B17,    (Param!$B$37+1/(1-OFFSET(Radar!$AD$3,COLUMN(),0)*ScreenHeight!$C17)/Param!$B$39)/OFFSET(Radar!$AC$3,COLUMN(),0))*DistanceShader!Z16*LightShader!Z16*(IF(OFFSET(Ghosts!$S$41,COLUMN(),0)&lt;ScreenHeight!$E17,   1,   (SQRT(OFFSET(Ghosts!$T$41,COLUMN(),0)-OFFSET(Ghosts!$R$41,COLUMN(),0)*ScreenHeight!$D17)-1))+IF(Ghosts!$B$35,IF(Param!$M$21,-1-POWER(0.3,Param!$M$21)/(IF(Param!$M$21&lt;20,LightShader!Z81,OFFSET(LightShader!Z81,Param!$M$21-20,0))+POWER(0.3,Param!$M$21)),-2),0))</f>
        <v>2.1402191409656779</v>
      </c>
      <c r="AA16" s="46">
        <f ca="1">IF(ScreenHeight!$B17&lt;OFFSET(Radar!$AC$3,COLUMN(),0),    Param!$B$38/ScreenHeight!$B17,    (Param!$B$37+1/(1-OFFSET(Radar!$AD$3,COLUMN(),0)*ScreenHeight!$C17)/Param!$B$39)/OFFSET(Radar!$AC$3,COLUMN(),0))*DistanceShader!AA16*LightShader!AA16*(IF(OFFSET(Ghosts!$S$41,COLUMN(),0)&lt;ScreenHeight!$E17,   1,   (SQRT(OFFSET(Ghosts!$T$41,COLUMN(),0)-OFFSET(Ghosts!$R$41,COLUMN(),0)*ScreenHeight!$D17)-1))+IF(Ghosts!$B$35,IF(Param!$M$21,-1-POWER(0.3,Param!$M$21)/(IF(Param!$M$21&lt;20,LightShader!AA81,OFFSET(LightShader!AA81,Param!$M$21-20,0))+POWER(0.3,Param!$M$21)),-2),0))</f>
        <v>2.2234703111845455</v>
      </c>
      <c r="AB16" s="46">
        <f ca="1">IF(ScreenHeight!$B17&lt;OFFSET(Radar!$AC$3,COLUMN(),0),    Param!$B$38/ScreenHeight!$B17,    (Param!$B$37+1/(1-OFFSET(Radar!$AD$3,COLUMN(),0)*ScreenHeight!$C17)/Param!$B$39)/OFFSET(Radar!$AC$3,COLUMN(),0))*DistanceShader!AB16*LightShader!AB16*(IF(OFFSET(Ghosts!$S$41,COLUMN(),0)&lt;ScreenHeight!$E17,   1,   (SQRT(OFFSET(Ghosts!$T$41,COLUMN(),0)-OFFSET(Ghosts!$R$41,COLUMN(),0)*ScreenHeight!$D17)-1))+IF(Ghosts!$B$35,IF(Param!$M$21,-1-POWER(0.3,Param!$M$21)/(IF(Param!$M$21&lt;20,LightShader!AB81,OFFSET(LightShader!AB81,Param!$M$21-20,0))+POWER(0.3,Param!$M$21)),-2),0))</f>
        <v>2.310705681736331</v>
      </c>
      <c r="AC16" s="46">
        <f ca="1">IF(ScreenHeight!$B17&lt;OFFSET(Radar!$AC$3,COLUMN(),0),    Param!$B$38/ScreenHeight!$B17,    (Param!$B$37+1/(1-OFFSET(Radar!$AD$3,COLUMN(),0)*ScreenHeight!$C17)/Param!$B$39)/OFFSET(Radar!$AC$3,COLUMN(),0))*DistanceShader!AC16*LightShader!AC16*(IF(OFFSET(Ghosts!$S$41,COLUMN(),0)&lt;ScreenHeight!$E17,   1,   (SQRT(OFFSET(Ghosts!$T$41,COLUMN(),0)-OFFSET(Ghosts!$R$41,COLUMN(),0)*ScreenHeight!$D17)-1))+IF(Ghosts!$B$35,IF(Param!$M$21,-1-POWER(0.3,Param!$M$21)/(IF(Param!$M$21&lt;20,LightShader!AC81,OFFSET(LightShader!AC81,Param!$M$21-20,0))+POWER(0.3,Param!$M$21)),-2),0))</f>
        <v>2.4020762912612956</v>
      </c>
      <c r="AD16" s="46">
        <f ca="1">IF(ScreenHeight!$B17&lt;OFFSET(Radar!$AC$3,COLUMN(),0),    Param!$B$38/ScreenHeight!$B17,    (Param!$B$37+1/(1-OFFSET(Radar!$AD$3,COLUMN(),0)*ScreenHeight!$C17)/Param!$B$39)/OFFSET(Radar!$AC$3,COLUMN(),0))*DistanceShader!AD16*LightShader!AD16*(IF(OFFSET(Ghosts!$S$41,COLUMN(),0)&lt;ScreenHeight!$E17,   1,   (SQRT(OFFSET(Ghosts!$T$41,COLUMN(),0)-OFFSET(Ghosts!$R$41,COLUMN(),0)*ScreenHeight!$D17)-1))+IF(Ghosts!$B$35,IF(Param!$M$21,-1-POWER(0.3,Param!$M$21)/(IF(Param!$M$21&lt;20,LightShader!AD81,OFFSET(LightShader!AD81,Param!$M$21-20,0))+POWER(0.3,Param!$M$21)),-2),0))</f>
        <v>2.4977174892270333</v>
      </c>
      <c r="AE16" s="46">
        <f ca="1">IF(ScreenHeight!$B17&lt;OFFSET(Radar!$AC$3,COLUMN(),0),    Param!$B$38/ScreenHeight!$B17,    (Param!$B$37+1/(1-OFFSET(Radar!$AD$3,COLUMN(),0)*ScreenHeight!$C17)/Param!$B$39)/OFFSET(Radar!$AC$3,COLUMN(),0))*DistanceShader!AE16*LightShader!AE16*(IF(OFFSET(Ghosts!$S$41,COLUMN(),0)&lt;ScreenHeight!$E17,   1,   (SQRT(OFFSET(Ghosts!$T$41,COLUMN(),0)-OFFSET(Ghosts!$R$41,COLUMN(),0)*ScreenHeight!$D17)-1))+IF(Ghosts!$B$35,IF(Param!$M$21,-1-POWER(0.3,Param!$M$21)/(IF(Param!$M$21&lt;20,LightShader!AE81,OFFSET(LightShader!AE81,Param!$M$21-20,0))+POWER(0.3,Param!$M$21)),-2),0))</f>
        <v>2.5977407809457009</v>
      </c>
      <c r="AF16" s="46">
        <f ca="1">IF(ScreenHeight!$B17&lt;OFFSET(Radar!$AC$3,COLUMN(),0),    Param!$B$38/ScreenHeight!$B17,    (Param!$B$37+1/(1-OFFSET(Radar!$AD$3,COLUMN(),0)*ScreenHeight!$C17)/Param!$B$39)/OFFSET(Radar!$AC$3,COLUMN(),0))*DistanceShader!AF16*LightShader!AF16*(IF(OFFSET(Ghosts!$S$41,COLUMN(),0)&lt;ScreenHeight!$E17,   1,   (SQRT(OFFSET(Ghosts!$T$41,COLUMN(),0)-OFFSET(Ghosts!$R$41,COLUMN(),0)*ScreenHeight!$D17)-1))+IF(Ghosts!$B$35,IF(Param!$M$21,-1-POWER(0.3,Param!$M$21)/(IF(Param!$M$21&lt;20,LightShader!AF81,OFFSET(LightShader!AF81,Param!$M$21-20,0))+POWER(0.3,Param!$M$21)),-2),0))</f>
        <v>2.7022233258424477</v>
      </c>
      <c r="AG16" s="46">
        <f ca="1">IF(ScreenHeight!$B17&lt;OFFSET(Radar!$AC$3,COLUMN(),0),    Param!$B$38/ScreenHeight!$B17,    (Param!$B$37+1/(1-OFFSET(Radar!$AD$3,COLUMN(),0)*ScreenHeight!$C17)/Param!$B$39)/OFFSET(Radar!$AC$3,COLUMN(),0))*DistanceShader!AG16*LightShader!AG16*(IF(OFFSET(Ghosts!$S$41,COLUMN(),0)&lt;ScreenHeight!$E17,   1,   (SQRT(OFFSET(Ghosts!$T$41,COLUMN(),0)-OFFSET(Ghosts!$R$41,COLUMN(),0)*ScreenHeight!$D17)-1))+IF(Ghosts!$B$35,IF(Param!$M$21,-1-POWER(0.3,Param!$M$21)/(IF(Param!$M$21&lt;20,LightShader!AG81,OFFSET(LightShader!AG81,Param!$M$21-20,0))+POWER(0.3,Param!$M$21)),-2),0))</f>
        <v>2.8111945805350578</v>
      </c>
      <c r="AH16" s="46">
        <f ca="1">IF(ScreenHeight!$B17&lt;OFFSET(Radar!$AC$3,COLUMN(),0),    Param!$B$38/ScreenHeight!$B17,    (Param!$B$37+1/(1-OFFSET(Radar!$AD$3,COLUMN(),0)*ScreenHeight!$C17)/Param!$B$39)/OFFSET(Radar!$AC$3,COLUMN(),0))*DistanceShader!AH16*LightShader!AH16*(IF(OFFSET(Ghosts!$S$41,COLUMN(),0)&lt;ScreenHeight!$E17,   1,   (SQRT(OFFSET(Ghosts!$T$41,COLUMN(),0)-OFFSET(Ghosts!$R$41,COLUMN(),0)*ScreenHeight!$D17)-1))+IF(Ghosts!$B$35,IF(Param!$M$21,-1-POWER(0.3,Param!$M$21)/(IF(Param!$M$21&lt;20,LightShader!AH81,OFFSET(LightShader!AH81,Param!$M$21-20,0))+POWER(0.3,Param!$M$21)),-2),0))</f>
        <v>2.9246195386939546</v>
      </c>
      <c r="AI16" s="46">
        <f ca="1">IF(ScreenHeight!$B17&lt;OFFSET(Radar!$AC$3,COLUMN(),0),    Param!$B$38/ScreenHeight!$B17,    (Param!$B$37+1/(1-OFFSET(Radar!$AD$3,COLUMN(),0)*ScreenHeight!$C17)/Param!$B$39)/OFFSET(Radar!$AC$3,COLUMN(),0))*DistanceShader!AI16*LightShader!AI16*(IF(OFFSET(Ghosts!$S$41,COLUMN(),0)&lt;ScreenHeight!$E17,   1,   (SQRT(OFFSET(Ghosts!$T$41,COLUMN(),0)-OFFSET(Ghosts!$R$41,COLUMN(),0)*ScreenHeight!$D17)-1))+IF(Ghosts!$B$35,IF(Param!$M$21,-1-POWER(0.3,Param!$M$21)/(IF(Param!$M$21&lt;20,LightShader!AI81,OFFSET(LightShader!AI81,Param!$M$21-20,0))+POWER(0.3,Param!$M$21)),-2),0))</f>
        <v>3.0423780237478293</v>
      </c>
      <c r="AJ16" s="46">
        <f ca="1">IF(ScreenHeight!$B17&lt;OFFSET(Radar!$AC$3,COLUMN(),0),    Param!$B$38/ScreenHeight!$B17,    (Param!$B$37+1/(1-OFFSET(Radar!$AD$3,COLUMN(),0)*ScreenHeight!$C17)/Param!$B$39)/OFFSET(Radar!$AC$3,COLUMN(),0))*DistanceShader!AJ16*LightShader!AJ16*(IF(OFFSET(Ghosts!$S$41,COLUMN(),0)&lt;ScreenHeight!$E17,   1,   (SQRT(OFFSET(Ghosts!$T$41,COLUMN(),0)-OFFSET(Ghosts!$R$41,COLUMN(),0)*ScreenHeight!$D17)-1))+IF(Ghosts!$B$35,IF(Param!$M$21,-1-POWER(0.3,Param!$M$21)/(IF(Param!$M$21&lt;20,LightShader!AJ81,OFFSET(LightShader!AJ81,Param!$M$21-20,0))+POWER(0.3,Param!$M$21)),-2),0))</f>
        <v>3.1642395739090716</v>
      </c>
      <c r="AK16" s="46">
        <f ca="1">IF(ScreenHeight!$B17&lt;OFFSET(Radar!$AC$3,COLUMN(),0),    Param!$B$38/ScreenHeight!$B17,    (Param!$B$37+1/(1-OFFSET(Radar!$AD$3,COLUMN(),0)*ScreenHeight!$C17)/Param!$B$39)/OFFSET(Radar!$AC$3,COLUMN(),0))*DistanceShader!AK16*LightShader!AK16*(IF(OFFSET(Ghosts!$S$41,COLUMN(),0)&lt;ScreenHeight!$E17,   1,   (SQRT(OFFSET(Ghosts!$T$41,COLUMN(),0)-OFFSET(Ghosts!$R$41,COLUMN(),0)*ScreenHeight!$D17)-1))+IF(Ghosts!$B$35,IF(Param!$M$21,-1-POWER(0.3,Param!$M$21)/(IF(Param!$M$21&lt;20,LightShader!AK81,OFFSET(LightShader!AK81,Param!$M$21-20,0))+POWER(0.3,Param!$M$21)),-2),0))</f>
        <v>3.2898336729027338</v>
      </c>
      <c r="AL16" s="46">
        <f ca="1">IF(ScreenHeight!$B17&lt;OFFSET(Radar!$AC$3,COLUMN(),0),    Param!$B$38/ScreenHeight!$B17,    (Param!$B$37+1/(1-OFFSET(Radar!$AD$3,COLUMN(),0)*ScreenHeight!$C17)/Param!$B$39)/OFFSET(Radar!$AC$3,COLUMN(),0))*DistanceShader!AL16*LightShader!AL16*(IF(OFFSET(Ghosts!$S$41,COLUMN(),0)&lt;ScreenHeight!$E17,   1,   (SQRT(OFFSET(Ghosts!$T$41,COLUMN(),0)-OFFSET(Ghosts!$R$41,COLUMN(),0)*ScreenHeight!$D17)-1))+IF(Ghosts!$B$35,IF(Param!$M$21,-1-POWER(0.3,Param!$M$21)/(IF(Param!$M$21&lt;20,LightShader!AL81,OFFSET(LightShader!AL81,Param!$M$21-20,0))+POWER(0.3,Param!$M$21)),-2),0))</f>
        <v>3.4186154924553271</v>
      </c>
      <c r="AM16" s="46">
        <f ca="1">IF(ScreenHeight!$B17&lt;OFFSET(Radar!$AC$3,COLUMN(),0),    Param!$B$38/ScreenHeight!$B17,    (Param!$B$37+1/(1-OFFSET(Radar!$AD$3,COLUMN(),0)*ScreenHeight!$C17)/Param!$B$39)/OFFSET(Radar!$AC$3,COLUMN(),0))*DistanceShader!AM16*LightShader!AM16*(IF(OFFSET(Ghosts!$S$41,COLUMN(),0)&lt;ScreenHeight!$E17,   1,   (SQRT(OFFSET(Ghosts!$T$41,COLUMN(),0)-OFFSET(Ghosts!$R$41,COLUMN(),0)*ScreenHeight!$D17)-1))+IF(Ghosts!$B$35,IF(Param!$M$21,-1-POWER(0.3,Param!$M$21)/(IF(Param!$M$21&lt;20,LightShader!AM81,OFFSET(LightShader!AM81,Param!$M$21-20,0))+POWER(0.3,Param!$M$21)),-2),0))</f>
        <v>3.5498280061985343</v>
      </c>
      <c r="AN16" s="46">
        <f ca="1">IF(ScreenHeight!$B17&lt;OFFSET(Radar!$AC$3,COLUMN(),0),    Param!$B$38/ScreenHeight!$B17,    (Param!$B$37+1/(1-OFFSET(Radar!$AD$3,COLUMN(),0)*ScreenHeight!$C17)/Param!$B$39)/OFFSET(Radar!$AC$3,COLUMN(),0))*DistanceShader!AN16*LightShader!AN16*(IF(OFFSET(Ghosts!$S$41,COLUMN(),0)&lt;ScreenHeight!$E17,   1,   (SQRT(OFFSET(Ghosts!$T$41,COLUMN(),0)-OFFSET(Ghosts!$R$41,COLUMN(),0)*ScreenHeight!$D17)-1))+IF(Ghosts!$B$35,IF(Param!$M$21,-1-POWER(0.3,Param!$M$21)/(IF(Param!$M$21&lt;20,LightShader!AN81,OFFSET(LightShader!AN81,Param!$M$21-20,0))+POWER(0.3,Param!$M$21)),-2),0))</f>
        <v>3.6824623924171602</v>
      </c>
      <c r="AO16" s="46">
        <f ca="1">IF(ScreenHeight!$B17&lt;OFFSET(Radar!$AC$3,COLUMN(),0),    Param!$B$38/ScreenHeight!$B17,    (Param!$B$37+1/(1-OFFSET(Radar!$AD$3,COLUMN(),0)*ScreenHeight!$C17)/Param!$B$39)/OFFSET(Radar!$AC$3,COLUMN(),0))*DistanceShader!AO16*LightShader!AO16*(IF(OFFSET(Ghosts!$S$41,COLUMN(),0)&lt;ScreenHeight!$E17,   1,   (SQRT(OFFSET(Ghosts!$T$41,COLUMN(),0)-OFFSET(Ghosts!$R$41,COLUMN(),0)*ScreenHeight!$D17)-1))+IF(Ghosts!$B$35,IF(Param!$M$21,-1-POWER(0.3,Param!$M$21)/(IF(Param!$M$21&lt;20,LightShader!AO81,OFFSET(LightShader!AO81,Param!$M$21-20,0))+POWER(0.3,Param!$M$21)),-2),0))</f>
        <v>3.2317186425397728</v>
      </c>
      <c r="AP16" s="46">
        <f ca="1">IF(ScreenHeight!$B17&lt;OFFSET(Radar!$AC$3,COLUMN(),0),    Param!$B$38/ScreenHeight!$B17,    (Param!$B$37+1/(1-OFFSET(Radar!$AD$3,COLUMN(),0)*ScreenHeight!$C17)/Param!$B$39)/OFFSET(Radar!$AC$3,COLUMN(),0))*DistanceShader!AP16*LightShader!AP16*(IF(OFFSET(Ghosts!$S$41,COLUMN(),0)&lt;ScreenHeight!$E17,   1,   (SQRT(OFFSET(Ghosts!$T$41,COLUMN(),0)-OFFSET(Ghosts!$R$41,COLUMN(),0)*ScreenHeight!$D17)-1))+IF(Ghosts!$B$35,IF(Param!$M$21,-1-POWER(0.3,Param!$M$21)/(IF(Param!$M$21&lt;20,LightShader!AP81,OFFSET(LightShader!AP81,Param!$M$21-20,0))+POWER(0.3,Param!$M$21)),-2),0))</f>
        <v>3.2685352784597241</v>
      </c>
      <c r="AQ16" s="46">
        <f ca="1">IF(ScreenHeight!$B17&lt;OFFSET(Radar!$AC$3,COLUMN(),0),    Param!$B$38/ScreenHeight!$B17,    (Param!$B$37+1/(1-OFFSET(Radar!$AD$3,COLUMN(),0)*ScreenHeight!$C17)/Param!$B$39)/OFFSET(Radar!$AC$3,COLUMN(),0))*DistanceShader!AQ16*LightShader!AQ16*(IF(OFFSET(Ghosts!$S$41,COLUMN(),0)&lt;ScreenHeight!$E17,   1,   (SQRT(OFFSET(Ghosts!$T$41,COLUMN(),0)-OFFSET(Ghosts!$R$41,COLUMN(),0)*ScreenHeight!$D17)-1))+IF(Ghosts!$B$35,IF(Param!$M$21,-1-POWER(0.3,Param!$M$21)/(IF(Param!$M$21&lt;20,LightShader!AQ81,OFFSET(LightShader!AQ81,Param!$M$21-20,0))+POWER(0.3,Param!$M$21)),-2),0))</f>
        <v>3.2976135827003796</v>
      </c>
      <c r="AR16" s="46">
        <f ca="1">IF(ScreenHeight!$B17&lt;OFFSET(Radar!$AC$3,COLUMN(),0),    Param!$B$38/ScreenHeight!$B17,    (Param!$B$37+1/(1-OFFSET(Radar!$AD$3,COLUMN(),0)*ScreenHeight!$C17)/Param!$B$39)/OFFSET(Radar!$AC$3,COLUMN(),0))*DistanceShader!AR16*LightShader!AR16*(IF(OFFSET(Ghosts!$S$41,COLUMN(),0)&lt;ScreenHeight!$E17,   1,   (SQRT(OFFSET(Ghosts!$T$41,COLUMN(),0)-OFFSET(Ghosts!$R$41,COLUMN(),0)*ScreenHeight!$D17)-1))+IF(Ghosts!$B$35,IF(Param!$M$21,-1-POWER(0.3,Param!$M$21)/(IF(Param!$M$21&lt;20,LightShader!AR81,OFFSET(LightShader!AR81,Param!$M$21-20,0))+POWER(0.3,Param!$M$21)),-2),0))</f>
        <v>3.3173408746174893</v>
      </c>
      <c r="AS16" s="46">
        <f ca="1">IF(ScreenHeight!$B17&lt;OFFSET(Radar!$AC$3,COLUMN(),0),    Param!$B$38/ScreenHeight!$B17,    (Param!$B$37+1/(1-OFFSET(Radar!$AD$3,COLUMN(),0)*ScreenHeight!$C17)/Param!$B$39)/OFFSET(Radar!$AC$3,COLUMN(),0))*DistanceShader!AS16*LightShader!AS16*(IF(OFFSET(Ghosts!$S$41,COLUMN(),0)&lt;ScreenHeight!$E17,   1,   (SQRT(OFFSET(Ghosts!$T$41,COLUMN(),0)-OFFSET(Ghosts!$R$41,COLUMN(),0)*ScreenHeight!$D17)-1))+IF(Ghosts!$B$35,IF(Param!$M$21,-1-POWER(0.3,Param!$M$21)/(IF(Param!$M$21&lt;20,LightShader!AS81,OFFSET(LightShader!AS81,Param!$M$21-20,0))+POWER(0.3,Param!$M$21)),-2),0))</f>
        <v>3.3260529158909056</v>
      </c>
      <c r="AT16" s="46">
        <f ca="1">IF(ScreenHeight!$B17&lt;OFFSET(Radar!$AC$3,COLUMN(),0),    Param!$B$38/ScreenHeight!$B17,    (Param!$B$37+1/(1-OFFSET(Radar!$AD$3,COLUMN(),0)*ScreenHeight!$C17)/Param!$B$39)/OFFSET(Radar!$AC$3,COLUMN(),0))*DistanceShader!AT16*LightShader!AT16*(IF(OFFSET(Ghosts!$S$41,COLUMN(),0)&lt;ScreenHeight!$E17,   1,   (SQRT(OFFSET(Ghosts!$T$41,COLUMN(),0)-OFFSET(Ghosts!$R$41,COLUMN(),0)*ScreenHeight!$D17)-1))+IF(Ghosts!$B$35,IF(Param!$M$21,-1-POWER(0.3,Param!$M$21)/(IF(Param!$M$21&lt;20,LightShader!AT81,OFFSET(LightShader!AT81,Param!$M$21-20,0))+POWER(0.3,Param!$M$21)),-2),0))</f>
        <v>3.3221236593636565</v>
      </c>
      <c r="AU16" s="46">
        <f ca="1">IF(ScreenHeight!$B17&lt;OFFSET(Radar!$AC$3,COLUMN(),0),    Param!$B$38/ScreenHeight!$B17,    (Param!$B$37+1/(1-OFFSET(Radar!$AD$3,COLUMN(),0)*ScreenHeight!$C17)/Param!$B$39)/OFFSET(Radar!$AC$3,COLUMN(),0))*DistanceShader!AU16*LightShader!AU16*(IF(OFFSET(Ghosts!$S$41,COLUMN(),0)&lt;ScreenHeight!$E17,   1,   (SQRT(OFFSET(Ghosts!$T$41,COLUMN(),0)-OFFSET(Ghosts!$R$41,COLUMN(),0)*ScreenHeight!$D17)-1))+IF(Ghosts!$B$35,IF(Param!$M$21,-1-POWER(0.3,Param!$M$21)/(IF(Param!$M$21&lt;20,LightShader!AU81,OFFSET(LightShader!AU81,Param!$M$21-20,0))+POWER(0.3,Param!$M$21)),-2),0))</f>
        <v>3.3040804200093721</v>
      </c>
      <c r="AV16" s="46">
        <f ca="1">IF(ScreenHeight!$B17&lt;OFFSET(Radar!$AC$3,COLUMN(),0),    Param!$B$38/ScreenHeight!$B17,    (Param!$B$37+1/(1-OFFSET(Radar!$AD$3,COLUMN(),0)*ScreenHeight!$C17)/Param!$B$39)/OFFSET(Radar!$AC$3,COLUMN(),0))*DistanceShader!AV16*LightShader!AV16*(IF(OFFSET(Ghosts!$S$41,COLUMN(),0)&lt;ScreenHeight!$E17,   1,   (SQRT(OFFSET(Ghosts!$T$41,COLUMN(),0)-OFFSET(Ghosts!$R$41,COLUMN(),0)*ScreenHeight!$D17)-1))+IF(Ghosts!$B$35,IF(Param!$M$21,-1-POWER(0.3,Param!$M$21)/(IF(Param!$M$21&lt;20,LightShader!AV81,OFFSET(LightShader!AV81,Param!$M$21-20,0))+POWER(0.3,Param!$M$21)),-2),0))</f>
        <v>4.5734191245933484</v>
      </c>
      <c r="AW16" s="46">
        <f ca="1">IF(ScreenHeight!$B17&lt;OFFSET(Radar!$AC$3,COLUMN(),0),    Param!$B$38/ScreenHeight!$B17,    (Param!$B$37+1/(1-OFFSET(Radar!$AD$3,COLUMN(),0)*ScreenHeight!$C17)/Param!$B$39)/OFFSET(Radar!$AC$3,COLUMN(),0))*DistanceShader!AW16*LightShader!AW16*(IF(OFFSET(Ghosts!$S$41,COLUMN(),0)&lt;ScreenHeight!$E17,   1,   (SQRT(OFFSET(Ghosts!$T$41,COLUMN(),0)-OFFSET(Ghosts!$R$41,COLUMN(),0)*ScreenHeight!$D17)-1))+IF(Ghosts!$B$35,IF(Param!$M$21,-1-POWER(0.3,Param!$M$21)/(IF(Param!$M$21&lt;20,LightShader!AW81,OFFSET(LightShader!AW81,Param!$M$21-20,0))+POWER(0.3,Param!$M$21)),-2),0))</f>
        <v>4.6261975194673859</v>
      </c>
      <c r="AX16" s="46">
        <f ca="1">IF(ScreenHeight!$B17&lt;OFFSET(Radar!$AC$3,COLUMN(),0),    Param!$B$38/ScreenHeight!$B17,    (Param!$B$37+1/(1-OFFSET(Radar!$AD$3,COLUMN(),0)*ScreenHeight!$C17)/Param!$B$39)/OFFSET(Radar!$AC$3,COLUMN(),0))*DistanceShader!AX16*LightShader!AX16*(IF(OFFSET(Ghosts!$S$41,COLUMN(),0)&lt;ScreenHeight!$E17,   1,   (SQRT(OFFSET(Ghosts!$T$41,COLUMN(),0)-OFFSET(Ghosts!$R$41,COLUMN(),0)*ScreenHeight!$D17)-1))+IF(Ghosts!$B$35,IF(Param!$M$21,-1-POWER(0.3,Param!$M$21)/(IF(Param!$M$21&lt;20,LightShader!AX81,OFFSET(LightShader!AX81,Param!$M$21-20,0))+POWER(0.3,Param!$M$21)),-2),0))</f>
        <v>4.6578493832525814</v>
      </c>
      <c r="AY16" s="46">
        <f ca="1">IF(ScreenHeight!$B17&lt;OFFSET(Radar!$AC$3,COLUMN(),0),    Param!$B$38/ScreenHeight!$B17,    (Param!$B$37+1/(1-OFFSET(Radar!$AD$3,COLUMN(),0)*ScreenHeight!$C17)/Param!$B$39)/OFFSET(Radar!$AC$3,COLUMN(),0))*DistanceShader!AY16*LightShader!AY16*(IF(OFFSET(Ghosts!$S$41,COLUMN(),0)&lt;ScreenHeight!$E17,   1,   (SQRT(OFFSET(Ghosts!$T$41,COLUMN(),0)-OFFSET(Ghosts!$R$41,COLUMN(),0)*ScreenHeight!$D17)-1))+IF(Ghosts!$B$35,IF(Param!$M$21,-1-POWER(0.3,Param!$M$21)/(IF(Param!$M$21&lt;20,LightShader!AY81,OFFSET(LightShader!AY81,Param!$M$21-20,0))+POWER(0.3,Param!$M$21)),-2),0))</f>
        <v>4.6671381185713559</v>
      </c>
      <c r="AZ16" s="46">
        <f ca="1">IF(ScreenHeight!$B17&lt;OFFSET(Radar!$AC$3,COLUMN(),0),    Param!$B$38/ScreenHeight!$B17,    (Param!$B$37+1/(1-OFFSET(Radar!$AD$3,COLUMN(),0)*ScreenHeight!$C17)/Param!$B$39)/OFFSET(Radar!$AC$3,COLUMN(),0))*DistanceShader!AZ16*LightShader!AZ16*(IF(OFFSET(Ghosts!$S$41,COLUMN(),0)&lt;ScreenHeight!$E17,   1,   (SQRT(OFFSET(Ghosts!$T$41,COLUMN(),0)-OFFSET(Ghosts!$R$41,COLUMN(),0)*ScreenHeight!$D17)-1))+IF(Ghosts!$B$35,IF(Param!$M$21,-1-POWER(0.3,Param!$M$21)/(IF(Param!$M$21&lt;20,LightShader!AZ81,OFFSET(LightShader!AZ81,Param!$M$21-20,0))+POWER(0.3,Param!$M$21)),-2),0))</f>
        <v>4.6536606689311935</v>
      </c>
      <c r="BA16" s="46">
        <f ca="1">IF(ScreenHeight!$B17&lt;OFFSET(Radar!$AC$3,COLUMN(),0),    Param!$B$38/ScreenHeight!$B17,    (Param!$B$37+1/(1-OFFSET(Radar!$AD$3,COLUMN(),0)*ScreenHeight!$C17)/Param!$B$39)/OFFSET(Radar!$AC$3,COLUMN(),0))*DistanceShader!BA16*LightShader!BA16*(IF(OFFSET(Ghosts!$S$41,COLUMN(),0)&lt;ScreenHeight!$E17,   1,   (SQRT(OFFSET(Ghosts!$T$41,COLUMN(),0)-OFFSET(Ghosts!$R$41,COLUMN(),0)*ScreenHeight!$D17)-1))+IF(Ghosts!$B$35,IF(Param!$M$21,-1-POWER(0.3,Param!$M$21)/(IF(Param!$M$21&lt;20,LightShader!BA81,OFFSET(LightShader!BA81,Param!$M$21-20,0))+POWER(0.3,Param!$M$21)),-2),0))</f>
        <v>4.6178919516924628</v>
      </c>
      <c r="BB16" s="46">
        <f ca="1">IF(ScreenHeight!$B17&lt;OFFSET(Radar!$AC$3,COLUMN(),0),    Param!$B$38/ScreenHeight!$B17,    (Param!$B$37+1/(1-OFFSET(Radar!$AD$3,COLUMN(),0)*ScreenHeight!$C17)/Param!$B$39)/OFFSET(Radar!$AC$3,COLUMN(),0))*DistanceShader!BB16*LightShader!BB16*(IF(OFFSET(Ghosts!$S$41,COLUMN(),0)&lt;ScreenHeight!$E17,   1,   (SQRT(OFFSET(Ghosts!$T$41,COLUMN(),0)-OFFSET(Ghosts!$R$41,COLUMN(),0)*ScreenHeight!$D17)-1))+IF(Ghosts!$B$35,IF(Param!$M$21,-1-POWER(0.3,Param!$M$21)/(IF(Param!$M$21&lt;20,LightShader!BB81,OFFSET(LightShader!BB81,Param!$M$21-20,0))+POWER(0.3,Param!$M$21)),-2),0))</f>
        <v>4.5611359713710149</v>
      </c>
      <c r="BC16" s="46">
        <f ca="1">IF(ScreenHeight!$B17&lt;OFFSET(Radar!$AC$3,COLUMN(),0),    Param!$B$38/ScreenHeight!$B17,    (Param!$B$37+1/(1-OFFSET(Radar!$AD$3,COLUMN(),0)*ScreenHeight!$C17)/Param!$B$39)/OFFSET(Radar!$AC$3,COLUMN(),0))*DistanceShader!BC16*LightShader!BC16*(IF(OFFSET(Ghosts!$S$41,COLUMN(),0)&lt;ScreenHeight!$E17,   1,   (SQRT(OFFSET(Ghosts!$T$41,COLUMN(),0)-OFFSET(Ghosts!$R$41,COLUMN(),0)*ScreenHeight!$D17)-1))+IF(Ghosts!$B$35,IF(Param!$M$21,-1-POWER(0.3,Param!$M$21)/(IF(Param!$M$21&lt;20,LightShader!BC81,OFFSET(LightShader!BC81,Param!$M$21-20,0))+POWER(0.3,Param!$M$21)),-2),0))</f>
        <v>4.4853934304636933</v>
      </c>
      <c r="BD16" s="46">
        <f ca="1">IF(ScreenHeight!$B17&lt;OFFSET(Radar!$AC$3,COLUMN(),0),    Param!$B$38/ScreenHeight!$B17,    (Param!$B$37+1/(1-OFFSET(Radar!$AD$3,COLUMN(),0)*ScreenHeight!$C17)/Param!$B$39)/OFFSET(Radar!$AC$3,COLUMN(),0))*DistanceShader!BD16*LightShader!BD16*(IF(OFFSET(Ghosts!$S$41,COLUMN(),0)&lt;ScreenHeight!$E17,   1,   (SQRT(OFFSET(Ghosts!$T$41,COLUMN(),0)-OFFSET(Ghosts!$R$41,COLUMN(),0)*ScreenHeight!$D17)-1))+IF(Ghosts!$B$35,IF(Param!$M$21,-1-POWER(0.3,Param!$M$21)/(IF(Param!$M$21&lt;20,LightShader!BD81,OFFSET(LightShader!BD81,Param!$M$21-20,0))+POWER(0.3,Param!$M$21)),-2),0))</f>
        <v>4.39317148463366</v>
      </c>
      <c r="BE16" s="46">
        <f ca="1">IF(ScreenHeight!$B17&lt;OFFSET(Radar!$AC$3,COLUMN(),0),    Param!$B$38/ScreenHeight!$B17,    (Param!$B$37+1/(1-OFFSET(Radar!$AD$3,COLUMN(),0)*ScreenHeight!$C17)/Param!$B$39)/OFFSET(Radar!$AC$3,COLUMN(),0))*DistanceShader!BE16*LightShader!BE16*(IF(OFFSET(Ghosts!$S$41,COLUMN(),0)&lt;ScreenHeight!$E17,   1,   (SQRT(OFFSET(Ghosts!$T$41,COLUMN(),0)-OFFSET(Ghosts!$R$41,COLUMN(),0)*ScreenHeight!$D17)-1))+IF(Ghosts!$B$35,IF(Param!$M$21,-1-POWER(0.3,Param!$M$21)/(IF(Param!$M$21&lt;20,LightShader!BE81,OFFSET(LightShader!BE81,Param!$M$21-20,0))+POWER(0.3,Param!$M$21)),-2),0))</f>
        <v>4.2872692360823761</v>
      </c>
      <c r="BF16" s="46">
        <f ca="1">IF(ScreenHeight!$B17&lt;OFFSET(Radar!$AC$3,COLUMN(),0),    Param!$B$38/ScreenHeight!$B17,    (Param!$B$37+1/(1-OFFSET(Radar!$AD$3,COLUMN(),0)*ScreenHeight!$C17)/Param!$B$39)/OFFSET(Radar!$AC$3,COLUMN(),0))*DistanceShader!BF16*LightShader!BF16*(IF(OFFSET(Ghosts!$S$41,COLUMN(),0)&lt;ScreenHeight!$E17,   1,   (SQRT(OFFSET(Ghosts!$T$41,COLUMN(),0)-OFFSET(Ghosts!$R$41,COLUMN(),0)*ScreenHeight!$D17)-1))+IF(Ghosts!$B$35,IF(Param!$M$21,-1-POWER(0.3,Param!$M$21)/(IF(Param!$M$21&lt;20,LightShader!BF81,OFFSET(LightShader!BF81,Param!$M$21-20,0))+POWER(0.3,Param!$M$21)),-2),0))</f>
        <v>4.1705713574352892</v>
      </c>
      <c r="BG16" s="46">
        <f ca="1">IF(ScreenHeight!$B17&lt;OFFSET(Radar!$AC$3,COLUMN(),0),    Param!$B$38/ScreenHeight!$B17,    (Param!$B$37+1/(1-OFFSET(Radar!$AD$3,COLUMN(),0)*ScreenHeight!$C17)/Param!$B$39)/OFFSET(Radar!$AC$3,COLUMN(),0))*DistanceShader!BG16*LightShader!BG16*(IF(OFFSET(Ghosts!$S$41,COLUMN(),0)&lt;ScreenHeight!$E17,   1,   (SQRT(OFFSET(Ghosts!$T$41,COLUMN(),0)-OFFSET(Ghosts!$R$41,COLUMN(),0)*ScreenHeight!$D17)-1))+IF(Ghosts!$B$35,IF(Param!$M$21,-1-POWER(0.3,Param!$M$21)/(IF(Param!$M$21&lt;20,LightShader!BG81,OFFSET(LightShader!BG81,Param!$M$21-20,0))+POWER(0.3,Param!$M$21)),-2),0))</f>
        <v>4.0458740500285195</v>
      </c>
      <c r="BH16" s="46">
        <f ca="1">IF(ScreenHeight!$B17&lt;OFFSET(Radar!$AC$3,COLUMN(),0),    Param!$B$38/ScreenHeight!$B17,    (Param!$B$37+1/(1-OFFSET(Radar!$AD$3,COLUMN(),0)*ScreenHeight!$C17)/Param!$B$39)/OFFSET(Radar!$AC$3,COLUMN(),0))*DistanceShader!BH16*LightShader!BH16*(IF(OFFSET(Ghosts!$S$41,COLUMN(),0)&lt;ScreenHeight!$E17,   1,   (SQRT(OFFSET(Ghosts!$T$41,COLUMN(),0)-OFFSET(Ghosts!$R$41,COLUMN(),0)*ScreenHeight!$D17)-1))+IF(Ghosts!$B$35,IF(Param!$M$21,-1-POWER(0.3,Param!$M$21)/(IF(Param!$M$21&lt;20,LightShader!BH81,OFFSET(LightShader!BH81,Param!$M$21-20,0))+POWER(0.3,Param!$M$21)),-2),0))</f>
        <v>3.9157563097057353</v>
      </c>
      <c r="BI16" s="46">
        <f ca="1">IF(ScreenHeight!$B17&lt;OFFSET(Radar!$AC$3,COLUMN(),0),    Param!$B$38/ScreenHeight!$B17,    (Param!$B$37+1/(1-OFFSET(Radar!$AD$3,COLUMN(),0)*ScreenHeight!$C17)/Param!$B$39)/OFFSET(Radar!$AC$3,COLUMN(),0))*DistanceShader!BI16*LightShader!BI16*(IF(OFFSET(Ghosts!$S$41,COLUMN(),0)&lt;ScreenHeight!$E17,   1,   (SQRT(OFFSET(Ghosts!$T$41,COLUMN(),0)-OFFSET(Ghosts!$R$41,COLUMN(),0)*ScreenHeight!$D17)-1))+IF(Ghosts!$B$35,IF(Param!$M$21,-1-POWER(0.3,Param!$M$21)/(IF(Param!$M$21&lt;20,LightShader!BI81,OFFSET(LightShader!BI81,Param!$M$21-20,0))+POWER(0.3,Param!$M$21)),-2),0))</f>
        <v>3.7824989315592572</v>
      </c>
      <c r="BJ16" s="46">
        <f ca="1">IF(ScreenHeight!$B17&lt;OFFSET(Radar!$AC$3,COLUMN(),0),    Param!$B$38/ScreenHeight!$B17,    (Param!$B$37+1/(1-OFFSET(Radar!$AD$3,COLUMN(),0)*ScreenHeight!$C17)/Param!$B$39)/OFFSET(Radar!$AC$3,COLUMN(),0))*DistanceShader!BJ16*LightShader!BJ16*(IF(OFFSET(Ghosts!$S$41,COLUMN(),0)&lt;ScreenHeight!$E17,   1,   (SQRT(OFFSET(Ghosts!$T$41,COLUMN(),0)-OFFSET(Ghosts!$R$41,COLUMN(),0)*ScreenHeight!$D17)-1))+IF(Ghosts!$B$35,IF(Param!$M$21,-1-POWER(0.3,Param!$M$21)/(IF(Param!$M$21&lt;20,LightShader!BJ81,OFFSET(LightShader!BJ81,Param!$M$21-20,0))+POWER(0.3,Param!$M$21)),-2),0))</f>
        <v>3.6480461009815111</v>
      </c>
      <c r="BK16" s="46">
        <f ca="1">IF(ScreenHeight!$B17&lt;OFFSET(Radar!$AC$3,COLUMN(),0),    Param!$B$38/ScreenHeight!$B17,    (Param!$B$37+1/(1-OFFSET(Radar!$AD$3,COLUMN(),0)*ScreenHeight!$C17)/Param!$B$39)/OFFSET(Radar!$AC$3,COLUMN(),0))*DistanceShader!BK16*LightShader!BK16*(IF(OFFSET(Ghosts!$S$41,COLUMN(),0)&lt;ScreenHeight!$E17,   1,   (SQRT(OFFSET(Ghosts!$T$41,COLUMN(),0)-OFFSET(Ghosts!$R$41,COLUMN(),0)*ScreenHeight!$D17)-1))+IF(Ghosts!$B$35,IF(Param!$M$21,-1-POWER(0.3,Param!$M$21)/(IF(Param!$M$21&lt;20,LightShader!BK81,OFFSET(LightShader!BK81,Param!$M$21-20,0))+POWER(0.3,Param!$M$21)),-2),0))</f>
        <v>3.5140003978081005</v>
      </c>
      <c r="BL16" s="46">
        <f ca="1">IF(ScreenHeight!$B17&lt;OFFSET(Radar!$AC$3,COLUMN(),0),    Param!$B$38/ScreenHeight!$B17,    (Param!$B$37+1/(1-OFFSET(Radar!$AD$3,COLUMN(),0)*ScreenHeight!$C17)/Param!$B$39)/OFFSET(Radar!$AC$3,COLUMN(),0))*DistanceShader!BL16*LightShader!BL16*(IF(OFFSET(Ghosts!$S$41,COLUMN(),0)&lt;ScreenHeight!$E17,   1,   (SQRT(OFFSET(Ghosts!$T$41,COLUMN(),0)-OFFSET(Ghosts!$R$41,COLUMN(),0)*ScreenHeight!$D17)-1))+IF(Ghosts!$B$35,IF(Param!$M$21,-1-POWER(0.3,Param!$M$21)/(IF(Param!$M$21&lt;20,LightShader!BL81,OFFSET(LightShader!BL81,Param!$M$21-20,0))+POWER(0.3,Param!$M$21)),-2),0))</f>
        <v>3.3816410264403234</v>
      </c>
      <c r="BM16" s="46">
        <f ca="1">IF(ScreenHeight!$B17&lt;OFFSET(Radar!$AC$3,COLUMN(),0),    Param!$B$38/ScreenHeight!$B17,    (Param!$B$37+1/(1-OFFSET(Radar!$AD$3,COLUMN(),0)*ScreenHeight!$C17)/Param!$B$39)/OFFSET(Radar!$AC$3,COLUMN(),0))*DistanceShader!BM16*LightShader!BM16*(IF(OFFSET(Ghosts!$S$41,COLUMN(),0)&lt;ScreenHeight!$E17,   1,   (SQRT(OFFSET(Ghosts!$T$41,COLUMN(),0)-OFFSET(Ghosts!$R$41,COLUMN(),0)*ScreenHeight!$D17)-1))+IF(Ghosts!$B$35,IF(Param!$M$21,-1-POWER(0.3,Param!$M$21)/(IF(Param!$M$21&lt;20,LightShader!BM81,OFFSET(LightShader!BM81,Param!$M$21-20,0))+POWER(0.3,Param!$M$21)),-2),0))</f>
        <v>3.2519560358726274</v>
      </c>
      <c r="BN16" s="46">
        <f ca="1">IF(ScreenHeight!$B17&lt;OFFSET(Radar!$AC$3,COLUMN(),0),    Param!$B$38/ScreenHeight!$B17,    (Param!$B$37+1/(1-OFFSET(Radar!$AD$3,COLUMN(),0)*ScreenHeight!$C17)/Param!$B$39)/OFFSET(Radar!$AC$3,COLUMN(),0))*DistanceShader!BN16*LightShader!BN16*(IF(OFFSET(Ghosts!$S$41,COLUMN(),0)&lt;ScreenHeight!$E17,   1,   (SQRT(OFFSET(Ghosts!$T$41,COLUMN(),0)-OFFSET(Ghosts!$R$41,COLUMN(),0)*ScreenHeight!$D17)-1))+IF(Ghosts!$B$35,IF(Param!$M$21,-1-POWER(0.3,Param!$M$21)/(IF(Param!$M$21&lt;20,LightShader!BN81,OFFSET(LightShader!BN81,Param!$M$21-20,0))+POWER(0.3,Param!$M$21)),-2),0))</f>
        <v>3.1256811934185791</v>
      </c>
      <c r="BO16" s="46">
        <f ca="1">IF(ScreenHeight!$B17&lt;OFFSET(Radar!$AC$3,COLUMN(),0),    Param!$B$38/ScreenHeight!$B17,    (Param!$B$37+1/(1-OFFSET(Radar!$AD$3,COLUMN(),0)*ScreenHeight!$C17)/Param!$B$39)/OFFSET(Radar!$AC$3,COLUMN(),0))*DistanceShader!BO16*LightShader!BO16*(IF(OFFSET(Ghosts!$S$41,COLUMN(),0)&lt;ScreenHeight!$E17,   1,   (SQRT(OFFSET(Ghosts!$T$41,COLUMN(),0)-OFFSET(Ghosts!$R$41,COLUMN(),0)*ScreenHeight!$D17)-1))+IF(Ghosts!$B$35,IF(Param!$M$21,-1-POWER(0.3,Param!$M$21)/(IF(Param!$M$21&lt;20,LightShader!BO81,OFFSET(LightShader!BO81,Param!$M$21-20,0))+POWER(0.3,Param!$M$21)),-2),0))</f>
        <v>3.0033402812125769</v>
      </c>
      <c r="BP16" s="46">
        <f ca="1">IF(ScreenHeight!$B17&lt;OFFSET(Radar!$AC$3,COLUMN(),0),    Param!$B$38/ScreenHeight!$B17,    (Param!$B$37+1/(1-OFFSET(Radar!$AD$3,COLUMN(),0)*ScreenHeight!$C17)/Param!$B$39)/OFFSET(Radar!$AC$3,COLUMN(),0))*DistanceShader!BP16*LightShader!BP16*(IF(OFFSET(Ghosts!$S$41,COLUMN(),0)&lt;ScreenHeight!$E17,   1,   (SQRT(OFFSET(Ghosts!$T$41,COLUMN(),0)-OFFSET(Ghosts!$R$41,COLUMN(),0)*ScreenHeight!$D17)-1))+IF(Ghosts!$B$35,IF(Param!$M$21,-1-POWER(0.3,Param!$M$21)/(IF(Param!$M$21&lt;20,LightShader!BP81,OFFSET(LightShader!BP81,Param!$M$21-20,0))+POWER(0.3,Param!$M$21)),-2),0))</f>
        <v>2.8852834659673392</v>
      </c>
      <c r="BQ16" s="46">
        <f ca="1">IF(ScreenHeight!$B17&lt;OFFSET(Radar!$AC$3,COLUMN(),0),    Param!$B$38/ScreenHeight!$B17,    (Param!$B$37+1/(1-OFFSET(Radar!$AD$3,COLUMN(),0)*ScreenHeight!$C17)/Param!$B$39)/OFFSET(Radar!$AC$3,COLUMN(),0))*DistanceShader!BQ16*LightShader!BQ16*(IF(OFFSET(Ghosts!$S$41,COLUMN(),0)&lt;ScreenHeight!$E17,   1,   (SQRT(OFFSET(Ghosts!$T$41,COLUMN(),0)-OFFSET(Ghosts!$R$41,COLUMN(),0)*ScreenHeight!$D17)-1))+IF(Ghosts!$B$35,IF(Param!$M$21,-1-POWER(0.3,Param!$M$21)/(IF(Param!$M$21&lt;20,LightShader!BQ81,OFFSET(LightShader!BQ81,Param!$M$21-20,0))+POWER(0.3,Param!$M$21)),-2),0))</f>
        <v>2.7717218705561013</v>
      </c>
      <c r="BR16" s="46">
        <f ca="1">IF(ScreenHeight!$B17&lt;OFFSET(Radar!$AC$3,COLUMN(),0),    Param!$B$38/ScreenHeight!$B17,    (Param!$B$37+1/(1-OFFSET(Radar!$AD$3,COLUMN(),0)*ScreenHeight!$C17)/Param!$B$39)/OFFSET(Radar!$AC$3,COLUMN(),0))*DistanceShader!BR16*LightShader!BR16*(IF(OFFSET(Ghosts!$S$41,COLUMN(),0)&lt;ScreenHeight!$E17,   1,   (SQRT(OFFSET(Ghosts!$T$41,COLUMN(),0)-OFFSET(Ghosts!$R$41,COLUMN(),0)*ScreenHeight!$D17)-1))+IF(Ghosts!$B$35,IF(Param!$M$21,-1-POWER(0.3,Param!$M$21)/(IF(Param!$M$21&lt;20,LightShader!BR81,OFFSET(LightShader!BR81,Param!$M$21-20,0))+POWER(0.3,Param!$M$21)),-2),0))</f>
        <v>2.6627575293708952</v>
      </c>
      <c r="BS16" s="46">
        <f ca="1">IF(ScreenHeight!$B17&lt;OFFSET(Radar!$AC$3,COLUMN(),0),    Param!$B$38/ScreenHeight!$B17,    (Param!$B$37+1/(1-OFFSET(Radar!$AD$3,COLUMN(),0)*ScreenHeight!$C17)/Param!$B$39)/OFFSET(Radar!$AC$3,COLUMN(),0))*DistanceShader!BS16*LightShader!BS16*(IF(OFFSET(Ghosts!$S$41,COLUMN(),0)&lt;ScreenHeight!$E17,   1,   (SQRT(OFFSET(Ghosts!$T$41,COLUMN(),0)-OFFSET(Ghosts!$R$41,COLUMN(),0)*ScreenHeight!$D17)-1))+IF(Ghosts!$B$35,IF(Param!$M$21,-1-POWER(0.3,Param!$M$21)/(IF(Param!$M$21&lt;20,LightShader!BS81,OFFSET(LightShader!BS81,Param!$M$21-20,0))+POWER(0.3,Param!$M$21)),-2),0))</f>
        <v>2.5584085962673253</v>
      </c>
      <c r="BT16" s="46">
        <f ca="1">IF(ScreenHeight!$B17&lt;OFFSET(Radar!$AC$3,COLUMN(),0),    Param!$B$38/ScreenHeight!$B17,    (Param!$B$37+1/(1-OFFSET(Radar!$AD$3,COLUMN(),0)*ScreenHeight!$C17)/Param!$B$39)/OFFSET(Radar!$AC$3,COLUMN(),0))*DistanceShader!BT16*LightShader!BT16*(IF(OFFSET(Ghosts!$S$41,COLUMN(),0)&lt;ScreenHeight!$E17,   1,   (SQRT(OFFSET(Ghosts!$T$41,COLUMN(),0)-OFFSET(Ghosts!$R$41,COLUMN(),0)*ScreenHeight!$D17)-1))+IF(Ghosts!$B$35,IF(Param!$M$21,-1-POWER(0.3,Param!$M$21)/(IF(Param!$M$21&lt;20,LightShader!BT81,OFFSET(LightShader!BT81,Param!$M$21-20,0))+POWER(0.3,Param!$M$21)),-2),0))</f>
        <v>2.4586300794167264</v>
      </c>
      <c r="BU16" s="46">
        <f ca="1">IF(ScreenHeight!$B17&lt;OFFSET(Radar!$AC$3,COLUMN(),0),    Param!$B$38/ScreenHeight!$B17,    (Param!$B$37+1/(1-OFFSET(Radar!$AD$3,COLUMN(),0)*ScreenHeight!$C17)/Param!$B$39)/OFFSET(Radar!$AC$3,COLUMN(),0))*DistanceShader!BU16*LightShader!BU16*(IF(OFFSET(Ghosts!$S$41,COLUMN(),0)&lt;ScreenHeight!$E17,   1,   (SQRT(OFFSET(Ghosts!$T$41,COLUMN(),0)-OFFSET(Ghosts!$R$41,COLUMN(),0)*ScreenHeight!$D17)-1))+IF(Ghosts!$B$35,IF(Param!$M$21,-1-POWER(0.3,Param!$M$21)/(IF(Param!$M$21&lt;20,LightShader!BU81,OFFSET(LightShader!BU81,Param!$M$21-20,0))+POWER(0.3,Param!$M$21)),-2),0))</f>
        <v>2.3633305847363699</v>
      </c>
      <c r="BV16" s="46">
        <f ca="1">IF(ScreenHeight!$B17&lt;OFFSET(Radar!$AC$3,COLUMN(),0),    Param!$B$38/ScreenHeight!$B17,    (Param!$B$37+1/(1-OFFSET(Radar!$AD$3,COLUMN(),0)*ScreenHeight!$C17)/Param!$B$39)/OFFSET(Radar!$AC$3,COLUMN(),0))*DistanceShader!BV16*LightShader!BV16*(IF(OFFSET(Ghosts!$S$41,COLUMN(),0)&lt;ScreenHeight!$E17,   1,   (SQRT(OFFSET(Ghosts!$T$41,COLUMN(),0)-OFFSET(Ghosts!$R$41,COLUMN(),0)*ScreenHeight!$D17)-1))+IF(Ghosts!$B$35,IF(Param!$M$21,-1-POWER(0.3,Param!$M$21)/(IF(Param!$M$21&lt;20,LightShader!BV81,OFFSET(LightShader!BV81,Param!$M$21-20,0))+POWER(0.3,Param!$M$21)),-2),0))</f>
        <v>2.272385627453537</v>
      </c>
      <c r="BW16" s="46">
        <f ca="1">IF(ScreenHeight!$B17&lt;OFFSET(Radar!$AC$3,COLUMN(),0),    Param!$B$38/ScreenHeight!$B17,    (Param!$B$37+1/(1-OFFSET(Radar!$AD$3,COLUMN(),0)*ScreenHeight!$C17)/Param!$B$39)/OFFSET(Radar!$AC$3,COLUMN(),0))*DistanceShader!BW16*LightShader!BW16*(IF(OFFSET(Ghosts!$S$41,COLUMN(),0)&lt;ScreenHeight!$E17,   1,   (SQRT(OFFSET(Ghosts!$T$41,COLUMN(),0)-OFFSET(Ghosts!$R$41,COLUMN(),0)*ScreenHeight!$D17)-1))+IF(Ghosts!$B$35,IF(Param!$M$21,-1-POWER(0.3,Param!$M$21)/(IF(Param!$M$21&lt;20,LightShader!BW81,OFFSET(LightShader!BW81,Param!$M$21-20,0))+POWER(0.3,Param!$M$21)),-2),0))</f>
        <v>2.1856480710546942</v>
      </c>
      <c r="BX16" s="46">
        <f ca="1">IF(ScreenHeight!$B17&lt;OFFSET(Radar!$AC$3,COLUMN(),0),    Param!$B$38/ScreenHeight!$B17,    (Param!$B$37+1/(1-OFFSET(Radar!$AD$3,COLUMN(),0)*ScreenHeight!$C17)/Param!$B$39)/OFFSET(Radar!$AC$3,COLUMN(),0))*DistanceShader!BX16*LightShader!BX16*(IF(OFFSET(Ghosts!$S$41,COLUMN(),0)&lt;ScreenHeight!$E17,   1,   (SQRT(OFFSET(Ghosts!$T$41,COLUMN(),0)-OFFSET(Ghosts!$R$41,COLUMN(),0)*ScreenHeight!$D17)-1))+IF(Ghosts!$B$35,IF(Param!$M$21,-1-POWER(0.3,Param!$M$21)/(IF(Param!$M$21&lt;20,LightShader!BX81,OFFSET(LightShader!BX81,Param!$M$21-20,0))+POWER(0.3,Param!$M$21)),-2),0))</f>
        <v>2.1029562099122616</v>
      </c>
      <c r="BY16" s="46">
        <f ca="1">IF(ScreenHeight!$B17&lt;OFFSET(Radar!$AC$3,COLUMN(),0),    Param!$B$38/ScreenHeight!$B17,    (Param!$B$37+1/(1-OFFSET(Radar!$AD$3,COLUMN(),0)*ScreenHeight!$C17)/Param!$B$39)/OFFSET(Radar!$AC$3,COLUMN(),0))*DistanceShader!BY16*LightShader!BY16*(IF(OFFSET(Ghosts!$S$41,COLUMN(),0)&lt;ScreenHeight!$E17,   1,   (SQRT(OFFSET(Ghosts!$T$41,COLUMN(),0)-OFFSET(Ghosts!$R$41,COLUMN(),0)*ScreenHeight!$D17)-1))+IF(Ghosts!$B$35,IF(Param!$M$21,-1-POWER(0.3,Param!$M$21)/(IF(Param!$M$21&lt;20,LightShader!BY81,OFFSET(LightShader!BY81,Param!$M$21-20,0))+POWER(0.3,Param!$M$21)),-2),0))</f>
        <v>2.0241399493760723</v>
      </c>
      <c r="BZ16" s="46">
        <f ca="1">IF(ScreenHeight!$B17&lt;OFFSET(Radar!$AC$3,COLUMN(),0),    Param!$B$38/ScreenHeight!$B17,    (Param!$B$37+1/(1-OFFSET(Radar!$AD$3,COLUMN(),0)*ScreenHeight!$C17)/Param!$B$39)/OFFSET(Radar!$AC$3,COLUMN(),0))*DistanceShader!BZ16*LightShader!BZ16*(IF(OFFSET(Ghosts!$S$41,COLUMN(),0)&lt;ScreenHeight!$E17,   1,   (SQRT(OFFSET(Ghosts!$T$41,COLUMN(),0)-OFFSET(Ghosts!$R$41,COLUMN(),0)*ScreenHeight!$D17)-1))+IF(Ghosts!$B$35,IF(Param!$M$21,-1-POWER(0.3,Param!$M$21)/(IF(Param!$M$21&lt;20,LightShader!BZ81,OFFSET(LightShader!BZ81,Param!$M$21-20,0))+POWER(0.3,Param!$M$21)),-2),0))</f>
        <v>1.9490254691533746</v>
      </c>
      <c r="CA16" s="46">
        <f ca="1">IF(ScreenHeight!$B17&lt;OFFSET(Radar!$AC$3,COLUMN(),0),    Param!$B$38/ScreenHeight!$B17,    (Param!$B$37+1/(1-OFFSET(Radar!$AD$3,COLUMN(),0)*ScreenHeight!$C17)/Param!$B$39)/OFFSET(Radar!$AC$3,COLUMN(),0))*DistanceShader!CA16*LightShader!CA16*(IF(OFFSET(Ghosts!$S$41,COLUMN(),0)&lt;ScreenHeight!$E17,   1,   (SQRT(OFFSET(Ghosts!$T$41,COLUMN(),0)-OFFSET(Ghosts!$R$41,COLUMN(),0)*ScreenHeight!$D17)-1))+IF(Ghosts!$B$35,IF(Param!$M$21,-1-POWER(0.3,Param!$M$21)/(IF(Param!$M$21&lt;20,LightShader!CA81,OFFSET(LightShader!CA81,Param!$M$21-20,0))+POWER(0.3,Param!$M$21)),-2),0))</f>
        <v>1.8774386903238358</v>
      </c>
      <c r="CB16" s="46">
        <f ca="1">IF(ScreenHeight!$B17&lt;OFFSET(Radar!$AC$3,COLUMN(),0),    Param!$B$38/ScreenHeight!$B17,    (Param!$B$37+1/(1-OFFSET(Radar!$AD$3,COLUMN(),0)*ScreenHeight!$C17)/Param!$B$39)/OFFSET(Radar!$AC$3,COLUMN(),0))*DistanceShader!CB16*LightShader!CB16*(IF(OFFSET(Ghosts!$S$41,COLUMN(),0)&lt;ScreenHeight!$E17,   1,   (SQRT(OFFSET(Ghosts!$T$41,COLUMN(),0)-OFFSET(Ghosts!$R$41,COLUMN(),0)*ScreenHeight!$D17)-1))+IF(Ghosts!$B$35,IF(Param!$M$21,-1-POWER(0.3,Param!$M$21)/(IF(Param!$M$21&lt;20,LightShader!CB81,OFFSET(LightShader!CB81,Param!$M$21-20,0))+POWER(0.3,Param!$M$21)),-2),0))</f>
        <v>1.8092078073204494</v>
      </c>
      <c r="CC16" s="46">
        <f ca="1">IF(ScreenHeight!$B17&lt;OFFSET(Radar!$AC$3,COLUMN(),0),    Param!$B$38/ScreenHeight!$B17,    (Param!$B$37+1/(1-OFFSET(Radar!$AD$3,COLUMN(),0)*ScreenHeight!$C17)/Param!$B$39)/OFFSET(Radar!$AC$3,COLUMN(),0))*DistanceShader!CC16*LightShader!CC16*(IF(OFFSET(Ghosts!$S$41,COLUMN(),0)&lt;ScreenHeight!$E17,   1,   (SQRT(OFFSET(Ghosts!$T$41,COLUMN(),0)-OFFSET(Ghosts!$R$41,COLUMN(),0)*ScreenHeight!$D17)-1))+IF(Ghosts!$B$35,IF(Param!$M$21,-1-POWER(0.3,Param!$M$21)/(IF(Param!$M$21&lt;20,LightShader!CC81,OFFSET(LightShader!CC81,Param!$M$21-20,0))+POWER(0.3,Param!$M$21)),-2),0))</f>
        <v>1.7441650952020515</v>
      </c>
      <c r="CD16" s="46">
        <f ca="1">IF(ScreenHeight!$B17&lt;OFFSET(Radar!$AC$3,COLUMN(),0),    Param!$B$38/ScreenHeight!$B17,    (Param!$B$37+1/(1-OFFSET(Radar!$AD$3,COLUMN(),0)*ScreenHeight!$C17)/Param!$B$39)/OFFSET(Radar!$AC$3,COLUMN(),0))*DistanceShader!CD16*LightShader!CD16*(IF(OFFSET(Ghosts!$S$41,COLUMN(),0)&lt;ScreenHeight!$E17,   1,   (SQRT(OFFSET(Ghosts!$T$41,COLUMN(),0)-OFFSET(Ghosts!$R$41,COLUMN(),0)*ScreenHeight!$D17)-1))+IF(Ghosts!$B$35,IF(Param!$M$21,-1-POWER(0.3,Param!$M$21)/(IF(Param!$M$21&lt;20,LightShader!CD81,OFFSET(LightShader!CD81,Param!$M$21-20,0))+POWER(0.3,Param!$M$21)),-2),0))</f>
        <v>1.682148159701971</v>
      </c>
      <c r="CE16" s="46">
        <f ca="1">IF(ScreenHeight!$B17&lt;OFFSET(Radar!$AC$3,COLUMN(),0),    Param!$B$38/ScreenHeight!$B17,    (Param!$B$37+1/(1-OFFSET(Radar!$AD$3,COLUMN(),0)*ScreenHeight!$C17)/Param!$B$39)/OFFSET(Radar!$AC$3,COLUMN(),0))*DistanceShader!CE16*LightShader!CE16*(IF(OFFSET(Ghosts!$S$41,COLUMN(),0)&lt;ScreenHeight!$E17,   1,   (SQRT(OFFSET(Ghosts!$T$41,COLUMN(),0)-OFFSET(Ghosts!$R$41,COLUMN(),0)*ScreenHeight!$D17)-1))+IF(Ghosts!$B$35,IF(Param!$M$21,-1-POWER(0.3,Param!$M$21)/(IF(Param!$M$21&lt;20,LightShader!CE81,OFFSET(LightShader!CE81,Param!$M$21-20,0))+POWER(0.3,Param!$M$21)),-2),0))</f>
        <v>1.6230007622807143</v>
      </c>
      <c r="CF16" s="46">
        <f ca="1">IF(ScreenHeight!$B17&lt;OFFSET(Radar!$AC$3,COLUMN(),0),    Param!$B$38/ScreenHeight!$B17,    (Param!$B$37+1/(1-OFFSET(Radar!$AD$3,COLUMN(),0)*ScreenHeight!$C17)/Param!$B$39)/OFFSET(Radar!$AC$3,COLUMN(),0))*DistanceShader!CF16*LightShader!CF16*(IF(OFFSET(Ghosts!$S$41,COLUMN(),0)&lt;ScreenHeight!$E17,   1,   (SQRT(OFFSET(Ghosts!$T$41,COLUMN(),0)-OFFSET(Ghosts!$R$41,COLUMN(),0)*ScreenHeight!$D17)-1))+IF(Ghosts!$B$35,IF(Param!$M$21,-1-POWER(0.3,Param!$M$21)/(IF(Param!$M$21&lt;20,LightShader!CF81,OFFSET(LightShader!CF81,Param!$M$21-20,0))+POWER(0.3,Param!$M$21)),-2),0))</f>
        <v>1.566573323831002</v>
      </c>
      <c r="CG16" s="46">
        <f ca="1">IF(ScreenHeight!$B17&lt;OFFSET(Radar!$AC$3,COLUMN(),0),    Param!$B$38/ScreenHeight!$B17,    (Param!$B$37+1/(1-OFFSET(Radar!$AD$3,COLUMN(),0)*ScreenHeight!$C17)/Param!$B$39)/OFFSET(Radar!$AC$3,COLUMN(),0))*DistanceShader!CG16*LightShader!CG16*(IF(OFFSET(Ghosts!$S$41,COLUMN(),0)&lt;ScreenHeight!$E17,   1,   (SQRT(OFFSET(Ghosts!$T$41,COLUMN(),0)-OFFSET(Ghosts!$R$41,COLUMN(),0)*ScreenHeight!$D17)-1))+IF(Ghosts!$B$35,IF(Param!$M$21,-1-POWER(0.3,Param!$M$21)/(IF(Param!$M$21&lt;20,LightShader!CG81,OFFSET(LightShader!CG81,Param!$M$21-20,0))+POWER(0.3,Param!$M$21)),-2),0))</f>
        <v>1.5127231877811487</v>
      </c>
      <c r="CH16" s="46">
        <f ca="1">IF(ScreenHeight!$B17&lt;OFFSET(Radar!$AC$3,COLUMN(),0),    Param!$B$38/ScreenHeight!$B17,    (Param!$B$37+1/(1-OFFSET(Radar!$AD$3,COLUMN(),0)*ScreenHeight!$C17)/Param!$B$39)/OFFSET(Radar!$AC$3,COLUMN(),0))*DistanceShader!CH16*LightShader!CH16*(IF(OFFSET(Ghosts!$S$41,COLUMN(),0)&lt;ScreenHeight!$E17,   1,   (SQRT(OFFSET(Ghosts!$T$41,COLUMN(),0)-OFFSET(Ghosts!$R$41,COLUMN(),0)*ScreenHeight!$D17)-1))+IF(Ghosts!$B$35,IF(Param!$M$21,-1-POWER(0.3,Param!$M$21)/(IF(Param!$M$21&lt;20,LightShader!CH81,OFFSET(LightShader!CH81,Param!$M$21-20,0))+POWER(0.3,Param!$M$21)),-2),0))</f>
        <v>1.461314705153133</v>
      </c>
      <c r="CI16" s="46">
        <f ca="1">IF(ScreenHeight!$B17&lt;OFFSET(Radar!$AC$3,COLUMN(),0),    Param!$B$38/ScreenHeight!$B17,    (Param!$B$37+1/(1-OFFSET(Radar!$AD$3,COLUMN(),0)*ScreenHeight!$C17)/Param!$B$39)/OFFSET(Radar!$AC$3,COLUMN(),0))*DistanceShader!CI16*LightShader!CI16*(IF(OFFSET(Ghosts!$S$41,COLUMN(),0)&lt;ScreenHeight!$E17,   1,   (SQRT(OFFSET(Ghosts!$T$41,COLUMN(),0)-OFFSET(Ghosts!$R$41,COLUMN(),0)*ScreenHeight!$D17)-1))+IF(Ghosts!$B$35,IF(Param!$M$21,-1-POWER(0.3,Param!$M$21)/(IF(Param!$M$21&lt;20,LightShader!CI81,OFFSET(LightShader!CI81,Param!$M$21-20,0))+POWER(0.3,Param!$M$21)),-2),0))</f>
        <v>1.4122191897869951</v>
      </c>
      <c r="CJ16" s="46">
        <f ca="1">IF(ScreenHeight!$B17&lt;OFFSET(Radar!$AC$3,COLUMN(),0),    Param!$B$38/ScreenHeight!$B17,    (Param!$B$37+1/(1-OFFSET(Radar!$AD$3,COLUMN(),0)*ScreenHeight!$C17)/Param!$B$39)/OFFSET(Radar!$AC$3,COLUMN(),0))*DistanceShader!CJ16*LightShader!CJ16*(IF(OFFSET(Ghosts!$S$41,COLUMN(),0)&lt;ScreenHeight!$E17,   1,   (SQRT(OFFSET(Ghosts!$T$41,COLUMN(),0)-OFFSET(Ghosts!$R$41,COLUMN(),0)*ScreenHeight!$D17)-1))+IF(Ghosts!$B$35,IF(Param!$M$21,-1-POWER(0.3,Param!$M$21)/(IF(Param!$M$21&lt;20,LightShader!CJ81,OFFSET(LightShader!CJ81,Param!$M$21-20,0))+POWER(0.3,Param!$M$21)),-2),0))</f>
        <v>1.3653147806956765</v>
      </c>
      <c r="CK16" s="46">
        <f ca="1">IF(ScreenHeight!$B17&lt;OFFSET(Radar!$AC$3,COLUMN(),0),    Param!$B$38/ScreenHeight!$B17,    (Param!$B$37+1/(1-OFFSET(Radar!$AD$3,COLUMN(),0)*ScreenHeight!$C17)/Param!$B$39)/OFFSET(Radar!$AC$3,COLUMN(),0))*DistanceShader!CK16*LightShader!CK16*(IF(OFFSET(Ghosts!$S$41,COLUMN(),0)&lt;ScreenHeight!$E17,   1,   (SQRT(OFFSET(Ghosts!$T$41,COLUMN(),0)-OFFSET(Ghosts!$R$41,COLUMN(),0)*ScreenHeight!$D17)-1))+IF(Ghosts!$B$35,IF(Param!$M$21,-1-POWER(0.3,Param!$M$21)/(IF(Param!$M$21&lt;20,LightShader!CK81,OFFSET(LightShader!CK81,Param!$M$21-20,0))+POWER(0.3,Param!$M$21)),-2),0))</f>
        <v>1.3204862397375152</v>
      </c>
      <c r="CL16" s="46">
        <f ca="1">IF(ScreenHeight!$B17&lt;OFFSET(Radar!$AC$3,COLUMN(),0),    Param!$B$38/ScreenHeight!$B17,    (Param!$B$37+1/(1-OFFSET(Radar!$AD$3,COLUMN(),0)*ScreenHeight!$C17)/Param!$B$39)/OFFSET(Radar!$AC$3,COLUMN(),0))*DistanceShader!CL16*LightShader!CL16*(IF(OFFSET(Ghosts!$S$41,COLUMN(),0)&lt;ScreenHeight!$E17,   1,   (SQRT(OFFSET(Ghosts!$T$41,COLUMN(),0)-OFFSET(Ghosts!$R$41,COLUMN(),0)*ScreenHeight!$D17)-1))+IF(Ghosts!$B$35,IF(Param!$M$21,-1-POWER(0.3,Param!$M$21)/(IF(Param!$M$21&lt;20,LightShader!CL81,OFFSET(LightShader!CL81,Param!$M$21-20,0))+POWER(0.3,Param!$M$21)),-2),0))</f>
        <v>1.2776247059728394</v>
      </c>
      <c r="CM16" s="46">
        <f ca="1">IF(ScreenHeight!$B17&lt;OFFSET(Radar!$AC$3,COLUMN(),0),    Param!$B$38/ScreenHeight!$B17,    (Param!$B$37+1/(1-OFFSET(Radar!$AD$3,COLUMN(),0)*ScreenHeight!$C17)/Param!$B$39)/OFFSET(Radar!$AC$3,COLUMN(),0))*DistanceShader!CM16*LightShader!CM16*(IF(OFFSET(Ghosts!$S$41,COLUMN(),0)&lt;ScreenHeight!$E17,   1,   (SQRT(OFFSET(Ghosts!$T$41,COLUMN(),0)-OFFSET(Ghosts!$R$41,COLUMN(),0)*ScreenHeight!$D17)-1))+IF(Ghosts!$B$35,IF(Param!$M$21,-1-POWER(0.3,Param!$M$21)/(IF(Param!$M$21&lt;20,LightShader!CM81,OFFSET(LightShader!CM81,Param!$M$21-20,0))+POWER(0.3,Param!$M$21)),-2),0))</f>
        <v>1.2366274227900325</v>
      </c>
      <c r="CN16" s="46">
        <f ca="1">IF(ScreenHeight!$B17&lt;OFFSET(Radar!$AC$3,COLUMN(),0),    Param!$B$38/ScreenHeight!$B17,    (Param!$B$37+1/(1-OFFSET(Radar!$AD$3,COLUMN(),0)*ScreenHeight!$C17)/Param!$B$39)/OFFSET(Radar!$AC$3,COLUMN(),0))*DistanceShader!CN16*LightShader!CN16*(IF(OFFSET(Ghosts!$S$41,COLUMN(),0)&lt;ScreenHeight!$E17,   1,   (SQRT(OFFSET(Ghosts!$T$41,COLUMN(),0)-OFFSET(Ghosts!$R$41,COLUMN(),0)*ScreenHeight!$D17)-1))+IF(Ghosts!$B$35,IF(Param!$M$21,-1-POWER(0.3,Param!$M$21)/(IF(Param!$M$21&lt;20,LightShader!CN81,OFFSET(LightShader!CN81,Param!$M$21-20,0))+POWER(0.3,Param!$M$21)),-2),0))</f>
        <v>1.197397449811598</v>
      </c>
      <c r="CO16" s="46">
        <f ca="1">IF(ScreenHeight!$B17&lt;OFFSET(Radar!$AC$3,COLUMN(),0),    Param!$B$38/ScreenHeight!$B17,    (Param!$B$37+1/(1-OFFSET(Radar!$AD$3,COLUMN(),0)*ScreenHeight!$C17)/Param!$B$39)/OFFSET(Radar!$AC$3,COLUMN(),0))*DistanceShader!CO16*LightShader!CO16*(IF(OFFSET(Ghosts!$S$41,COLUMN(),0)&lt;ScreenHeight!$E17,   1,   (SQRT(OFFSET(Ghosts!$T$41,COLUMN(),0)-OFFSET(Ghosts!$R$41,COLUMN(),0)*ScreenHeight!$D17)-1))+IF(Ghosts!$B$35,IF(Param!$M$21,-1-POWER(0.3,Param!$M$21)/(IF(Param!$M$21&lt;20,LightShader!CO81,OFFSET(LightShader!CO81,Param!$M$21-20,0))+POWER(0.3,Param!$M$21)),-2),0))</f>
        <v>1.1598433684572611</v>
      </c>
      <c r="CP16" s="46">
        <f ca="1">IF(ScreenHeight!$B17&lt;OFFSET(Radar!$AC$3,COLUMN(),0),    Param!$B$38/ScreenHeight!$B17,    (Param!$B$37+1/(1-OFFSET(Radar!$AD$3,COLUMN(),0)*ScreenHeight!$C17)/Param!$B$39)/OFFSET(Radar!$AC$3,COLUMN(),0))*DistanceShader!CP16*LightShader!CP16*(IF(OFFSET(Ghosts!$S$41,COLUMN(),0)&lt;ScreenHeight!$E17,   1,   (SQRT(OFFSET(Ghosts!$T$41,COLUMN(),0)-OFFSET(Ghosts!$R$41,COLUMN(),0)*ScreenHeight!$D17)-1))+IF(Ghosts!$B$35,IF(Param!$M$21,-1-POWER(0.3,Param!$M$21)/(IF(Param!$M$21&lt;20,LightShader!CP81,OFFSET(LightShader!CP81,Param!$M$21-20,0))+POWER(0.3,Param!$M$21)),-2),0))</f>
        <v>1.1238789876400059</v>
      </c>
      <c r="CQ16" s="46">
        <f ca="1">IF(ScreenHeight!$B17&lt;OFFSET(Radar!$AC$3,COLUMN(),0),    Param!$B$38/ScreenHeight!$B17,    (Param!$B$37+1/(1-OFFSET(Radar!$AD$3,COLUMN(),0)*ScreenHeight!$C17)/Param!$B$39)/OFFSET(Radar!$AC$3,COLUMN(),0))*DistanceShader!CQ16*LightShader!CQ16*(IF(OFFSET(Ghosts!$S$41,COLUMN(),0)&lt;ScreenHeight!$E17,   1,   (SQRT(OFFSET(Ghosts!$T$41,COLUMN(),0)-OFFSET(Ghosts!$R$41,COLUMN(),0)*ScreenHeight!$D17)-1))+IF(Ghosts!$B$35,IF(Param!$M$21,-1-POWER(0.3,Param!$M$21)/(IF(Param!$M$21&lt;20,LightShader!CQ81,OFFSET(LightShader!CQ81,Param!$M$21-20,0))+POWER(0.3,Param!$M$21)),-2),0))</f>
        <v>1.089423054237955</v>
      </c>
      <c r="CR16" s="46">
        <f ca="1">IF(ScreenHeight!$B17&lt;OFFSET(Radar!$AC$3,COLUMN(),0),    Param!$B$38/ScreenHeight!$B17,    (Param!$B$37+1/(1-OFFSET(Radar!$AD$3,COLUMN(),0)*ScreenHeight!$C17)/Param!$B$39)/OFFSET(Radar!$AC$3,COLUMN(),0))*DistanceShader!CR16*LightShader!CR16*(IF(OFFSET(Ghosts!$S$41,COLUMN(),0)&lt;ScreenHeight!$E17,   1,   (SQRT(OFFSET(Ghosts!$T$41,COLUMN(),0)-OFFSET(Ghosts!$R$41,COLUMN(),0)*ScreenHeight!$D17)-1))+IF(Ghosts!$B$35,IF(Param!$M$21,-1-POWER(0.3,Param!$M$21)/(IF(Param!$M$21&lt;20,LightShader!CR81,OFFSET(LightShader!CR81,Param!$M$21-20,0))+POWER(0.3,Param!$M$21)),-2),0))</f>
        <v>1.0563989715917363</v>
      </c>
      <c r="CS16" s="46">
        <f ca="1">IF(ScreenHeight!$B17&lt;OFFSET(Radar!$AC$3,COLUMN(),0),    Param!$B$38/ScreenHeight!$B17,    (Param!$B$37+1/(1-OFFSET(Radar!$AD$3,COLUMN(),0)*ScreenHeight!$C17)/Param!$B$39)/OFFSET(Radar!$AC$3,COLUMN(),0))*DistanceShader!CS16*LightShader!CS16*(IF(OFFSET(Ghosts!$S$41,COLUMN(),0)&lt;ScreenHeight!$E17,   1,   (SQRT(OFFSET(Ghosts!$T$41,COLUMN(),0)-OFFSET(Ghosts!$R$41,COLUMN(),0)*ScreenHeight!$D17)-1))+IF(Ghosts!$B$35,IF(Param!$M$21,-1-POWER(0.3,Param!$M$21)/(IF(Param!$M$21&lt;20,LightShader!CS81,OFFSET(LightShader!CS81,Param!$M$21-20,0))+POWER(0.3,Param!$M$21)),-2),0))</f>
        <v>1.0247345282232474</v>
      </c>
      <c r="CT16" s="46">
        <f ca="1">IF(ScreenHeight!$B17&lt;OFFSET(Radar!$AC$3,COLUMN(),0),    Param!$B$38/ScreenHeight!$B17,    (Param!$B$37+1/(1-OFFSET(Radar!$AD$3,COLUMN(),0)*ScreenHeight!$C17)/Param!$B$39)/OFFSET(Radar!$AC$3,COLUMN(),0))*DistanceShader!CT16*LightShader!CT16*(IF(OFFSET(Ghosts!$S$41,COLUMN(),0)&lt;ScreenHeight!$E17,   1,   (SQRT(OFFSET(Ghosts!$T$41,COLUMN(),0)-OFFSET(Ghosts!$R$41,COLUMN(),0)*ScreenHeight!$D17)-1))+IF(Ghosts!$B$35,IF(Param!$M$21,-1-POWER(0.3,Param!$M$21)/(IF(Param!$M$21&lt;20,LightShader!CT81,OFFSET(LightShader!CT81,Param!$M$21-20,0))+POWER(0.3,Param!$M$21)),-2),0))</f>
        <v>0.994361638179598</v>
      </c>
      <c r="CU16" s="46">
        <f ca="1">IF(ScreenHeight!$B17&lt;OFFSET(Radar!$AC$3,COLUMN(),0),    Param!$B$38/ScreenHeight!$B17,    (Param!$B$37+1/(1-OFFSET(Radar!$AD$3,COLUMN(),0)*ScreenHeight!$C17)/Param!$B$39)/OFFSET(Radar!$AC$3,COLUMN(),0))*DistanceShader!CU16*LightShader!CU16*(IF(OFFSET(Ghosts!$S$41,COLUMN(),0)&lt;ScreenHeight!$E17,   1,   (SQRT(OFFSET(Ghosts!$T$41,COLUMN(),0)-OFFSET(Ghosts!$R$41,COLUMN(),0)*ScreenHeight!$D17)-1))+IF(Ghosts!$B$35,IF(Param!$M$21,-1-POWER(0.3,Param!$M$21)/(IF(Param!$M$21&lt;20,LightShader!CU81,OFFSET(LightShader!CU81,Param!$M$21-20,0))+POWER(0.3,Param!$M$21)),-2),0))</f>
        <v>0.9652160938149672</v>
      </c>
      <c r="CV16" s="46">
        <f ca="1">IF(ScreenHeight!$B17&lt;OFFSET(Radar!$AC$3,COLUMN(),0),    Param!$B$38/ScreenHeight!$B17,    (Param!$B$37+1/(1-OFFSET(Radar!$AD$3,COLUMN(),0)*ScreenHeight!$C17)/Param!$B$39)/OFFSET(Radar!$AC$3,COLUMN(),0))*DistanceShader!CV16*LightShader!CV16*(IF(OFFSET(Ghosts!$S$41,COLUMN(),0)&lt;ScreenHeight!$E17,   1,   (SQRT(OFFSET(Ghosts!$T$41,COLUMN(),0)-OFFSET(Ghosts!$R$41,COLUMN(),0)*ScreenHeight!$D17)-1))+IF(Ghosts!$B$35,IF(Param!$M$21,-1-POWER(0.3,Param!$M$21)/(IF(Param!$M$21&lt;20,LightShader!CV81,OFFSET(LightShader!CV81,Param!$M$21-20,0))+POWER(0.3,Param!$M$21)),-2),0))</f>
        <v>0.93723733138625354</v>
      </c>
      <c r="CW16" s="46">
        <f ca="1">IF(ScreenHeight!$B17&lt;OFFSET(Radar!$AC$3,COLUMN(),0),    Param!$B$38/ScreenHeight!$B17,    (Param!$B$37+1/(1-OFFSET(Radar!$AD$3,COLUMN(),0)*ScreenHeight!$C17)/Param!$B$39)/OFFSET(Radar!$AC$3,COLUMN(),0))*DistanceShader!CW16*LightShader!CW16*(IF(OFFSET(Ghosts!$S$41,COLUMN(),0)&lt;ScreenHeight!$E17,   1,   (SQRT(OFFSET(Ghosts!$T$41,COLUMN(),0)-OFFSET(Ghosts!$R$41,COLUMN(),0)*ScreenHeight!$D17)-1))+IF(Ghosts!$B$35,IF(Param!$M$21,-1-POWER(0.3,Param!$M$21)/(IF(Param!$M$21&lt;20,LightShader!CW81,OFFSET(LightShader!CW81,Param!$M$21-20,0))+POWER(0.3,Param!$M$21)),-2),0))</f>
        <v>0.91036820951944541</v>
      </c>
    </row>
    <row r="17" spans="1:101" ht="7.5" customHeight="1">
      <c r="A17" s="46">
        <f ca="1">IF(ScreenHeight!$B18&lt;OFFSET(Radar!$AC$3,COLUMN(),0),    Param!$B$38/ScreenHeight!$B18,    (Param!$B$37+1/(1-OFFSET(Radar!$AD$3,COLUMN(),0)*ScreenHeight!$C18)/Param!$B$39)/OFFSET(Radar!$AC$3,COLUMN(),0))*DistanceShader!A17*LightShader!A17*(IF(OFFSET(Ghosts!$S$41,COLUMN(),0)&lt;ScreenHeight!$E18,   1,   (SQRT(OFFSET(Ghosts!$T$41,COLUMN(),0)-OFFSET(Ghosts!$R$41,COLUMN(),0)*ScreenHeight!$D18)-1))+IF(Ghosts!$B$35,IF(Param!$M$21,-1-POWER(0.3,Param!$M$21)/(IF(Param!$M$21&lt;20,LightShader!A82,OFFSET(LightShader!A82,Param!$M$21-20,0))+POWER(0.3,Param!$M$21)),-2),0))</f>
        <v>0.70111998783275276</v>
      </c>
      <c r="B17" s="46">
        <f ca="1">IF(ScreenHeight!$B18&lt;OFFSET(Radar!$AC$3,COLUMN(),0),    Param!$B$38/ScreenHeight!$B18,    (Param!$B$37+1/(1-OFFSET(Radar!$AD$3,COLUMN(),0)*ScreenHeight!$C18)/Param!$B$39)/OFFSET(Radar!$AC$3,COLUMN(),0))*DistanceShader!B17*LightShader!B17*(IF(OFFSET(Ghosts!$S$41,COLUMN(),0)&lt;ScreenHeight!$E18,   1,   (SQRT(OFFSET(Ghosts!$T$41,COLUMN(),0)-OFFSET(Ghosts!$R$41,COLUMN(),0)*ScreenHeight!$D18)-1))+IF(Ghosts!$B$35,IF(Param!$M$21,-1-POWER(0.3,Param!$M$21)/(IF(Param!$M$21&lt;20,LightShader!B82,OFFSET(LightShader!B82,Param!$M$21-20,0))+POWER(0.3,Param!$M$21)),-2),0))</f>
        <v>0.71349180245044519</v>
      </c>
      <c r="C17" s="46">
        <f ca="1">IF(ScreenHeight!$B18&lt;OFFSET(Radar!$AC$3,COLUMN(),0),    Param!$B$38/ScreenHeight!$B18,    (Param!$B$37+1/(1-OFFSET(Radar!$AD$3,COLUMN(),0)*ScreenHeight!$C18)/Param!$B$39)/OFFSET(Radar!$AC$3,COLUMN(),0))*DistanceShader!C17*LightShader!C17*(IF(OFFSET(Ghosts!$S$41,COLUMN(),0)&lt;ScreenHeight!$E18,   1,   (SQRT(OFFSET(Ghosts!$T$41,COLUMN(),0)-OFFSET(Ghosts!$R$41,COLUMN(),0)*ScreenHeight!$D18)-1))+IF(Ghosts!$B$35,IF(Param!$M$21,-1-POWER(0.3,Param!$M$21)/(IF(Param!$M$21&lt;20,LightShader!C82,OFFSET(LightShader!C82,Param!$M$21-20,0))+POWER(0.3,Param!$M$21)),-2),0))</f>
        <v>0.72622126315742652</v>
      </c>
      <c r="D17" s="46">
        <f ca="1">IF(ScreenHeight!$B18&lt;OFFSET(Radar!$AC$3,COLUMN(),0),    Param!$B$38/ScreenHeight!$B18,    (Param!$B$37+1/(1-OFFSET(Radar!$AD$3,COLUMN(),0)*ScreenHeight!$C18)/Param!$B$39)/OFFSET(Radar!$AC$3,COLUMN(),0))*DistanceShader!D17*LightShader!D17*(IF(OFFSET(Ghosts!$S$41,COLUMN(),0)&lt;ScreenHeight!$E18,   1,   (SQRT(OFFSET(Ghosts!$T$41,COLUMN(),0)-OFFSET(Ghosts!$R$41,COLUMN(),0)*ScreenHeight!$D18)-1))+IF(Ghosts!$B$35,IF(Param!$M$21,-1-POWER(0.3,Param!$M$21)/(IF(Param!$M$21&lt;20,LightShader!D82,OFFSET(LightShader!D82,Param!$M$21-20,0))+POWER(0.3,Param!$M$21)),-2),0))</f>
        <v>0.73932131038381199</v>
      </c>
      <c r="E17" s="46">
        <f ca="1">IF(ScreenHeight!$B18&lt;OFFSET(Radar!$AC$3,COLUMN(),0),    Param!$B$38/ScreenHeight!$B18,    (Param!$B$37+1/(1-OFFSET(Radar!$AD$3,COLUMN(),0)*ScreenHeight!$C18)/Param!$B$39)/OFFSET(Radar!$AC$3,COLUMN(),0))*DistanceShader!E17*LightShader!E17*(IF(OFFSET(Ghosts!$S$41,COLUMN(),0)&lt;ScreenHeight!$E18,   1,   (SQRT(OFFSET(Ghosts!$T$41,COLUMN(),0)-OFFSET(Ghosts!$R$41,COLUMN(),0)*ScreenHeight!$D18)-1))+IF(Ghosts!$B$35,IF(Param!$M$21,-1-POWER(0.3,Param!$M$21)/(IF(Param!$M$21&lt;20,LightShader!E82,OFFSET(LightShader!E82,Param!$M$21-20,0))+POWER(0.3,Param!$M$21)),-2),0))</f>
        <v>0.75280539762521093</v>
      </c>
      <c r="F17" s="46">
        <f ca="1">IF(ScreenHeight!$B18&lt;OFFSET(Radar!$AC$3,COLUMN(),0),    Param!$B$38/ScreenHeight!$B18,    (Param!$B$37+1/(1-OFFSET(Radar!$AD$3,COLUMN(),0)*ScreenHeight!$C18)/Param!$B$39)/OFFSET(Radar!$AC$3,COLUMN(),0))*DistanceShader!F17*LightShader!F17*(IF(OFFSET(Ghosts!$S$41,COLUMN(),0)&lt;ScreenHeight!$E18,   1,   (SQRT(OFFSET(Ghosts!$T$41,COLUMN(),0)-OFFSET(Ghosts!$R$41,COLUMN(),0)*ScreenHeight!$D18)-1))+IF(Ghosts!$B$35,IF(Param!$M$21,-1-POWER(0.3,Param!$M$21)/(IF(Param!$M$21&lt;20,LightShader!F82,OFFSET(LightShader!F82,Param!$M$21-20,0))+POWER(0.3,Param!$M$21)),-2),0))</f>
        <v>0.7666875080628206</v>
      </c>
      <c r="G17" s="46">
        <f ca="1">IF(ScreenHeight!$B18&lt;OFFSET(Radar!$AC$3,COLUMN(),0),    Param!$B$38/ScreenHeight!$B18,    (Param!$B$37+1/(1-OFFSET(Radar!$AD$3,COLUMN(),0)*ScreenHeight!$C18)/Param!$B$39)/OFFSET(Radar!$AC$3,COLUMN(),0))*DistanceShader!G17*LightShader!G17*(IF(OFFSET(Ghosts!$S$41,COLUMN(),0)&lt;ScreenHeight!$E18,   1,   (SQRT(OFFSET(Ghosts!$T$41,COLUMN(),0)-OFFSET(Ghosts!$R$41,COLUMN(),0)*ScreenHeight!$D18)-1))+IF(Ghosts!$B$35,IF(Param!$M$21,-1-POWER(0.3,Param!$M$21)/(IF(Param!$M$21&lt;20,LightShader!G82,OFFSET(LightShader!G82,Param!$M$21-20,0))+POWER(0.3,Param!$M$21)),-2),0))</f>
        <v>0.78098217019953819</v>
      </c>
      <c r="H17" s="46">
        <f ca="1">IF(ScreenHeight!$B18&lt;OFFSET(Radar!$AC$3,COLUMN(),0),    Param!$B$38/ScreenHeight!$B18,    (Param!$B$37+1/(1-OFFSET(Radar!$AD$3,COLUMN(),0)*ScreenHeight!$C18)/Param!$B$39)/OFFSET(Radar!$AC$3,COLUMN(),0))*DistanceShader!H17*LightShader!H17*(IF(OFFSET(Ghosts!$S$41,COLUMN(),0)&lt;ScreenHeight!$E18,   1,   (SQRT(OFFSET(Ghosts!$T$41,COLUMN(),0)-OFFSET(Ghosts!$R$41,COLUMN(),0)*ScreenHeight!$D18)-1))+IF(Ghosts!$B$35,IF(Param!$M$21,-1-POWER(0.3,Param!$M$21)/(IF(Param!$M$21&lt;20,LightShader!H82,OFFSET(LightShader!H82,Param!$M$21-20,0))+POWER(0.3,Param!$M$21)),-2),0))</f>
        <v>0.79570447195789473</v>
      </c>
      <c r="I17" s="46">
        <f ca="1">IF(ScreenHeight!$B18&lt;OFFSET(Radar!$AC$3,COLUMN(),0),    Param!$B$38/ScreenHeight!$B18,    (Param!$B$37+1/(1-OFFSET(Radar!$AD$3,COLUMN(),0)*ScreenHeight!$C18)/Param!$B$39)/OFFSET(Radar!$AC$3,COLUMN(),0))*DistanceShader!I17*LightShader!I17*(IF(OFFSET(Ghosts!$S$41,COLUMN(),0)&lt;ScreenHeight!$E18,   1,   (SQRT(OFFSET(Ghosts!$T$41,COLUMN(),0)-OFFSET(Ghosts!$R$41,COLUMN(),0)*ScreenHeight!$D18)-1))+IF(Ghosts!$B$35,IF(Param!$M$21,-1-POWER(0.3,Param!$M$21)/(IF(Param!$M$21&lt;20,LightShader!I82,OFFSET(LightShader!I82,Param!$M$21-20,0))+POWER(0.3,Param!$M$21)),-2),0))</f>
        <v>1.1225904083052554</v>
      </c>
      <c r="J17" s="46">
        <f ca="1">IF(ScreenHeight!$B18&lt;OFFSET(Radar!$AC$3,COLUMN(),0),    Param!$B$38/ScreenHeight!$B18,    (Param!$B$37+1/(1-OFFSET(Radar!$AD$3,COLUMN(),0)*ScreenHeight!$C18)/Param!$B$39)/OFFSET(Radar!$AC$3,COLUMN(),0))*DistanceShader!J17*LightShader!J17*(IF(OFFSET(Ghosts!$S$41,COLUMN(),0)&lt;ScreenHeight!$E18,   1,   (SQRT(OFFSET(Ghosts!$T$41,COLUMN(),0)-OFFSET(Ghosts!$R$41,COLUMN(),0)*ScreenHeight!$D18)-1))+IF(Ghosts!$B$35,IF(Param!$M$21,-1-POWER(0.3,Param!$M$21)/(IF(Param!$M$21&lt;20,LightShader!J82,OFFSET(LightShader!J82,Param!$M$21-20,0))+POWER(0.3,Param!$M$21)),-2),0))</f>
        <v>1.1593229057708041</v>
      </c>
      <c r="K17" s="46">
        <f ca="1">IF(ScreenHeight!$B18&lt;OFFSET(Radar!$AC$3,COLUMN(),0),    Param!$B$38/ScreenHeight!$B18,    (Param!$B$37+1/(1-OFFSET(Radar!$AD$3,COLUMN(),0)*ScreenHeight!$C18)/Param!$B$39)/OFFSET(Radar!$AC$3,COLUMN(),0))*DistanceShader!K17*LightShader!K17*(IF(OFFSET(Ghosts!$S$41,COLUMN(),0)&lt;ScreenHeight!$E18,   1,   (SQRT(OFFSET(Ghosts!$T$41,COLUMN(),0)-OFFSET(Ghosts!$R$41,COLUMN(),0)*ScreenHeight!$D18)-1))+IF(Ghosts!$B$35,IF(Param!$M$21,-1-POWER(0.3,Param!$M$21)/(IF(Param!$M$21&lt;20,LightShader!K82,OFFSET(LightShader!K82,Param!$M$21-20,0))+POWER(0.3,Param!$M$21)),-2),0))</f>
        <v>1.1977126625569663</v>
      </c>
      <c r="L17" s="46">
        <f ca="1">IF(ScreenHeight!$B18&lt;OFFSET(Radar!$AC$3,COLUMN(),0),    Param!$B$38/ScreenHeight!$B18,    (Param!$B$37+1/(1-OFFSET(Radar!$AD$3,COLUMN(),0)*ScreenHeight!$C18)/Param!$B$39)/OFFSET(Radar!$AC$3,COLUMN(),0))*DistanceShader!L17*LightShader!L17*(IF(OFFSET(Ghosts!$S$41,COLUMN(),0)&lt;ScreenHeight!$E18,   1,   (SQRT(OFFSET(Ghosts!$T$41,COLUMN(),0)-OFFSET(Ghosts!$R$41,COLUMN(),0)*ScreenHeight!$D18)-1))+IF(Ghosts!$B$35,IF(Param!$M$21,-1-POWER(0.3,Param!$M$21)/(IF(Param!$M$21&lt;20,LightShader!L82,OFFSET(LightShader!L82,Param!$M$21-20,0))+POWER(0.3,Param!$M$21)),-2),0))</f>
        <v>1.2378519961264238</v>
      </c>
      <c r="M17" s="46">
        <f ca="1">IF(ScreenHeight!$B18&lt;OFFSET(Radar!$AC$3,COLUMN(),0),    Param!$B$38/ScreenHeight!$B18,    (Param!$B$37+1/(1-OFFSET(Radar!$AD$3,COLUMN(),0)*ScreenHeight!$C18)/Param!$B$39)/OFFSET(Radar!$AC$3,COLUMN(),0))*DistanceShader!M17*LightShader!M17*(IF(OFFSET(Ghosts!$S$41,COLUMN(),0)&lt;ScreenHeight!$E18,   1,   (SQRT(OFFSET(Ghosts!$T$41,COLUMN(),0)-OFFSET(Ghosts!$R$41,COLUMN(),0)*ScreenHeight!$D18)-1))+IF(Ghosts!$B$35,IF(Param!$M$21,-1-POWER(0.3,Param!$M$21)/(IF(Param!$M$21&lt;20,LightShader!M82,OFFSET(LightShader!M82,Param!$M$21-20,0))+POWER(0.3,Param!$M$21)),-2),0))</f>
        <v>1.2798391207330542</v>
      </c>
      <c r="N17" s="46">
        <f ca="1">IF(ScreenHeight!$B18&lt;OFFSET(Radar!$AC$3,COLUMN(),0),    Param!$B$38/ScreenHeight!$B18,    (Param!$B$37+1/(1-OFFSET(Radar!$AD$3,COLUMN(),0)*ScreenHeight!$C18)/Param!$B$39)/OFFSET(Radar!$AC$3,COLUMN(),0))*DistanceShader!N17*LightShader!N17*(IF(OFFSET(Ghosts!$S$41,COLUMN(),0)&lt;ScreenHeight!$E18,   1,   (SQRT(OFFSET(Ghosts!$T$41,COLUMN(),0)-OFFSET(Ghosts!$R$41,COLUMN(),0)*ScreenHeight!$D18)-1))+IF(Ghosts!$B$35,IF(Param!$M$21,-1-POWER(0.3,Param!$M$21)/(IF(Param!$M$21&lt;20,LightShader!N82,OFFSET(LightShader!N82,Param!$M$21-20,0))+POWER(0.3,Param!$M$21)),-2),0))</f>
        <v>1.3237785261907957</v>
      </c>
      <c r="O17" s="46">
        <f ca="1">IF(ScreenHeight!$B18&lt;OFFSET(Radar!$AC$3,COLUMN(),0),    Param!$B$38/ScreenHeight!$B18,    (Param!$B$37+1/(1-OFFSET(Radar!$AD$3,COLUMN(),0)*ScreenHeight!$C18)/Param!$B$39)/OFFSET(Radar!$AC$3,COLUMN(),0))*DistanceShader!O17*LightShader!O17*(IF(OFFSET(Ghosts!$S$41,COLUMN(),0)&lt;ScreenHeight!$E18,   1,   (SQRT(OFFSET(Ghosts!$T$41,COLUMN(),0)-OFFSET(Ghosts!$R$41,COLUMN(),0)*ScreenHeight!$D18)-1))+IF(Ghosts!$B$35,IF(Param!$M$21,-1-POWER(0.3,Param!$M$21)/(IF(Param!$M$21&lt;20,LightShader!O82,OFFSET(LightShader!O82,Param!$M$21-20,0))+POWER(0.3,Param!$M$21)),-2),0))</f>
        <v>1.3697813671946071</v>
      </c>
      <c r="P17" s="46">
        <f ca="1">IF(ScreenHeight!$B18&lt;OFFSET(Radar!$AC$3,COLUMN(),0),    Param!$B$38/ScreenHeight!$B18,    (Param!$B$37+1/(1-OFFSET(Radar!$AD$3,COLUMN(),0)*ScreenHeight!$C18)/Param!$B$39)/OFFSET(Radar!$AC$3,COLUMN(),0))*DistanceShader!P17*LightShader!P17*(IF(OFFSET(Ghosts!$S$41,COLUMN(),0)&lt;ScreenHeight!$E18,   1,   (SQRT(OFFSET(Ghosts!$T$41,COLUMN(),0)-OFFSET(Ghosts!$R$41,COLUMN(),0)*ScreenHeight!$D18)-1))+IF(Ghosts!$B$35,IF(Param!$M$21,-1-POWER(0.3,Param!$M$21)/(IF(Param!$M$21&lt;20,LightShader!P82,OFFSET(LightShader!P82,Param!$M$21-20,0))+POWER(0.3,Param!$M$21)),-2),0))</f>
        <v>1.4179658574510707</v>
      </c>
      <c r="Q17" s="46">
        <f ca="1">IF(ScreenHeight!$B18&lt;OFFSET(Radar!$AC$3,COLUMN(),0),    Param!$B$38/ScreenHeight!$B18,    (Param!$B$37+1/(1-OFFSET(Radar!$AD$3,COLUMN(),0)*ScreenHeight!$C18)/Param!$B$39)/OFFSET(Radar!$AC$3,COLUMN(),0))*DistanceShader!Q17*LightShader!Q17*(IF(OFFSET(Ghosts!$S$41,COLUMN(),0)&lt;ScreenHeight!$E18,   1,   (SQRT(OFFSET(Ghosts!$T$41,COLUMN(),0)-OFFSET(Ghosts!$R$41,COLUMN(),0)*ScreenHeight!$D18)-1))+IF(Ghosts!$B$35,IF(Param!$M$21,-1-POWER(0.3,Param!$M$21)/(IF(Param!$M$21&lt;20,LightShader!Q82,OFFSET(LightShader!Q82,Param!$M$21-20,0))+POWER(0.3,Param!$M$21)),-2),0))</f>
        <v>1.4684576602430401</v>
      </c>
      <c r="R17" s="46">
        <f ca="1">IF(ScreenHeight!$B18&lt;OFFSET(Radar!$AC$3,COLUMN(),0),    Param!$B$38/ScreenHeight!$B18,    (Param!$B$37+1/(1-OFFSET(Radar!$AD$3,COLUMN(),0)*ScreenHeight!$C18)/Param!$B$39)/OFFSET(Radar!$AC$3,COLUMN(),0))*DistanceShader!R17*LightShader!R17*(IF(OFFSET(Ghosts!$S$41,COLUMN(),0)&lt;ScreenHeight!$E18,   1,   (SQRT(OFFSET(Ghosts!$T$41,COLUMN(),0)-OFFSET(Ghosts!$R$41,COLUMN(),0)*ScreenHeight!$D18)-1))+IF(Ghosts!$B$35,IF(Param!$M$21,-1-POWER(0.3,Param!$M$21)/(IF(Param!$M$21&lt;20,LightShader!R82,OFFSET(LightShader!R82,Param!$M$21-20,0))+POWER(0.3,Param!$M$21)),-2),0))</f>
        <v>1.5213902635201391</v>
      </c>
      <c r="S17" s="46">
        <f ca="1">IF(ScreenHeight!$B18&lt;OFFSET(Radar!$AC$3,COLUMN(),0),    Param!$B$38/ScreenHeight!$B18,    (Param!$B$37+1/(1-OFFSET(Radar!$AD$3,COLUMN(),0)*ScreenHeight!$C18)/Param!$B$39)/OFFSET(Radar!$AC$3,COLUMN(),0))*DistanceShader!S17*LightShader!S17*(IF(OFFSET(Ghosts!$S$41,COLUMN(),0)&lt;ScreenHeight!$E18,   1,   (SQRT(OFFSET(Ghosts!$T$41,COLUMN(),0)-OFFSET(Ghosts!$R$41,COLUMN(),0)*ScreenHeight!$D18)-1))+IF(Ghosts!$B$35,IF(Param!$M$21,-1-POWER(0.3,Param!$M$21)/(IF(Param!$M$21&lt;20,LightShader!S82,OFFSET(LightShader!S82,Param!$M$21-20,0))+POWER(0.3,Param!$M$21)),-2),0))</f>
        <v>1.5769053228921572</v>
      </c>
      <c r="T17" s="46">
        <f ca="1">IF(ScreenHeight!$B18&lt;OFFSET(Radar!$AC$3,COLUMN(),0),    Param!$B$38/ScreenHeight!$B18,    (Param!$B$37+1/(1-OFFSET(Radar!$AD$3,COLUMN(),0)*ScreenHeight!$C18)/Param!$B$39)/OFFSET(Radar!$AC$3,COLUMN(),0))*DistanceShader!T17*LightShader!T17*(IF(OFFSET(Ghosts!$S$41,COLUMN(),0)&lt;ScreenHeight!$E18,   1,   (SQRT(OFFSET(Ghosts!$T$41,COLUMN(),0)-OFFSET(Ghosts!$R$41,COLUMN(),0)*ScreenHeight!$D18)-1))+IF(Ghosts!$B$35,IF(Param!$M$21,-1-POWER(0.3,Param!$M$21)/(IF(Param!$M$21&lt;20,LightShader!T82,OFFSET(LightShader!T82,Param!$M$21-20,0))+POWER(0.3,Param!$M$21)),-2),0))</f>
        <v>1.6351529496388164</v>
      </c>
      <c r="U17" s="46">
        <f ca="1">IF(ScreenHeight!$B18&lt;OFFSET(Radar!$AC$3,COLUMN(),0),    Param!$B$38/ScreenHeight!$B18,    (Param!$B$37+1/(1-OFFSET(Radar!$AD$3,COLUMN(),0)*ScreenHeight!$C18)/Param!$B$39)/OFFSET(Radar!$AC$3,COLUMN(),0))*DistanceShader!U17*LightShader!U17*(IF(OFFSET(Ghosts!$S$41,COLUMN(),0)&lt;ScreenHeight!$E18,   1,   (SQRT(OFFSET(Ghosts!$T$41,COLUMN(),0)-OFFSET(Ghosts!$R$41,COLUMN(),0)*ScreenHeight!$D18)-1))+IF(Ghosts!$B$35,IF(Param!$M$21,-1-POWER(0.3,Param!$M$21)/(IF(Param!$M$21&lt;20,LightShader!U82,OFFSET(LightShader!U82,Param!$M$21-20,0))+POWER(0.3,Param!$M$21)),-2),0))</f>
        <v>1.6962919125641387</v>
      </c>
      <c r="V17" s="46">
        <f ca="1">IF(ScreenHeight!$B18&lt;OFFSET(Radar!$AC$3,COLUMN(),0),    Param!$B$38/ScreenHeight!$B18,    (Param!$B$37+1/(1-OFFSET(Radar!$AD$3,COLUMN(),0)*ScreenHeight!$C18)/Param!$B$39)/OFFSET(Radar!$AC$3,COLUMN(),0))*DistanceShader!V17*LightShader!V17*(IF(OFFSET(Ghosts!$S$41,COLUMN(),0)&lt;ScreenHeight!$E18,   1,   (SQRT(OFFSET(Ghosts!$T$41,COLUMN(),0)-OFFSET(Ghosts!$R$41,COLUMN(),0)*ScreenHeight!$D18)-1))+IF(Ghosts!$B$35,IF(Param!$M$21,-1-POWER(0.3,Param!$M$21)/(IF(Param!$M$21&lt;20,LightShader!V82,OFFSET(LightShader!V82,Param!$M$21-20,0))+POWER(0.3,Param!$M$21)),-2),0))</f>
        <v>1.7604897116104761</v>
      </c>
      <c r="W17" s="46">
        <f ca="1">IF(ScreenHeight!$B18&lt;OFFSET(Radar!$AC$3,COLUMN(),0),    Param!$B$38/ScreenHeight!$B18,    (Param!$B$37+1/(1-OFFSET(Radar!$AD$3,COLUMN(),0)*ScreenHeight!$C18)/Param!$B$39)/OFFSET(Radar!$AC$3,COLUMN(),0))*DistanceShader!W17*LightShader!W17*(IF(OFFSET(Ghosts!$S$41,COLUMN(),0)&lt;ScreenHeight!$E18,   1,   (SQRT(OFFSET(Ghosts!$T$41,COLUMN(),0)-OFFSET(Ghosts!$R$41,COLUMN(),0)*ScreenHeight!$D18)-1))+IF(Ghosts!$B$35,IF(Param!$M$21,-1-POWER(0.3,Param!$M$21)/(IF(Param!$M$21&lt;20,LightShader!W82,OFFSET(LightShader!W82,Param!$M$21-20,0))+POWER(0.3,Param!$M$21)),-2),0))</f>
        <v>1.8279224668362177</v>
      </c>
      <c r="X17" s="46">
        <f ca="1">IF(ScreenHeight!$B18&lt;OFFSET(Radar!$AC$3,COLUMN(),0),    Param!$B$38/ScreenHeight!$B18,    (Param!$B$37+1/(1-OFFSET(Radar!$AD$3,COLUMN(),0)*ScreenHeight!$C18)/Param!$B$39)/OFFSET(Radar!$AC$3,COLUMN(),0))*DistanceShader!X17*LightShader!X17*(IF(OFFSET(Ghosts!$S$41,COLUMN(),0)&lt;ScreenHeight!$E18,   1,   (SQRT(OFFSET(Ghosts!$T$41,COLUMN(),0)-OFFSET(Ghosts!$R$41,COLUMN(),0)*ScreenHeight!$D18)-1))+IF(Ghosts!$B$35,IF(Param!$M$21,-1-POWER(0.3,Param!$M$21)/(IF(Param!$M$21&lt;20,LightShader!X82,OFFSET(LightShader!X82,Param!$M$21-20,0))+POWER(0.3,Param!$M$21)),-2),0))</f>
        <v>1.8987745476849658</v>
      </c>
      <c r="Y17" s="46">
        <f ca="1">IF(ScreenHeight!$B18&lt;OFFSET(Radar!$AC$3,COLUMN(),0),    Param!$B$38/ScreenHeight!$B18,    (Param!$B$37+1/(1-OFFSET(Radar!$AD$3,COLUMN(),0)*ScreenHeight!$C18)/Param!$B$39)/OFFSET(Radar!$AC$3,COLUMN(),0))*DistanceShader!Y17*LightShader!Y17*(IF(OFFSET(Ghosts!$S$41,COLUMN(),0)&lt;ScreenHeight!$E18,   1,   (SQRT(OFFSET(Ghosts!$T$41,COLUMN(),0)-OFFSET(Ghosts!$R$41,COLUMN(),0)*ScreenHeight!$D18)-1))+IF(Ghosts!$B$35,IF(Param!$M$21,-1-POWER(0.3,Param!$M$21)/(IF(Param!$M$21&lt;20,LightShader!Y82,OFFSET(LightShader!Y82,Param!$M$21-20,0))+POWER(0.3,Param!$M$21)),-2),0))</f>
        <v>1.9732378432370319</v>
      </c>
      <c r="Z17" s="46">
        <f ca="1">IF(ScreenHeight!$B18&lt;OFFSET(Radar!$AC$3,COLUMN(),0),    Param!$B$38/ScreenHeight!$B18,    (Param!$B$37+1/(1-OFFSET(Radar!$AD$3,COLUMN(),0)*ScreenHeight!$C18)/Param!$B$39)/OFFSET(Radar!$AC$3,COLUMN(),0))*DistanceShader!Z17*LightShader!Z17*(IF(OFFSET(Ghosts!$S$41,COLUMN(),0)&lt;ScreenHeight!$E18,   1,   (SQRT(OFFSET(Ghosts!$T$41,COLUMN(),0)-OFFSET(Ghosts!$R$41,COLUMN(),0)*ScreenHeight!$D18)-1))+IF(Ghosts!$B$35,IF(Param!$M$21,-1-POWER(0.3,Param!$M$21)/(IF(Param!$M$21&lt;20,LightShader!Z82,OFFSET(LightShader!Z82,Param!$M$21-20,0))+POWER(0.3,Param!$M$21)),-2),0))</f>
        <v>2.0515105428907212</v>
      </c>
      <c r="AA17" s="46">
        <f ca="1">IF(ScreenHeight!$B18&lt;OFFSET(Radar!$AC$3,COLUMN(),0),    Param!$B$38/ScreenHeight!$B18,    (Param!$B$37+1/(1-OFFSET(Radar!$AD$3,COLUMN(),0)*ScreenHeight!$C18)/Param!$B$39)/OFFSET(Radar!$AC$3,COLUMN(),0))*DistanceShader!AA17*LightShader!AA17*(IF(OFFSET(Ghosts!$S$41,COLUMN(),0)&lt;ScreenHeight!$E18,   1,   (SQRT(OFFSET(Ghosts!$T$41,COLUMN(),0)-OFFSET(Ghosts!$R$41,COLUMN(),0)*ScreenHeight!$D18)-1))+IF(Ghosts!$B$35,IF(Param!$M$21,-1-POWER(0.3,Param!$M$21)/(IF(Param!$M$21&lt;20,LightShader!AA82,OFFSET(LightShader!AA82,Param!$M$21-20,0))+POWER(0.3,Param!$M$21)),-2),0))</f>
        <v>2.1337952569786465</v>
      </c>
      <c r="AB17" s="46">
        <f ca="1">IF(ScreenHeight!$B18&lt;OFFSET(Radar!$AC$3,COLUMN(),0),    Param!$B$38/ScreenHeight!$B18,    (Param!$B$37+1/(1-OFFSET(Radar!$AD$3,COLUMN(),0)*ScreenHeight!$C18)/Param!$B$39)/OFFSET(Radar!$AC$3,COLUMN(),0))*DistanceShader!AB17*LightShader!AB17*(IF(OFFSET(Ghosts!$S$41,COLUMN(),0)&lt;ScreenHeight!$E18,   1,   (SQRT(OFFSET(Ghosts!$T$41,COLUMN(),0)-OFFSET(Ghosts!$R$41,COLUMN(),0)*ScreenHeight!$D18)-1))+IF(Ghosts!$B$35,IF(Param!$M$21,-1-POWER(0.3,Param!$M$21)/(IF(Param!$M$21&lt;20,LightShader!AB82,OFFSET(LightShader!AB82,Param!$M$21-20,0))+POWER(0.3,Param!$M$21)),-2),0))</f>
        <v>2.2202962562991768</v>
      </c>
      <c r="AC17" s="46">
        <f ca="1">IF(ScreenHeight!$B18&lt;OFFSET(Radar!$AC$3,COLUMN(),0),    Param!$B$38/ScreenHeight!$B18,    (Param!$B$37+1/(1-OFFSET(Radar!$AD$3,COLUMN(),0)*ScreenHeight!$C18)/Param!$B$39)/OFFSET(Radar!$AC$3,COLUMN(),0))*DistanceShader!AC17*LightShader!AC17*(IF(OFFSET(Ghosts!$S$41,COLUMN(),0)&lt;ScreenHeight!$E18,   1,   (SQRT(OFFSET(Ghosts!$T$41,COLUMN(),0)-OFFSET(Ghosts!$R$41,COLUMN(),0)*ScreenHeight!$D18)-1))+IF(Ghosts!$B$35,IF(Param!$M$21,-1-POWER(0.3,Param!$M$21)/(IF(Param!$M$21&lt;20,LightShader!AC82,OFFSET(LightShader!AC82,Param!$M$21-20,0))+POWER(0.3,Param!$M$21)),-2),0))</f>
        <v>2.3112155465108195</v>
      </c>
      <c r="AD17" s="46">
        <f ca="1">IF(ScreenHeight!$B18&lt;OFFSET(Radar!$AC$3,COLUMN(),0),    Param!$B$38/ScreenHeight!$B18,    (Param!$B$37+1/(1-OFFSET(Radar!$AD$3,COLUMN(),0)*ScreenHeight!$C18)/Param!$B$39)/OFFSET(Radar!$AC$3,COLUMN(),0))*DistanceShader!AD17*LightShader!AD17*(IF(OFFSET(Ghosts!$S$41,COLUMN(),0)&lt;ScreenHeight!$E18,   1,   (SQRT(OFFSET(Ghosts!$T$41,COLUMN(),0)-OFFSET(Ghosts!$R$41,COLUMN(),0)*ScreenHeight!$D18)-1))+IF(Ghosts!$B$35,IF(Param!$M$21,-1-POWER(0.3,Param!$M$21)/(IF(Param!$M$21&lt;20,LightShader!AD82,OFFSET(LightShader!AD82,Param!$M$21-20,0))+POWER(0.3,Param!$M$21)),-2),0))</f>
        <v>2.4067474161549849</v>
      </c>
      <c r="AE17" s="46">
        <f ca="1">IF(ScreenHeight!$B18&lt;OFFSET(Radar!$AC$3,COLUMN(),0),    Param!$B$38/ScreenHeight!$B18,    (Param!$B$37+1/(1-OFFSET(Radar!$AD$3,COLUMN(),0)*ScreenHeight!$C18)/Param!$B$39)/OFFSET(Radar!$AC$3,COLUMN(),0))*DistanceShader!AE17*LightShader!AE17*(IF(OFFSET(Ghosts!$S$41,COLUMN(),0)&lt;ScreenHeight!$E18,   1,   (SQRT(OFFSET(Ghosts!$T$41,COLUMN(),0)-OFFSET(Ghosts!$R$41,COLUMN(),0)*ScreenHeight!$D18)-1))+IF(Ghosts!$B$35,IF(Param!$M$21,-1-POWER(0.3,Param!$M$21)/(IF(Param!$M$21&lt;20,LightShader!AE82,OFFSET(LightShader!AE82,Param!$M$21-20,0))+POWER(0.3,Param!$M$21)),-2),0))</f>
        <v>2.5070710049846987</v>
      </c>
      <c r="AF17" s="46">
        <f ca="1">IF(ScreenHeight!$B18&lt;OFFSET(Radar!$AC$3,COLUMN(),0),    Param!$B$38/ScreenHeight!$B18,    (Param!$B$37+1/(1-OFFSET(Radar!$AD$3,COLUMN(),0)*ScreenHeight!$C18)/Param!$B$39)/OFFSET(Radar!$AC$3,COLUMN(),0))*DistanceShader!AF17*LightShader!AF17*(IF(OFFSET(Ghosts!$S$41,COLUMN(),0)&lt;ScreenHeight!$E18,   1,   (SQRT(OFFSET(Ghosts!$T$41,COLUMN(),0)-OFFSET(Ghosts!$R$41,COLUMN(),0)*ScreenHeight!$D18)-1))+IF(Ghosts!$B$35,IF(Param!$M$21,-1-POWER(0.3,Param!$M$21)/(IF(Param!$M$21&lt;20,LightShader!AF82,OFFSET(LightShader!AF82,Param!$M$21-20,0))+POWER(0.3,Param!$M$21)),-2),0))</f>
        <v>2.6123403334780573</v>
      </c>
      <c r="AG17" s="46">
        <f ca="1">IF(ScreenHeight!$B18&lt;OFFSET(Radar!$AC$3,COLUMN(),0),    Param!$B$38/ScreenHeight!$B18,    (Param!$B$37+1/(1-OFFSET(Radar!$AD$3,COLUMN(),0)*ScreenHeight!$C18)/Param!$B$39)/OFFSET(Radar!$AC$3,COLUMN(),0))*DistanceShader!AG17*LightShader!AG17*(IF(OFFSET(Ghosts!$S$41,COLUMN(),0)&lt;ScreenHeight!$E18,   1,   (SQRT(OFFSET(Ghosts!$T$41,COLUMN(),0)-OFFSET(Ghosts!$R$41,COLUMN(),0)*ScreenHeight!$D18)-1))+IF(Ghosts!$B$35,IF(Param!$M$21,-1-POWER(0.3,Param!$M$21)/(IF(Param!$M$21&lt;20,LightShader!AG82,OFFSET(LightShader!AG82,Param!$M$21-20,0))+POWER(0.3,Param!$M$21)),-2),0))</f>
        <v>2.722671119811976</v>
      </c>
      <c r="AH17" s="46">
        <f ca="1">IF(ScreenHeight!$B18&lt;OFFSET(Radar!$AC$3,COLUMN(),0),    Param!$B$38/ScreenHeight!$B18,    (Param!$B$37+1/(1-OFFSET(Radar!$AD$3,COLUMN(),0)*ScreenHeight!$C18)/Param!$B$39)/OFFSET(Radar!$AC$3,COLUMN(),0))*DistanceShader!AH17*LightShader!AH17*(IF(OFFSET(Ghosts!$S$41,COLUMN(),0)&lt;ScreenHeight!$E18,   1,   (SQRT(OFFSET(Ghosts!$T$41,COLUMN(),0)-OFFSET(Ghosts!$R$41,COLUMN(),0)*ScreenHeight!$D18)-1))+IF(Ghosts!$B$35,IF(Param!$M$21,-1-POWER(0.3,Param!$M$21)/(IF(Param!$M$21&lt;20,LightShader!AH82,OFFSET(LightShader!AH82,Param!$M$21-20,0))+POWER(0.3,Param!$M$21)),-2),0))</f>
        <v>2.8381235985591791</v>
      </c>
      <c r="AI17" s="46">
        <f ca="1">IF(ScreenHeight!$B18&lt;OFFSET(Radar!$AC$3,COLUMN(),0),    Param!$B$38/ScreenHeight!$B18,    (Param!$B$37+1/(1-OFFSET(Radar!$AD$3,COLUMN(),0)*ScreenHeight!$C18)/Param!$B$39)/OFFSET(Radar!$AC$3,COLUMN(),0))*DistanceShader!AI17*LightShader!AI17*(IF(OFFSET(Ghosts!$S$41,COLUMN(),0)&lt;ScreenHeight!$E18,   1,   (SQRT(OFFSET(Ghosts!$T$41,COLUMN(),0)-OFFSET(Ghosts!$R$41,COLUMN(),0)*ScreenHeight!$D18)-1))+IF(Ghosts!$B$35,IF(Param!$M$21,-1-POWER(0.3,Param!$M$21)/(IF(Param!$M$21&lt;20,LightShader!AI82,OFFSET(LightShader!AI82,Param!$M$21-20,0))+POWER(0.3,Param!$M$21)),-2),0))</f>
        <v>2.9586804679724192</v>
      </c>
      <c r="AJ17" s="46">
        <f ca="1">IF(ScreenHeight!$B18&lt;OFFSET(Radar!$AC$3,COLUMN(),0),    Param!$B$38/ScreenHeight!$B18,    (Param!$B$37+1/(1-OFFSET(Radar!$AD$3,COLUMN(),0)*ScreenHeight!$C18)/Param!$B$39)/OFFSET(Radar!$AC$3,COLUMN(),0))*DistanceShader!AJ17*LightShader!AJ17*(IF(OFFSET(Ghosts!$S$41,COLUMN(),0)&lt;ScreenHeight!$E18,   1,   (SQRT(OFFSET(Ghosts!$T$41,COLUMN(),0)-OFFSET(Ghosts!$R$41,COLUMN(),0)*ScreenHeight!$D18)-1))+IF(Ghosts!$B$35,IF(Param!$M$21,-1-POWER(0.3,Param!$M$21)/(IF(Param!$M$21&lt;20,LightShader!AJ82,OFFSET(LightShader!AJ82,Param!$M$21-20,0))+POWER(0.3,Param!$M$21)),-2),0))</f>
        <v>3.0842190683463131</v>
      </c>
      <c r="AK17" s="46">
        <f ca="1">IF(ScreenHeight!$B18&lt;OFFSET(Radar!$AC$3,COLUMN(),0),    Param!$B$38/ScreenHeight!$B18,    (Param!$B$37+1/(1-OFFSET(Radar!$AD$3,COLUMN(),0)*ScreenHeight!$C18)/Param!$B$39)/OFFSET(Radar!$AC$3,COLUMN(),0))*DistanceShader!AK17*LightShader!AK17*(IF(OFFSET(Ghosts!$S$41,COLUMN(),0)&lt;ScreenHeight!$E18,   1,   (SQRT(OFFSET(Ghosts!$T$41,COLUMN(),0)-OFFSET(Ghosts!$R$41,COLUMN(),0)*ScreenHeight!$D18)-1))+IF(Ghosts!$B$35,IF(Param!$M$21,-1-POWER(0.3,Param!$M$21)/(IF(Param!$M$21&lt;20,LightShader!AK82,OFFSET(LightShader!AK82,Param!$M$21-20,0))+POWER(0.3,Param!$M$21)),-2),0))</f>
        <v>3.214476994641013</v>
      </c>
      <c r="AL17" s="46">
        <f ca="1">IF(ScreenHeight!$B18&lt;OFFSET(Radar!$AC$3,COLUMN(),0),    Param!$B$38/ScreenHeight!$B18,    (Param!$B$37+1/(1-OFFSET(Radar!$AD$3,COLUMN(),0)*ScreenHeight!$C18)/Param!$B$39)/OFFSET(Radar!$AC$3,COLUMN(),0))*DistanceShader!AL17*LightShader!AL17*(IF(OFFSET(Ghosts!$S$41,COLUMN(),0)&lt;ScreenHeight!$E18,   1,   (SQRT(OFFSET(Ghosts!$T$41,COLUMN(),0)-OFFSET(Ghosts!$R$41,COLUMN(),0)*ScreenHeight!$D18)-1))+IF(Ghosts!$B$35,IF(Param!$M$21,-1-POWER(0.3,Param!$M$21)/(IF(Param!$M$21&lt;20,LightShader!AL82,OFFSET(LightShader!AL82,Param!$M$21-20,0))+POWER(0.3,Param!$M$21)),-2),0))</f>
        <v>3.3490106655695153</v>
      </c>
      <c r="AM17" s="46">
        <f ca="1">IF(ScreenHeight!$B18&lt;OFFSET(Radar!$AC$3,COLUMN(),0),    Param!$B$38/ScreenHeight!$B18,    (Param!$B$37+1/(1-OFFSET(Radar!$AD$3,COLUMN(),0)*ScreenHeight!$C18)/Param!$B$39)/OFFSET(Radar!$AC$3,COLUMN(),0))*DistanceShader!AM17*LightShader!AM17*(IF(OFFSET(Ghosts!$S$41,COLUMN(),0)&lt;ScreenHeight!$E18,   1,   (SQRT(OFFSET(Ghosts!$T$41,COLUMN(),0)-OFFSET(Ghosts!$R$41,COLUMN(),0)*ScreenHeight!$D18)-1))+IF(Ghosts!$B$35,IF(Param!$M$21,-1-POWER(0.3,Param!$M$21)/(IF(Param!$M$21&lt;20,LightShader!AM82,OFFSET(LightShader!AM82,Param!$M$21-20,0))+POWER(0.3,Param!$M$21)),-2),0))</f>
        <v>3.4871470378885165</v>
      </c>
      <c r="AN17" s="46">
        <f ca="1">IF(ScreenHeight!$B18&lt;OFFSET(Radar!$AC$3,COLUMN(),0),    Param!$B$38/ScreenHeight!$B18,    (Param!$B$37+1/(1-OFFSET(Radar!$AD$3,COLUMN(),0)*ScreenHeight!$C18)/Param!$B$39)/OFFSET(Radar!$AC$3,COLUMN(),0))*DistanceShader!AN17*LightShader!AN17*(IF(OFFSET(Ghosts!$S$41,COLUMN(),0)&lt;ScreenHeight!$E18,   1,   (SQRT(OFFSET(Ghosts!$T$41,COLUMN(),0)-OFFSET(Ghosts!$R$41,COLUMN(),0)*ScreenHeight!$D18)-1))+IF(Ghosts!$B$35,IF(Param!$M$21,-1-POWER(0.3,Param!$M$21)/(IF(Param!$M$21&lt;20,LightShader!AN82,OFFSET(LightShader!AN82,Param!$M$21-20,0))+POWER(0.3,Param!$M$21)),-2),0))</f>
        <v>3.6279298289214026</v>
      </c>
      <c r="AO17" s="46">
        <f ca="1">IF(ScreenHeight!$B18&lt;OFFSET(Radar!$AC$3,COLUMN(),0),    Param!$B$38/ScreenHeight!$B18,    (Param!$B$37+1/(1-OFFSET(Radar!$AD$3,COLUMN(),0)*ScreenHeight!$C18)/Param!$B$39)/OFFSET(Radar!$AC$3,COLUMN(),0))*DistanceShader!AO17*LightShader!AO17*(IF(OFFSET(Ghosts!$S$41,COLUMN(),0)&lt;ScreenHeight!$E18,   1,   (SQRT(OFFSET(Ghosts!$T$41,COLUMN(),0)-OFFSET(Ghosts!$R$41,COLUMN(),0)*ScreenHeight!$D18)-1))+IF(Ghosts!$B$35,IF(Param!$M$21,-1-POWER(0.3,Param!$M$21)/(IF(Param!$M$21&lt;20,LightShader!AO82,OFFSET(LightShader!AO82,Param!$M$21-20,0))+POWER(0.3,Param!$M$21)),-2),0))</f>
        <v>3.4063714593819179</v>
      </c>
      <c r="AP17" s="46">
        <f ca="1">IF(ScreenHeight!$B18&lt;OFFSET(Radar!$AC$3,COLUMN(),0),    Param!$B$38/ScreenHeight!$B18,    (Param!$B$37+1/(1-OFFSET(Radar!$AD$3,COLUMN(),0)*ScreenHeight!$C18)/Param!$B$39)/OFFSET(Radar!$AC$3,COLUMN(),0))*DistanceShader!AP17*LightShader!AP17*(IF(OFFSET(Ghosts!$S$41,COLUMN(),0)&lt;ScreenHeight!$E18,   1,   (SQRT(OFFSET(Ghosts!$T$41,COLUMN(),0)-OFFSET(Ghosts!$R$41,COLUMN(),0)*ScreenHeight!$D18)-1))+IF(Ghosts!$B$35,IF(Param!$M$21,-1-POWER(0.3,Param!$M$21)/(IF(Param!$M$21&lt;20,LightShader!AP82,OFFSET(LightShader!AP82,Param!$M$21-20,0))+POWER(0.3,Param!$M$21)),-2),0))</f>
        <v>3.4558570768083094</v>
      </c>
      <c r="AQ17" s="46">
        <f ca="1">IF(ScreenHeight!$B18&lt;OFFSET(Radar!$AC$3,COLUMN(),0),    Param!$B$38/ScreenHeight!$B18,    (Param!$B$37+1/(1-OFFSET(Radar!$AD$3,COLUMN(),0)*ScreenHeight!$C18)/Param!$B$39)/OFFSET(Radar!$AC$3,COLUMN(),0))*DistanceShader!AQ17*LightShader!AQ17*(IF(OFFSET(Ghosts!$S$41,COLUMN(),0)&lt;ScreenHeight!$E18,   1,   (SQRT(OFFSET(Ghosts!$T$41,COLUMN(),0)-OFFSET(Ghosts!$R$41,COLUMN(),0)*ScreenHeight!$D18)-1))+IF(Ghosts!$B$35,IF(Param!$M$21,-1-POWER(0.3,Param!$M$21)/(IF(Param!$M$21&lt;20,LightShader!AQ82,OFFSET(LightShader!AQ82,Param!$M$21-20,0))+POWER(0.3,Param!$M$21)),-2),0))</f>
        <v>3.4975255509473793</v>
      </c>
      <c r="AR17" s="46">
        <f ca="1">IF(ScreenHeight!$B18&lt;OFFSET(Radar!$AC$3,COLUMN(),0),    Param!$B$38/ScreenHeight!$B18,    (Param!$B$37+1/(1-OFFSET(Radar!$AD$3,COLUMN(),0)*ScreenHeight!$C18)/Param!$B$39)/OFFSET(Radar!$AC$3,COLUMN(),0))*DistanceShader!AR17*LightShader!AR17*(IF(OFFSET(Ghosts!$S$41,COLUMN(),0)&lt;ScreenHeight!$E18,   1,   (SQRT(OFFSET(Ghosts!$T$41,COLUMN(),0)-OFFSET(Ghosts!$R$41,COLUMN(),0)*ScreenHeight!$D18)-1))+IF(Ghosts!$B$35,IF(Param!$M$21,-1-POWER(0.3,Param!$M$21)/(IF(Param!$M$21&lt;20,LightShader!AR82,OFFSET(LightShader!AR82,Param!$M$21-20,0))+POWER(0.3,Param!$M$21)),-2),0))</f>
        <v>3.5293622996352179</v>
      </c>
      <c r="AS17" s="46">
        <f ca="1">IF(ScreenHeight!$B18&lt;OFFSET(Radar!$AC$3,COLUMN(),0),    Param!$B$38/ScreenHeight!$B18,    (Param!$B$37+1/(1-OFFSET(Radar!$AD$3,COLUMN(),0)*ScreenHeight!$C18)/Param!$B$39)/OFFSET(Radar!$AC$3,COLUMN(),0))*DistanceShader!AS17*LightShader!AS17*(IF(OFFSET(Ghosts!$S$41,COLUMN(),0)&lt;ScreenHeight!$E18,   1,   (SQRT(OFFSET(Ghosts!$T$41,COLUMN(),0)-OFFSET(Ghosts!$R$41,COLUMN(),0)*ScreenHeight!$D18)-1))+IF(Ghosts!$B$35,IF(Param!$M$21,-1-POWER(0.3,Param!$M$21)/(IF(Param!$M$21&lt;20,LightShader!AS82,OFFSET(LightShader!AS82,Param!$M$21-20,0))+POWER(0.3,Param!$M$21)),-2),0))</f>
        <v>3.549213785001736</v>
      </c>
      <c r="AT17" s="46">
        <f ca="1">IF(ScreenHeight!$B18&lt;OFFSET(Radar!$AC$3,COLUMN(),0),    Param!$B$38/ScreenHeight!$B18,    (Param!$B$37+1/(1-OFFSET(Radar!$AD$3,COLUMN(),0)*ScreenHeight!$C18)/Param!$B$39)/OFFSET(Radar!$AC$3,COLUMN(),0))*DistanceShader!AT17*LightShader!AT17*(IF(OFFSET(Ghosts!$S$41,COLUMN(),0)&lt;ScreenHeight!$E18,   1,   (SQRT(OFFSET(Ghosts!$T$41,COLUMN(),0)-OFFSET(Ghosts!$R$41,COLUMN(),0)*ScreenHeight!$D18)-1))+IF(Ghosts!$B$35,IF(Param!$M$21,-1-POWER(0.3,Param!$M$21)/(IF(Param!$M$21&lt;20,LightShader!AT82,OFFSET(LightShader!AT82,Param!$M$21-20,0))+POWER(0.3,Param!$M$21)),-2),0))</f>
        <v>3.5548968395534231</v>
      </c>
      <c r="AU17" s="46">
        <f ca="1">IF(ScreenHeight!$B18&lt;OFFSET(Radar!$AC$3,COLUMN(),0),    Param!$B$38/ScreenHeight!$B18,    (Param!$B$37+1/(1-OFFSET(Radar!$AD$3,COLUMN(),0)*ScreenHeight!$C18)/Param!$B$39)/OFFSET(Radar!$AC$3,COLUMN(),0))*DistanceShader!AU17*LightShader!AU17*(IF(OFFSET(Ghosts!$S$41,COLUMN(),0)&lt;ScreenHeight!$E18,   1,   (SQRT(OFFSET(Ghosts!$T$41,COLUMN(),0)-OFFSET(Ghosts!$R$41,COLUMN(),0)*ScreenHeight!$D18)-1))+IF(Ghosts!$B$35,IF(Param!$M$21,-1-POWER(0.3,Param!$M$21)/(IF(Param!$M$21&lt;20,LightShader!AU82,OFFSET(LightShader!AU82,Param!$M$21-20,0))+POWER(0.3,Param!$M$21)),-2),0))</f>
        <v>3.5443519227846476</v>
      </c>
      <c r="AV17" s="46">
        <f ca="1">IF(ScreenHeight!$B18&lt;OFFSET(Radar!$AC$3,COLUMN(),0),    Param!$B$38/ScreenHeight!$B18,    (Param!$B$37+1/(1-OFFSET(Radar!$AD$3,COLUMN(),0)*ScreenHeight!$C18)/Param!$B$39)/OFFSET(Radar!$AC$3,COLUMN(),0))*DistanceShader!AV17*LightShader!AV17*(IF(OFFSET(Ghosts!$S$41,COLUMN(),0)&lt;ScreenHeight!$E18,   1,   (SQRT(OFFSET(Ghosts!$T$41,COLUMN(),0)-OFFSET(Ghosts!$R$41,COLUMN(),0)*ScreenHeight!$D18)-1))+IF(Ghosts!$B$35,IF(Param!$M$21,-1-POWER(0.3,Param!$M$21)/(IF(Param!$M$21&lt;20,LightShader!AV82,OFFSET(LightShader!AV82,Param!$M$21-20,0))+POWER(0.3,Param!$M$21)),-2),0))</f>
        <v>3.5158319413789156</v>
      </c>
      <c r="AW17" s="46">
        <f ca="1">IF(ScreenHeight!$B18&lt;OFFSET(Radar!$AC$3,COLUMN(),0),    Param!$B$38/ScreenHeight!$B18,    (Param!$B$37+1/(1-OFFSET(Radar!$AD$3,COLUMN(),0)*ScreenHeight!$C18)/Param!$B$39)/OFFSET(Radar!$AC$3,COLUMN(),0))*DistanceShader!AW17*LightShader!AW17*(IF(OFFSET(Ghosts!$S$41,COLUMN(),0)&lt;ScreenHeight!$E18,   1,   (SQRT(OFFSET(Ghosts!$T$41,COLUMN(),0)-OFFSET(Ghosts!$R$41,COLUMN(),0)*ScreenHeight!$D18)-1))+IF(Ghosts!$B$35,IF(Param!$M$21,-1-POWER(0.3,Param!$M$21)/(IF(Param!$M$21&lt;20,LightShader!AW82,OFFSET(LightShader!AW82,Param!$M$21-20,0))+POWER(0.3,Param!$M$21)),-2),0))</f>
        <v>3.4681058243564231</v>
      </c>
      <c r="AX17" s="46">
        <f ca="1">IF(ScreenHeight!$B18&lt;OFFSET(Radar!$AC$3,COLUMN(),0),    Param!$B$38/ScreenHeight!$B18,    (Param!$B$37+1/(1-OFFSET(Radar!$AD$3,COLUMN(),0)*ScreenHeight!$C18)/Param!$B$39)/OFFSET(Radar!$AC$3,COLUMN(),0))*DistanceShader!AX17*LightShader!AX17*(IF(OFFSET(Ghosts!$S$41,COLUMN(),0)&lt;ScreenHeight!$E18,   1,   (SQRT(OFFSET(Ghosts!$T$41,COLUMN(),0)-OFFSET(Ghosts!$R$41,COLUMN(),0)*ScreenHeight!$D18)-1))+IF(Ghosts!$B$35,IF(Param!$M$21,-1-POWER(0.3,Param!$M$21)/(IF(Param!$M$21&lt;20,LightShader!AX82,OFFSET(LightShader!AX82,Param!$M$21-20,0))+POWER(0.3,Param!$M$21)),-2),0))</f>
        <v>4.7058035343671438</v>
      </c>
      <c r="AY17" s="46">
        <f ca="1">IF(ScreenHeight!$B18&lt;OFFSET(Radar!$AC$3,COLUMN(),0),    Param!$B$38/ScreenHeight!$B18,    (Param!$B$37+1/(1-OFFSET(Radar!$AD$3,COLUMN(),0)*ScreenHeight!$C18)/Param!$B$39)/OFFSET(Radar!$AC$3,COLUMN(),0))*DistanceShader!AY17*LightShader!AY17*(IF(OFFSET(Ghosts!$S$41,COLUMN(),0)&lt;ScreenHeight!$E18,   1,   (SQRT(OFFSET(Ghosts!$T$41,COLUMN(),0)-OFFSET(Ghosts!$R$41,COLUMN(),0)*ScreenHeight!$D18)-1))+IF(Ghosts!$B$35,IF(Param!$M$21,-1-POWER(0.3,Param!$M$21)/(IF(Param!$M$21&lt;20,LightShader!AY82,OFFSET(LightShader!AY82,Param!$M$21-20,0))+POWER(0.3,Param!$M$21)),-2),0))</f>
        <v>4.7167180716609396</v>
      </c>
      <c r="AZ17" s="46">
        <f ca="1">IF(ScreenHeight!$B18&lt;OFFSET(Radar!$AC$3,COLUMN(),0),    Param!$B$38/ScreenHeight!$B18,    (Param!$B$37+1/(1-OFFSET(Radar!$AD$3,COLUMN(),0)*ScreenHeight!$C18)/Param!$B$39)/OFFSET(Radar!$AC$3,COLUMN(),0))*DistanceShader!AZ17*LightShader!AZ17*(IF(OFFSET(Ghosts!$S$41,COLUMN(),0)&lt;ScreenHeight!$E18,   1,   (SQRT(OFFSET(Ghosts!$T$41,COLUMN(),0)-OFFSET(Ghosts!$R$41,COLUMN(),0)*ScreenHeight!$D18)-1))+IF(Ghosts!$B$35,IF(Param!$M$21,-1-POWER(0.3,Param!$M$21)/(IF(Param!$M$21&lt;20,LightShader!AZ82,OFFSET(LightShader!AZ82,Param!$M$21-20,0))+POWER(0.3,Param!$M$21)),-2),0))</f>
        <v>4.7015196886595954</v>
      </c>
      <c r="BA17" s="46">
        <f ca="1">IF(ScreenHeight!$B18&lt;OFFSET(Radar!$AC$3,COLUMN(),0),    Param!$B$38/ScreenHeight!$B18,    (Param!$B$37+1/(1-OFFSET(Radar!$AD$3,COLUMN(),0)*ScreenHeight!$C18)/Param!$B$39)/OFFSET(Radar!$AC$3,COLUMN(),0))*DistanceShader!BA17*LightShader!BA17*(IF(OFFSET(Ghosts!$S$41,COLUMN(),0)&lt;ScreenHeight!$E18,   1,   (SQRT(OFFSET(Ghosts!$T$41,COLUMN(),0)-OFFSET(Ghosts!$R$41,COLUMN(),0)*ScreenHeight!$D18)-1))+IF(Ghosts!$B$35,IF(Param!$M$21,-1-POWER(0.3,Param!$M$21)/(IF(Param!$M$21&lt;20,LightShader!BA82,OFFSET(LightShader!BA82,Param!$M$21-20,0))+POWER(0.3,Param!$M$21)),-2),0))</f>
        <v>4.6608268575588196</v>
      </c>
      <c r="BB17" s="46">
        <f ca="1">IF(ScreenHeight!$B18&lt;OFFSET(Radar!$AC$3,COLUMN(),0),    Param!$B$38/ScreenHeight!$B18,    (Param!$B$37+1/(1-OFFSET(Radar!$AD$3,COLUMN(),0)*ScreenHeight!$C18)/Param!$B$39)/OFFSET(Radar!$AC$3,COLUMN(),0))*DistanceShader!BB17*LightShader!BB17*(IF(OFFSET(Ghosts!$S$41,COLUMN(),0)&lt;ScreenHeight!$E18,   1,   (SQRT(OFFSET(Ghosts!$T$41,COLUMN(),0)-OFFSET(Ghosts!$R$41,COLUMN(),0)*ScreenHeight!$D18)-1))+IF(Ghosts!$B$35,IF(Param!$M$21,-1-POWER(0.3,Param!$M$21)/(IF(Param!$M$21&lt;20,LightShader!BB82,OFFSET(LightShader!BB82,Param!$M$21-20,0))+POWER(0.3,Param!$M$21)),-2),0))</f>
        <v>4.5963400223839512</v>
      </c>
      <c r="BC17" s="46">
        <f ca="1">IF(ScreenHeight!$B18&lt;OFFSET(Radar!$AC$3,COLUMN(),0),    Param!$B$38/ScreenHeight!$B18,    (Param!$B$37+1/(1-OFFSET(Radar!$AD$3,COLUMN(),0)*ScreenHeight!$C18)/Param!$B$39)/OFFSET(Radar!$AC$3,COLUMN(),0))*DistanceShader!BC17*LightShader!BC17*(IF(OFFSET(Ghosts!$S$41,COLUMN(),0)&lt;ScreenHeight!$E18,   1,   (SQRT(OFFSET(Ghosts!$T$41,COLUMN(),0)-OFFSET(Ghosts!$R$41,COLUMN(),0)*ScreenHeight!$D18)-1))+IF(Ghosts!$B$35,IF(Param!$M$21,-1-POWER(0.3,Param!$M$21)/(IF(Param!$M$21&lt;20,LightShader!BC82,OFFSET(LightShader!BC82,Param!$M$21-20,0))+POWER(0.3,Param!$M$21)),-2),0))</f>
        <v>4.5106448588384236</v>
      </c>
      <c r="BD17" s="46">
        <f ca="1">IF(ScreenHeight!$B18&lt;OFFSET(Radar!$AC$3,COLUMN(),0),    Param!$B$38/ScreenHeight!$B18,    (Param!$B$37+1/(1-OFFSET(Radar!$AD$3,COLUMN(),0)*ScreenHeight!$C18)/Param!$B$39)/OFFSET(Radar!$AC$3,COLUMN(),0))*DistanceShader!BD17*LightShader!BD17*(IF(OFFSET(Ghosts!$S$41,COLUMN(),0)&lt;ScreenHeight!$E18,   1,   (SQRT(OFFSET(Ghosts!$T$41,COLUMN(),0)-OFFSET(Ghosts!$R$41,COLUMN(),0)*ScreenHeight!$D18)-1))+IF(Ghosts!$B$35,IF(Param!$M$21,-1-POWER(0.3,Param!$M$21)/(IF(Param!$M$21&lt;20,LightShader!BD82,OFFSET(LightShader!BD82,Param!$M$21-20,0))+POWER(0.3,Param!$M$21)),-2),0))</f>
        <v>4.4069350301544539</v>
      </c>
      <c r="BE17" s="46">
        <f ca="1">IF(ScreenHeight!$B18&lt;OFFSET(Radar!$AC$3,COLUMN(),0),    Param!$B$38/ScreenHeight!$B18,    (Param!$B$37+1/(1-OFFSET(Radar!$AD$3,COLUMN(),0)*ScreenHeight!$C18)/Param!$B$39)/OFFSET(Radar!$AC$3,COLUMN(),0))*DistanceShader!BE17*LightShader!BE17*(IF(OFFSET(Ghosts!$S$41,COLUMN(),0)&lt;ScreenHeight!$E18,   1,   (SQRT(OFFSET(Ghosts!$T$41,COLUMN(),0)-OFFSET(Ghosts!$R$41,COLUMN(),0)*ScreenHeight!$D18)-1))+IF(Ghosts!$B$35,IF(Param!$M$21,-1-POWER(0.3,Param!$M$21)/(IF(Param!$M$21&lt;20,LightShader!BE82,OFFSET(LightShader!BE82,Param!$M$21-20,0))+POWER(0.3,Param!$M$21)),-2),0))</f>
        <v>4.2887090770852101</v>
      </c>
      <c r="BF17" s="46">
        <f ca="1">IF(ScreenHeight!$B18&lt;OFFSET(Radar!$AC$3,COLUMN(),0),    Param!$B$38/ScreenHeight!$B18,    (Param!$B$37+1/(1-OFFSET(Radar!$AD$3,COLUMN(),0)*ScreenHeight!$C18)/Param!$B$39)/OFFSET(Radar!$AC$3,COLUMN(),0))*DistanceShader!BF17*LightShader!BF17*(IF(OFFSET(Ghosts!$S$41,COLUMN(),0)&lt;ScreenHeight!$E18,   1,   (SQRT(OFFSET(Ghosts!$T$41,COLUMN(),0)-OFFSET(Ghosts!$R$41,COLUMN(),0)*ScreenHeight!$D18)-1))+IF(Ghosts!$B$35,IF(Param!$M$21,-1-POWER(0.3,Param!$M$21)/(IF(Param!$M$21&lt;20,LightShader!BF82,OFFSET(LightShader!BF82,Param!$M$21-20,0))+POWER(0.3,Param!$M$21)),-2),0))</f>
        <v>4.1594911566962223</v>
      </c>
      <c r="BG17" s="46">
        <f ca="1">IF(ScreenHeight!$B18&lt;OFFSET(Radar!$AC$3,COLUMN(),0),    Param!$B$38/ScreenHeight!$B18,    (Param!$B$37+1/(1-OFFSET(Radar!$AD$3,COLUMN(),0)*ScreenHeight!$C18)/Param!$B$39)/OFFSET(Radar!$AC$3,COLUMN(),0))*DistanceShader!BG17*LightShader!BG17*(IF(OFFSET(Ghosts!$S$41,COLUMN(),0)&lt;ScreenHeight!$E18,   1,   (SQRT(OFFSET(Ghosts!$T$41,COLUMN(),0)-OFFSET(Ghosts!$R$41,COLUMN(),0)*ScreenHeight!$D18)-1))+IF(Ghosts!$B$35,IF(Param!$M$21,-1-POWER(0.3,Param!$M$21)/(IF(Param!$M$21&lt;20,LightShader!BG82,OFFSET(LightShader!BG82,Param!$M$21-20,0))+POWER(0.3,Param!$M$21)),-2),0))</f>
        <v>4.0226091931789973</v>
      </c>
      <c r="BH17" s="46">
        <f ca="1">IF(ScreenHeight!$B18&lt;OFFSET(Radar!$AC$3,COLUMN(),0),    Param!$B$38/ScreenHeight!$B18,    (Param!$B$37+1/(1-OFFSET(Radar!$AD$3,COLUMN(),0)*ScreenHeight!$C18)/Param!$B$39)/OFFSET(Radar!$AC$3,COLUMN(),0))*DistanceShader!BH17*LightShader!BH17*(IF(OFFSET(Ghosts!$S$41,COLUMN(),0)&lt;ScreenHeight!$E18,   1,   (SQRT(OFFSET(Ghosts!$T$41,COLUMN(),0)-OFFSET(Ghosts!$R$41,COLUMN(),0)*ScreenHeight!$D18)-1))+IF(Ghosts!$B$35,IF(Param!$M$21,-1-POWER(0.3,Param!$M$21)/(IF(Param!$M$21&lt;20,LightShader!BH82,OFFSET(LightShader!BH82,Param!$M$21-20,0))+POWER(0.3,Param!$M$21)),-2),0))</f>
        <v>3.8810445230559623</v>
      </c>
      <c r="BI17" s="46">
        <f ca="1">IF(ScreenHeight!$B18&lt;OFFSET(Radar!$AC$3,COLUMN(),0),    Param!$B$38/ScreenHeight!$B18,    (Param!$B$37+1/(1-OFFSET(Radar!$AD$3,COLUMN(),0)*ScreenHeight!$C18)/Param!$B$39)/OFFSET(Radar!$AC$3,COLUMN(),0))*DistanceShader!BI17*LightShader!BI17*(IF(OFFSET(Ghosts!$S$41,COLUMN(),0)&lt;ScreenHeight!$E18,   1,   (SQRT(OFFSET(Ghosts!$T$41,COLUMN(),0)-OFFSET(Ghosts!$R$41,COLUMN(),0)*ScreenHeight!$D18)-1))+IF(Ghosts!$B$35,IF(Param!$M$21,-1-POWER(0.3,Param!$M$21)/(IF(Param!$M$21&lt;20,LightShader!BI82,OFFSET(LightShader!BI82,Param!$M$21-20,0))+POWER(0.3,Param!$M$21)),-2),0))</f>
        <v>3.7373507914312016</v>
      </c>
      <c r="BJ17" s="46">
        <f ca="1">IF(ScreenHeight!$B18&lt;OFFSET(Radar!$AC$3,COLUMN(),0),    Param!$B$38/ScreenHeight!$B18,    (Param!$B$37+1/(1-OFFSET(Radar!$AD$3,COLUMN(),0)*ScreenHeight!$C18)/Param!$B$39)/OFFSET(Radar!$AC$3,COLUMN(),0))*DistanceShader!BJ17*LightShader!BJ17*(IF(OFFSET(Ghosts!$S$41,COLUMN(),0)&lt;ScreenHeight!$E18,   1,   (SQRT(OFFSET(Ghosts!$T$41,COLUMN(),0)-OFFSET(Ghosts!$R$41,COLUMN(),0)*ScreenHeight!$D18)-1))+IF(Ghosts!$B$35,IF(Param!$M$21,-1-POWER(0.3,Param!$M$21)/(IF(Param!$M$21&lt;20,LightShader!BJ82,OFFSET(LightShader!BJ82,Param!$M$21-20,0))+POWER(0.3,Param!$M$21)),-2),0))</f>
        <v>3.5936297651946658</v>
      </c>
      <c r="BK17" s="46">
        <f ca="1">IF(ScreenHeight!$B18&lt;OFFSET(Radar!$AC$3,COLUMN(),0),    Param!$B$38/ScreenHeight!$B18,    (Param!$B$37+1/(1-OFFSET(Radar!$AD$3,COLUMN(),0)*ScreenHeight!$C18)/Param!$B$39)/OFFSET(Radar!$AC$3,COLUMN(),0))*DistanceShader!BK17*LightShader!BK17*(IF(OFFSET(Ghosts!$S$41,COLUMN(),0)&lt;ScreenHeight!$E18,   1,   (SQRT(OFFSET(Ghosts!$T$41,COLUMN(),0)-OFFSET(Ghosts!$R$41,COLUMN(),0)*ScreenHeight!$D18)-1))+IF(Ghosts!$B$35,IF(Param!$M$21,-1-POWER(0.3,Param!$M$21)/(IF(Param!$M$21&lt;20,LightShader!BK82,OFFSET(LightShader!BK82,Param!$M$21-20,0))+POWER(0.3,Param!$M$21)),-2),0))</f>
        <v>3.4515478372829631</v>
      </c>
      <c r="BL17" s="46">
        <f ca="1">IF(ScreenHeight!$B18&lt;OFFSET(Radar!$AC$3,COLUMN(),0),    Param!$B$38/ScreenHeight!$B18,    (Param!$B$37+1/(1-OFFSET(Radar!$AD$3,COLUMN(),0)*ScreenHeight!$C18)/Param!$B$39)/OFFSET(Radar!$AC$3,COLUMN(),0))*DistanceShader!BL17*LightShader!BL17*(IF(OFFSET(Ghosts!$S$41,COLUMN(),0)&lt;ScreenHeight!$E18,   1,   (SQRT(OFFSET(Ghosts!$T$41,COLUMN(),0)-OFFSET(Ghosts!$R$41,COLUMN(),0)*ScreenHeight!$D18)-1))+IF(Ghosts!$B$35,IF(Param!$M$21,-1-POWER(0.3,Param!$M$21)/(IF(Param!$M$21&lt;20,LightShader!BL82,OFFSET(LightShader!BL82,Param!$M$21-20,0))+POWER(0.3,Param!$M$21)),-2),0))</f>
        <v>3.3123775581869808</v>
      </c>
      <c r="BM17" s="46">
        <f ca="1">IF(ScreenHeight!$B18&lt;OFFSET(Radar!$AC$3,COLUMN(),0),    Param!$B$38/ScreenHeight!$B18,    (Param!$B$37+1/(1-OFFSET(Radar!$AD$3,COLUMN(),0)*ScreenHeight!$C18)/Param!$B$39)/OFFSET(Radar!$AC$3,COLUMN(),0))*DistanceShader!BM17*LightShader!BM17*(IF(OFFSET(Ghosts!$S$41,COLUMN(),0)&lt;ScreenHeight!$E18,   1,   (SQRT(OFFSET(Ghosts!$T$41,COLUMN(),0)-OFFSET(Ghosts!$R$41,COLUMN(),0)*ScreenHeight!$D18)-1))+IF(Ghosts!$B$35,IF(Param!$M$21,-1-POWER(0.3,Param!$M$21)/(IF(Param!$M$21&lt;20,LightShader!BM82,OFFSET(LightShader!BM82,Param!$M$21-20,0))+POWER(0.3,Param!$M$21)),-2),0))</f>
        <v>3.1770514545666027</v>
      </c>
      <c r="BN17" s="46">
        <f ca="1">IF(ScreenHeight!$B18&lt;OFFSET(Radar!$AC$3,COLUMN(),0),    Param!$B$38/ScreenHeight!$B18,    (Param!$B$37+1/(1-OFFSET(Radar!$AD$3,COLUMN(),0)*ScreenHeight!$C18)/Param!$B$39)/OFFSET(Radar!$AC$3,COLUMN(),0))*DistanceShader!BN17*LightShader!BN17*(IF(OFFSET(Ghosts!$S$41,COLUMN(),0)&lt;ScreenHeight!$E18,   1,   (SQRT(OFFSET(Ghosts!$T$41,COLUMN(),0)-OFFSET(Ghosts!$R$41,COLUMN(),0)*ScreenHeight!$D18)-1))+IF(Ghosts!$B$35,IF(Param!$M$21,-1-POWER(0.3,Param!$M$21)/(IF(Param!$M$21&lt;20,LightShader!BN82,OFFSET(LightShader!BN82,Param!$M$21-20,0))+POWER(0.3,Param!$M$21)),-2),0))</f>
        <v>3.0462190251233112</v>
      </c>
      <c r="BO17" s="46">
        <f ca="1">IF(ScreenHeight!$B18&lt;OFFSET(Radar!$AC$3,COLUMN(),0),    Param!$B$38/ScreenHeight!$B18,    (Param!$B$37+1/(1-OFFSET(Radar!$AD$3,COLUMN(),0)*ScreenHeight!$C18)/Param!$B$39)/OFFSET(Radar!$AC$3,COLUMN(),0))*DistanceShader!BO17*LightShader!BO17*(IF(OFFSET(Ghosts!$S$41,COLUMN(),0)&lt;ScreenHeight!$E18,   1,   (SQRT(OFFSET(Ghosts!$T$41,COLUMN(),0)-OFFSET(Ghosts!$R$41,COLUMN(),0)*ScreenHeight!$D18)-1))+IF(Ghosts!$B$35,IF(Param!$M$21,-1-POWER(0.3,Param!$M$21)/(IF(Param!$M$21&lt;20,LightShader!BO82,OFFSET(LightShader!BO82,Param!$M$21-20,0))+POWER(0.3,Param!$M$21)),-2),0))</f>
        <v>2.9203011474385079</v>
      </c>
      <c r="BP17" s="46">
        <f ca="1">IF(ScreenHeight!$B18&lt;OFFSET(Radar!$AC$3,COLUMN(),0),    Param!$B$38/ScreenHeight!$B18,    (Param!$B$37+1/(1-OFFSET(Radar!$AD$3,COLUMN(),0)*ScreenHeight!$C18)/Param!$B$39)/OFFSET(Radar!$AC$3,COLUMN(),0))*DistanceShader!BP17*LightShader!BP17*(IF(OFFSET(Ghosts!$S$41,COLUMN(),0)&lt;ScreenHeight!$E18,   1,   (SQRT(OFFSET(Ghosts!$T$41,COLUMN(),0)-OFFSET(Ghosts!$R$41,COLUMN(),0)*ScreenHeight!$D18)-1))+IF(Ghosts!$B$35,IF(Param!$M$21,-1-POWER(0.3,Param!$M$21)/(IF(Param!$M$21&lt;20,LightShader!BP82,OFFSET(LightShader!BP82,Param!$M$21-20,0))+POWER(0.3,Param!$M$21)),-2),0))</f>
        <v>2.7995387558164371</v>
      </c>
      <c r="BQ17" s="46">
        <f ca="1">IF(ScreenHeight!$B18&lt;OFFSET(Radar!$AC$3,COLUMN(),0),    Param!$B$38/ScreenHeight!$B18,    (Param!$B$37+1/(1-OFFSET(Radar!$AD$3,COLUMN(),0)*ScreenHeight!$C18)/Param!$B$39)/OFFSET(Radar!$AC$3,COLUMN(),0))*DistanceShader!BQ17*LightShader!BQ17*(IF(OFFSET(Ghosts!$S$41,COLUMN(),0)&lt;ScreenHeight!$E18,   1,   (SQRT(OFFSET(Ghosts!$T$41,COLUMN(),0)-OFFSET(Ghosts!$R$41,COLUMN(),0)*ScreenHeight!$D18)-1))+IF(Ghosts!$B$35,IF(Param!$M$21,-1-POWER(0.3,Param!$M$21)/(IF(Param!$M$21&lt;20,LightShader!BQ82,OFFSET(LightShader!BQ82,Param!$M$21-20,0))+POWER(0.3,Param!$M$21)),-2),0))</f>
        <v>2.6840344898924844</v>
      </c>
      <c r="BR17" s="46">
        <f ca="1">IF(ScreenHeight!$B18&lt;OFFSET(Radar!$AC$3,COLUMN(),0),    Param!$B$38/ScreenHeight!$B18,    (Param!$B$37+1/(1-OFFSET(Radar!$AD$3,COLUMN(),0)*ScreenHeight!$C18)/Param!$B$39)/OFFSET(Radar!$AC$3,COLUMN(),0))*DistanceShader!BR17*LightShader!BR17*(IF(OFFSET(Ghosts!$S$41,COLUMN(),0)&lt;ScreenHeight!$E18,   1,   (SQRT(OFFSET(Ghosts!$T$41,COLUMN(),0)-OFFSET(Ghosts!$R$41,COLUMN(),0)*ScreenHeight!$D18)-1))+IF(Ghosts!$B$35,IF(Param!$M$21,-1-POWER(0.3,Param!$M$21)/(IF(Param!$M$21&lt;20,LightShader!BR82,OFFSET(LightShader!BR82,Param!$M$21-20,0))+POWER(0.3,Param!$M$21)),-2),0))</f>
        <v>2.5737871769427092</v>
      </c>
      <c r="BS17" s="46">
        <f ca="1">IF(ScreenHeight!$B18&lt;OFFSET(Radar!$AC$3,COLUMN(),0),    Param!$B$38/ScreenHeight!$B18,    (Param!$B$37+1/(1-OFFSET(Radar!$AD$3,COLUMN(),0)*ScreenHeight!$C18)/Param!$B$39)/OFFSET(Radar!$AC$3,COLUMN(),0))*DistanceShader!BS17*LightShader!BS17*(IF(OFFSET(Ghosts!$S$41,COLUMN(),0)&lt;ScreenHeight!$E18,   1,   (SQRT(OFFSET(Ghosts!$T$41,COLUMN(),0)-OFFSET(Ghosts!$R$41,COLUMN(),0)*ScreenHeight!$D18)-1))+IF(Ghosts!$B$35,IF(Param!$M$21,-1-POWER(0.3,Param!$M$21)/(IF(Param!$M$21&lt;20,LightShader!BS82,OFFSET(LightShader!BS82,Param!$M$21-20,0))+POWER(0.3,Param!$M$21)),-2),0))</f>
        <v>2.4687196657399468</v>
      </c>
      <c r="BT17" s="46">
        <f ca="1">IF(ScreenHeight!$B18&lt;OFFSET(Radar!$AC$3,COLUMN(),0),    Param!$B$38/ScreenHeight!$B18,    (Param!$B$37+1/(1-OFFSET(Radar!$AD$3,COLUMN(),0)*ScreenHeight!$C18)/Param!$B$39)/OFFSET(Radar!$AC$3,COLUMN(),0))*DistanceShader!BT17*LightShader!BT17*(IF(OFFSET(Ghosts!$S$41,COLUMN(),0)&lt;ScreenHeight!$E18,   1,   (SQRT(OFFSET(Ghosts!$T$41,COLUMN(),0)-OFFSET(Ghosts!$R$41,COLUMN(),0)*ScreenHeight!$D18)-1))+IF(Ghosts!$B$35,IF(Param!$M$21,-1-POWER(0.3,Param!$M$21)/(IF(Param!$M$21&lt;20,LightShader!BT82,OFFSET(LightShader!BT82,Param!$M$21-20,0))+POWER(0.3,Param!$M$21)),-2),0))</f>
        <v>2.3687008384227388</v>
      </c>
      <c r="BU17" s="46">
        <f ca="1">IF(ScreenHeight!$B18&lt;OFFSET(Radar!$AC$3,COLUMN(),0),    Param!$B$38/ScreenHeight!$B18,    (Param!$B$37+1/(1-OFFSET(Radar!$AD$3,COLUMN(),0)*ScreenHeight!$C18)/Param!$B$39)/OFFSET(Radar!$AC$3,COLUMN(),0))*DistanceShader!BU17*LightShader!BU17*(IF(OFFSET(Ghosts!$S$41,COLUMN(),0)&lt;ScreenHeight!$E18,   1,   (SQRT(OFFSET(Ghosts!$T$41,COLUMN(),0)-OFFSET(Ghosts!$R$41,COLUMN(),0)*ScreenHeight!$D18)-1))+IF(Ghosts!$B$35,IF(Param!$M$21,-1-POWER(0.3,Param!$M$21)/(IF(Param!$M$21&lt;20,LightShader!BU82,OFFSET(LightShader!BU82,Param!$M$21-20,0))+POWER(0.3,Param!$M$21)),-2),0))</f>
        <v>2.273562719027745</v>
      </c>
      <c r="BV17" s="46">
        <f ca="1">IF(ScreenHeight!$B18&lt;OFFSET(Radar!$AC$3,COLUMN(),0),    Param!$B$38/ScreenHeight!$B18,    (Param!$B$37+1/(1-OFFSET(Radar!$AD$3,COLUMN(),0)*ScreenHeight!$C18)/Param!$B$39)/OFFSET(Radar!$AC$3,COLUMN(),0))*DistanceShader!BV17*LightShader!BV17*(IF(OFFSET(Ghosts!$S$41,COLUMN(),0)&lt;ScreenHeight!$E18,   1,   (SQRT(OFFSET(Ghosts!$T$41,COLUMN(),0)-OFFSET(Ghosts!$R$41,COLUMN(),0)*ScreenHeight!$D18)-1))+IF(Ghosts!$B$35,IF(Param!$M$21,-1-POWER(0.3,Param!$M$21)/(IF(Param!$M$21&lt;20,LightShader!BV82,OFFSET(LightShader!BV82,Param!$M$21-20,0))+POWER(0.3,Param!$M$21)),-2),0))</f>
        <v>2.1831135663930659</v>
      </c>
      <c r="BW17" s="46">
        <f ca="1">IF(ScreenHeight!$B18&lt;OFFSET(Radar!$AC$3,COLUMN(),0),    Param!$B$38/ScreenHeight!$B18,    (Param!$B$37+1/(1-OFFSET(Radar!$AD$3,COLUMN(),0)*ScreenHeight!$C18)/Param!$B$39)/OFFSET(Radar!$AC$3,COLUMN(),0))*DistanceShader!BW17*LightShader!BW17*(IF(OFFSET(Ghosts!$S$41,COLUMN(),0)&lt;ScreenHeight!$E18,   1,   (SQRT(OFFSET(Ghosts!$T$41,COLUMN(),0)-OFFSET(Ghosts!$R$41,COLUMN(),0)*ScreenHeight!$D18)-1))+IF(Ghosts!$B$35,IF(Param!$M$21,-1-POWER(0.3,Param!$M$21)/(IF(Param!$M$21&lt;20,LightShader!BW82,OFFSET(LightShader!BW82,Param!$M$21-20,0))+POWER(0.3,Param!$M$21)),-2),0))</f>
        <v>2.0971477468814461</v>
      </c>
      <c r="BX17" s="46">
        <f ca="1">IF(ScreenHeight!$B18&lt;OFFSET(Radar!$AC$3,COLUMN(),0),    Param!$B$38/ScreenHeight!$B18,    (Param!$B$37+1/(1-OFFSET(Radar!$AD$3,COLUMN(),0)*ScreenHeight!$C18)/Param!$B$39)/OFFSET(Radar!$AC$3,COLUMN(),0))*DistanceShader!BX17*LightShader!BX17*(IF(OFFSET(Ghosts!$S$41,COLUMN(),0)&lt;ScreenHeight!$E18,   1,   (SQRT(OFFSET(Ghosts!$T$41,COLUMN(),0)-OFFSET(Ghosts!$R$41,COLUMN(),0)*ScreenHeight!$D18)-1))+IF(Ghosts!$B$35,IF(Param!$M$21,-1-POWER(0.3,Param!$M$21)/(IF(Param!$M$21&lt;20,LightShader!BX82,OFFSET(LightShader!BX82,Param!$M$21-20,0))+POWER(0.3,Param!$M$21)),-2),0))</f>
        <v>2.0154530668855943</v>
      </c>
      <c r="BY17" s="46">
        <f ca="1">IF(ScreenHeight!$B18&lt;OFFSET(Radar!$AC$3,COLUMN(),0),    Param!$B$38/ScreenHeight!$B18,    (Param!$B$37+1/(1-OFFSET(Radar!$AD$3,COLUMN(),0)*ScreenHeight!$C18)/Param!$B$39)/OFFSET(Radar!$AC$3,COLUMN(),0))*DistanceShader!BY17*LightShader!BY17*(IF(OFFSET(Ghosts!$S$41,COLUMN(),0)&lt;ScreenHeight!$E18,   1,   (SQRT(OFFSET(Ghosts!$T$41,COLUMN(),0)-OFFSET(Ghosts!$R$41,COLUMN(),0)*ScreenHeight!$D18)-1))+IF(Ghosts!$B$35,IF(Param!$M$21,-1-POWER(0.3,Param!$M$21)/(IF(Param!$M$21&lt;20,LightShader!BY82,OFFSET(LightShader!BY82,Param!$M$21-20,0))+POWER(0.3,Param!$M$21)),-2),0))</f>
        <v>1.9378161280628265</v>
      </c>
      <c r="BZ17" s="46">
        <f ca="1">IF(ScreenHeight!$B18&lt;OFFSET(Radar!$AC$3,COLUMN(),0),    Param!$B$38/ScreenHeight!$B18,    (Param!$B$37+1/(1-OFFSET(Radar!$AD$3,COLUMN(),0)*ScreenHeight!$C18)/Param!$B$39)/OFFSET(Radar!$AC$3,COLUMN(),0))*DistanceShader!BZ17*LightShader!BZ17*(IF(OFFSET(Ghosts!$S$41,COLUMN(),0)&lt;ScreenHeight!$E18,   1,   (SQRT(OFFSET(Ghosts!$T$41,COLUMN(),0)-OFFSET(Ghosts!$R$41,COLUMN(),0)*ScreenHeight!$D18)-1))+IF(Ghosts!$B$35,IF(Param!$M$21,-1-POWER(0.3,Param!$M$21)/(IF(Param!$M$21&lt;20,LightShader!BZ82,OFFSET(LightShader!BZ82,Param!$M$21-20,0))+POWER(0.3,Param!$M$21)),-2),0))</f>
        <v>1.8640261608185453</v>
      </c>
      <c r="CA17" s="46">
        <f ca="1">IF(ScreenHeight!$B18&lt;OFFSET(Radar!$AC$3,COLUMN(),0),    Param!$B$38/ScreenHeight!$B18,    (Param!$B$37+1/(1-OFFSET(Radar!$AD$3,COLUMN(),0)*ScreenHeight!$C18)/Param!$B$39)/OFFSET(Radar!$AC$3,COLUMN(),0))*DistanceShader!CA17*LightShader!CA17*(IF(OFFSET(Ghosts!$S$41,COLUMN(),0)&lt;ScreenHeight!$E18,   1,   (SQRT(OFFSET(Ghosts!$T$41,COLUMN(),0)-OFFSET(Ghosts!$R$41,COLUMN(),0)*ScreenHeight!$D18)-1))+IF(Ghosts!$B$35,IF(Param!$M$21,-1-POWER(0.3,Param!$M$21)/(IF(Param!$M$21&lt;20,LightShader!CA82,OFFSET(LightShader!CA82,Param!$M$21-20,0))+POWER(0.3,Param!$M$21)),-2),0))</f>
        <v>1.7938776984007074</v>
      </c>
      <c r="CB17" s="46">
        <f ca="1">IF(ScreenHeight!$B18&lt;OFFSET(Radar!$AC$3,COLUMN(),0),    Param!$B$38/ScreenHeight!$B18,    (Param!$B$37+1/(1-OFFSET(Radar!$AD$3,COLUMN(),0)*ScreenHeight!$C18)/Param!$B$39)/OFFSET(Radar!$AC$3,COLUMN(),0))*DistanceShader!CB17*LightShader!CB17*(IF(OFFSET(Ghosts!$S$41,COLUMN(),0)&lt;ScreenHeight!$E18,   1,   (SQRT(OFFSET(Ghosts!$T$41,COLUMN(),0)-OFFSET(Ghosts!$R$41,COLUMN(),0)*ScreenHeight!$D18)-1))+IF(Ghosts!$B$35,IF(Param!$M$21,-1-POWER(0.3,Param!$M$21)/(IF(Param!$M$21&lt;20,LightShader!CB82,OFFSET(LightShader!CB82,Param!$M$21-20,0))+POWER(0.3,Param!$M$21)),-2),0))</f>
        <v>1.7271723761048128</v>
      </c>
      <c r="CC17" s="46">
        <f ca="1">IF(ScreenHeight!$B18&lt;OFFSET(Radar!$AC$3,COLUMN(),0),    Param!$B$38/ScreenHeight!$B18,    (Param!$B$37+1/(1-OFFSET(Radar!$AD$3,COLUMN(),0)*ScreenHeight!$C18)/Param!$B$39)/OFFSET(Radar!$AC$3,COLUMN(),0))*DistanceShader!CC17*LightShader!CC17*(IF(OFFSET(Ghosts!$S$41,COLUMN(),0)&lt;ScreenHeight!$E18,   1,   (SQRT(OFFSET(Ghosts!$T$41,COLUMN(),0)-OFFSET(Ghosts!$R$41,COLUMN(),0)*ScreenHeight!$D18)-1))+IF(Ghosts!$B$35,IF(Param!$M$21,-1-POWER(0.3,Param!$M$21)/(IF(Param!$M$21&lt;20,LightShader!CC82,OFFSET(LightShader!CC82,Param!$M$21-20,0))+POWER(0.3,Param!$M$21)),-2),0))</f>
        <v>1.6637200766408788</v>
      </c>
      <c r="CD17" s="46">
        <f ca="1">IF(ScreenHeight!$B18&lt;OFFSET(Radar!$AC$3,COLUMN(),0),    Param!$B$38/ScreenHeight!$B18,    (Param!$B$37+1/(1-OFFSET(Radar!$AD$3,COLUMN(),0)*ScreenHeight!$C18)/Param!$B$39)/OFFSET(Radar!$AC$3,COLUMN(),0))*DistanceShader!CD17*LightShader!CD17*(IF(OFFSET(Ghosts!$S$41,COLUMN(),0)&lt;ScreenHeight!$E18,   1,   (SQRT(OFFSET(Ghosts!$T$41,COLUMN(),0)-OFFSET(Ghosts!$R$41,COLUMN(),0)*ScreenHeight!$D18)-1))+IF(Ghosts!$B$35,IF(Param!$M$21,-1-POWER(0.3,Param!$M$21)/(IF(Param!$M$21&lt;20,LightShader!CD82,OFFSET(LightShader!CD82,Param!$M$21-20,0))+POWER(0.3,Param!$M$21)),-2),0))</f>
        <v>1.6033395919482967</v>
      </c>
      <c r="CE17" s="46">
        <f ca="1">IF(ScreenHeight!$B18&lt;OFFSET(Radar!$AC$3,COLUMN(),0),    Param!$B$38/ScreenHeight!$B18,    (Param!$B$37+1/(1-OFFSET(Radar!$AD$3,COLUMN(),0)*ScreenHeight!$C18)/Param!$B$39)/OFFSET(Radar!$AC$3,COLUMN(),0))*DistanceShader!CE17*LightShader!CE17*(IF(OFFSET(Ghosts!$S$41,COLUMN(),0)&lt;ScreenHeight!$E18,   1,   (SQRT(OFFSET(Ghosts!$T$41,COLUMN(),0)-OFFSET(Ghosts!$R$41,COLUMN(),0)*ScreenHeight!$D18)-1))+IF(Ghosts!$B$35,IF(Param!$M$21,-1-POWER(0.3,Param!$M$21)/(IF(Param!$M$21&lt;20,LightShader!CE82,OFFSET(LightShader!CE82,Param!$M$21-20,0))+POWER(0.3,Param!$M$21)),-2),0))</f>
        <v>1.5458589316751448</v>
      </c>
      <c r="CF17" s="46">
        <f ca="1">IF(ScreenHeight!$B18&lt;OFFSET(Radar!$AC$3,COLUMN(),0),    Param!$B$38/ScreenHeight!$B18,    (Param!$B$37+1/(1-OFFSET(Radar!$AD$3,COLUMN(),0)*ScreenHeight!$C18)/Param!$B$39)/OFFSET(Radar!$AC$3,COLUMN(),0))*DistanceShader!CF17*LightShader!CF17*(IF(OFFSET(Ghosts!$S$41,COLUMN(),0)&lt;ScreenHeight!$E18,   1,   (SQRT(OFFSET(Ghosts!$T$41,COLUMN(),0)-OFFSET(Ghosts!$R$41,COLUMN(),0)*ScreenHeight!$D18)-1))+IF(Ghosts!$B$35,IF(Param!$M$21,-1-POWER(0.3,Param!$M$21)/(IF(Param!$M$21&lt;20,LightShader!CF82,OFFSET(LightShader!CF82,Param!$M$21-20,0))+POWER(0.3,Param!$M$21)),-2),0))</f>
        <v>1.4911153772389893</v>
      </c>
      <c r="CG17" s="46">
        <f ca="1">IF(ScreenHeight!$B18&lt;OFFSET(Radar!$AC$3,COLUMN(),0),    Param!$B$38/ScreenHeight!$B18,    (Param!$B$37+1/(1-OFFSET(Radar!$AD$3,COLUMN(),0)*ScreenHeight!$C18)/Param!$B$39)/OFFSET(Radar!$AC$3,COLUMN(),0))*DistanceShader!CG17*LightShader!CG17*(IF(OFFSET(Ghosts!$S$41,COLUMN(),0)&lt;ScreenHeight!$E18,   1,   (SQRT(OFFSET(Ghosts!$T$41,COLUMN(),0)-OFFSET(Ghosts!$R$41,COLUMN(),0)*ScreenHeight!$D18)-1))+IF(Ghosts!$B$35,IF(Param!$M$21,-1-POWER(0.3,Param!$M$21)/(IF(Param!$M$21&lt;20,LightShader!CG82,OFFSET(LightShader!CG82,Param!$M$21-20,0))+POWER(0.3,Param!$M$21)),-2),0))</f>
        <v>1.4389553561358011</v>
      </c>
      <c r="CH17" s="46">
        <f ca="1">IF(ScreenHeight!$B18&lt;OFFSET(Radar!$AC$3,COLUMN(),0),    Param!$B$38/ScreenHeight!$B18,    (Param!$B$37+1/(1-OFFSET(Radar!$AD$3,COLUMN(),0)*ScreenHeight!$C18)/Param!$B$39)/OFFSET(Radar!$AC$3,COLUMN(),0))*DistanceShader!CH17*LightShader!CH17*(IF(OFFSET(Ghosts!$S$41,COLUMN(),0)&lt;ScreenHeight!$E18,   1,   (SQRT(OFFSET(Ghosts!$T$41,COLUMN(),0)-OFFSET(Ghosts!$R$41,COLUMN(),0)*ScreenHeight!$D18)-1))+IF(Ghosts!$B$35,IF(Param!$M$21,-1-POWER(0.3,Param!$M$21)/(IF(Param!$M$21&lt;20,LightShader!CH82,OFFSET(LightShader!CH82,Param!$M$21-20,0))+POWER(0.3,Param!$M$21)),-2),0))</f>
        <v>1.3892341924981388</v>
      </c>
      <c r="CI17" s="46">
        <f ca="1">IF(ScreenHeight!$B18&lt;OFFSET(Radar!$AC$3,COLUMN(),0),    Param!$B$38/ScreenHeight!$B18,    (Param!$B$37+1/(1-OFFSET(Radar!$AD$3,COLUMN(),0)*ScreenHeight!$C18)/Param!$B$39)/OFFSET(Radar!$AC$3,COLUMN(),0))*DistanceShader!CI17*LightShader!CI17*(IF(OFFSET(Ghosts!$S$41,COLUMN(),0)&lt;ScreenHeight!$E18,   1,   (SQRT(OFFSET(Ghosts!$T$41,COLUMN(),0)-OFFSET(Ghosts!$R$41,COLUMN(),0)*ScreenHeight!$D18)-1))+IF(Ghosts!$B$35,IF(Param!$M$21,-1-POWER(0.3,Param!$M$21)/(IF(Param!$M$21&lt;20,LightShader!CI82,OFFSET(LightShader!CI82,Param!$M$21-20,0))+POWER(0.3,Param!$M$21)),-2),0))</f>
        <v>1.3418157756159863</v>
      </c>
      <c r="CJ17" s="46">
        <f ca="1">IF(ScreenHeight!$B18&lt;OFFSET(Radar!$AC$3,COLUMN(),0),    Param!$B$38/ScreenHeight!$B18,    (Param!$B$37+1/(1-OFFSET(Radar!$AD$3,COLUMN(),0)*ScreenHeight!$C18)/Param!$B$39)/OFFSET(Radar!$AC$3,COLUMN(),0))*DistanceShader!CJ17*LightShader!CJ17*(IF(OFFSET(Ghosts!$S$41,COLUMN(),0)&lt;ScreenHeight!$E18,   1,   (SQRT(OFFSET(Ghosts!$T$41,COLUMN(),0)-OFFSET(Ghosts!$R$41,COLUMN(),0)*ScreenHeight!$D18)-1))+IF(Ghosts!$B$35,IF(Param!$M$21,-1-POWER(0.3,Param!$M$21)/(IF(Param!$M$21&lt;20,LightShader!CJ82,OFFSET(LightShader!CJ82,Param!$M$21-20,0))+POWER(0.3,Param!$M$21)),-2),0))</f>
        <v>1.2965721772490153</v>
      </c>
      <c r="CK17" s="46">
        <f ca="1">IF(ScreenHeight!$B18&lt;OFFSET(Radar!$AC$3,COLUMN(),0),    Param!$B$38/ScreenHeight!$B18,    (Param!$B$37+1/(1-OFFSET(Radar!$AD$3,COLUMN(),0)*ScreenHeight!$C18)/Param!$B$39)/OFFSET(Radar!$AC$3,COLUMN(),0))*DistanceShader!CK17*LightShader!CK17*(IF(OFFSET(Ghosts!$S$41,COLUMN(),0)&lt;ScreenHeight!$E18,   1,   (SQRT(OFFSET(Ghosts!$T$41,COLUMN(),0)-OFFSET(Ghosts!$R$41,COLUMN(),0)*ScreenHeight!$D18)-1))+IF(Ghosts!$B$35,IF(Param!$M$21,-1-POWER(0.3,Param!$M$21)/(IF(Param!$M$21&lt;20,LightShader!CK82,OFFSET(LightShader!CK82,Param!$M$21-20,0))+POWER(0.3,Param!$M$21)),-2),0))</f>
        <v>1.2533832403034193</v>
      </c>
      <c r="CL17" s="46">
        <f ca="1">IF(ScreenHeight!$B18&lt;OFFSET(Radar!$AC$3,COLUMN(),0),    Param!$B$38/ScreenHeight!$B18,    (Param!$B$37+1/(1-OFFSET(Radar!$AD$3,COLUMN(),0)*ScreenHeight!$C18)/Param!$B$39)/OFFSET(Radar!$AC$3,COLUMN(),0))*DistanceShader!CL17*LightShader!CL17*(IF(OFFSET(Ghosts!$S$41,COLUMN(),0)&lt;ScreenHeight!$E18,   1,   (SQRT(OFFSET(Ghosts!$T$41,COLUMN(),0)-OFFSET(Ghosts!$R$41,COLUMN(),0)*ScreenHeight!$D18)-1))+IF(Ghosts!$B$35,IF(Param!$M$21,-1-POWER(0.3,Param!$M$21)/(IF(Param!$M$21&lt;20,LightShader!CL82,OFFSET(LightShader!CL82,Param!$M$21-20,0))+POWER(0.3,Param!$M$21)),-2),0))</f>
        <v>1.2121361552112928</v>
      </c>
      <c r="CM17" s="46">
        <f ca="1">IF(ScreenHeight!$B18&lt;OFFSET(Radar!$AC$3,COLUMN(),0),    Param!$B$38/ScreenHeight!$B18,    (Param!$B$37+1/(1-OFFSET(Radar!$AD$3,COLUMN(),0)*ScreenHeight!$C18)/Param!$B$39)/OFFSET(Radar!$AC$3,COLUMN(),0))*DistanceShader!CM17*LightShader!CM17*(IF(OFFSET(Ghosts!$S$41,COLUMN(),0)&lt;ScreenHeight!$E18,   1,   (SQRT(OFFSET(Ghosts!$T$41,COLUMN(),0)-OFFSET(Ghosts!$R$41,COLUMN(),0)*ScreenHeight!$D18)-1))+IF(Ghosts!$B$35,IF(Param!$M$21,-1-POWER(0.3,Param!$M$21)/(IF(Param!$M$21&lt;20,LightShader!CM82,OFFSET(LightShader!CM82,Param!$M$21-20,0))+POWER(0.3,Param!$M$21)),-2),0))</f>
        <v>1.1727250356617733</v>
      </c>
      <c r="CN17" s="46">
        <f ca="1">IF(ScreenHeight!$B18&lt;OFFSET(Radar!$AC$3,COLUMN(),0),    Param!$B$38/ScreenHeight!$B18,    (Param!$B$37+1/(1-OFFSET(Radar!$AD$3,COLUMN(),0)*ScreenHeight!$C18)/Param!$B$39)/OFFSET(Radar!$AC$3,COLUMN(),0))*DistanceShader!CN17*LightShader!CN17*(IF(OFFSET(Ghosts!$S$41,COLUMN(),0)&lt;ScreenHeight!$E18,   1,   (SQRT(OFFSET(Ghosts!$T$41,COLUMN(),0)-OFFSET(Ghosts!$R$41,COLUMN(),0)*ScreenHeight!$D18)-1))+IF(Ghosts!$B$35,IF(Param!$M$21,-1-POWER(0.3,Param!$M$21)/(IF(Param!$M$21&lt;20,LightShader!CN82,OFFSET(LightShader!CN82,Param!$M$21-20,0))+POWER(0.3,Param!$M$21)),-2),0))</f>
        <v>1.1350505018238621</v>
      </c>
      <c r="CO17" s="46">
        <f ca="1">IF(ScreenHeight!$B18&lt;OFFSET(Radar!$AC$3,COLUMN(),0),    Param!$B$38/ScreenHeight!$B18,    (Param!$B$37+1/(1-OFFSET(Radar!$AD$3,COLUMN(),0)*ScreenHeight!$C18)/Param!$B$39)/OFFSET(Radar!$AC$3,COLUMN(),0))*DistanceShader!CO17*LightShader!CO17*(IF(OFFSET(Ghosts!$S$41,COLUMN(),0)&lt;ScreenHeight!$E18,   1,   (SQRT(OFFSET(Ghosts!$T$41,COLUMN(),0)-OFFSET(Ghosts!$R$41,COLUMN(),0)*ScreenHeight!$D18)-1))+IF(Ghosts!$B$35,IF(Param!$M$21,-1-POWER(0.3,Param!$M$21)/(IF(Param!$M$21&lt;20,LightShader!CO82,OFFSET(LightShader!CO82,Param!$M$21-20,0))+POWER(0.3,Param!$M$21)),-2),0))</f>
        <v>1.0990192765882263</v>
      </c>
      <c r="CP17" s="46">
        <f ca="1">IF(ScreenHeight!$B18&lt;OFFSET(Radar!$AC$3,COLUMN(),0),    Param!$B$38/ScreenHeight!$B18,    (Param!$B$37+1/(1-OFFSET(Radar!$AD$3,COLUMN(),0)*ScreenHeight!$C18)/Param!$B$39)/OFFSET(Radar!$AC$3,COLUMN(),0))*DistanceShader!CP17*LightShader!CP17*(IF(OFFSET(Ghosts!$S$41,COLUMN(),0)&lt;ScreenHeight!$E18,   1,   (SQRT(OFFSET(Ghosts!$T$41,COLUMN(),0)-OFFSET(Ghosts!$R$41,COLUMN(),0)*ScreenHeight!$D18)-1))+IF(Ghosts!$B$35,IF(Param!$M$21,-1-POWER(0.3,Param!$M$21)/(IF(Param!$M$21&lt;20,LightShader!CP82,OFFSET(LightShader!CP82,Param!$M$21-20,0))+POWER(0.3,Param!$M$21)),-2),0))</f>
        <v>1.0645437984224726</v>
      </c>
      <c r="CQ17" s="46">
        <f ca="1">IF(ScreenHeight!$B18&lt;OFFSET(Radar!$AC$3,COLUMN(),0),    Param!$B$38/ScreenHeight!$B18,    (Param!$B$37+1/(1-OFFSET(Radar!$AD$3,COLUMN(),0)*ScreenHeight!$C18)/Param!$B$39)/OFFSET(Radar!$AC$3,COLUMN(),0))*DistanceShader!CQ17*LightShader!CQ17*(IF(OFFSET(Ghosts!$S$41,COLUMN(),0)&lt;ScreenHeight!$E18,   1,   (SQRT(OFFSET(Ghosts!$T$41,COLUMN(),0)-OFFSET(Ghosts!$R$41,COLUMN(),0)*ScreenHeight!$D18)-1))+IF(Ghosts!$B$35,IF(Param!$M$21,-1-POWER(0.3,Param!$M$21)/(IF(Param!$M$21&lt;20,LightShader!CQ82,OFFSET(LightShader!CQ82,Param!$M$21-20,0))+POWER(0.3,Param!$M$21)),-2),0))</f>
        <v>1.0315418530154701</v>
      </c>
      <c r="CR17" s="46">
        <f ca="1">IF(ScreenHeight!$B18&lt;OFFSET(Radar!$AC$3,COLUMN(),0),    Param!$B$38/ScreenHeight!$B18,    (Param!$B$37+1/(1-OFFSET(Radar!$AD$3,COLUMN(),0)*ScreenHeight!$C18)/Param!$B$39)/OFFSET(Radar!$AC$3,COLUMN(),0))*DistanceShader!CR17*LightShader!CR17*(IF(OFFSET(Ghosts!$S$41,COLUMN(),0)&lt;ScreenHeight!$E18,   1,   (SQRT(OFFSET(Ghosts!$T$41,COLUMN(),0)-OFFSET(Ghosts!$R$41,COLUMN(),0)*ScreenHeight!$D18)-1))+IF(Ghosts!$B$35,IF(Param!$M$21,-1-POWER(0.3,Param!$M$21)/(IF(Param!$M$21&lt;20,LightShader!CR82,OFFSET(LightShader!CR82,Param!$M$21-20,0))+POWER(0.3,Param!$M$21)),-2),0))</f>
        <v>0.99993622485461109</v>
      </c>
      <c r="CS17" s="46">
        <f ca="1">IF(ScreenHeight!$B18&lt;OFFSET(Radar!$AC$3,COLUMN(),0),    Param!$B$38/ScreenHeight!$B18,    (Param!$B$37+1/(1-OFFSET(Radar!$AD$3,COLUMN(),0)*ScreenHeight!$C18)/Param!$B$39)/OFFSET(Radar!$AC$3,COLUMN(),0))*DistanceShader!CS17*LightShader!CS17*(IF(OFFSET(Ghosts!$S$41,COLUMN(),0)&lt;ScreenHeight!$E18,   1,   (SQRT(OFFSET(Ghosts!$T$41,COLUMN(),0)-OFFSET(Ghosts!$R$41,COLUMN(),0)*ScreenHeight!$D18)-1))+IF(Ghosts!$B$35,IF(Param!$M$21,-1-POWER(0.3,Param!$M$21)/(IF(Param!$M$21&lt;20,LightShader!CS82,OFFSET(LightShader!CS82,Param!$M$21-20,0))+POWER(0.3,Param!$M$21)),-2),0))</f>
        <v>0.96965436913917491</v>
      </c>
      <c r="CT17" s="46">
        <f ca="1">IF(ScreenHeight!$B18&lt;OFFSET(Radar!$AC$3,COLUMN(),0),    Param!$B$38/ScreenHeight!$B18,    (Param!$B$37+1/(1-OFFSET(Radar!$AD$3,COLUMN(),0)*ScreenHeight!$C18)/Param!$B$39)/OFFSET(Radar!$AC$3,COLUMN(),0))*DistanceShader!CT17*LightShader!CT17*(IF(OFFSET(Ghosts!$S$41,COLUMN(),0)&lt;ScreenHeight!$E18,   1,   (SQRT(OFFSET(Ghosts!$T$41,COLUMN(),0)-OFFSET(Ghosts!$R$41,COLUMN(),0)*ScreenHeight!$D18)-1))+IF(Ghosts!$B$35,IF(Param!$M$21,-1-POWER(0.3,Param!$M$21)/(IF(Param!$M$21&lt;20,LightShader!CT82,OFFSET(LightShader!CT82,Param!$M$21-20,0))+POWER(0.3,Param!$M$21)),-2),0))</f>
        <v>0.94062810390991181</v>
      </c>
      <c r="CU17" s="46">
        <f ca="1">IF(ScreenHeight!$B18&lt;OFFSET(Radar!$AC$3,COLUMN(),0),    Param!$B$38/ScreenHeight!$B18,    (Param!$B$37+1/(1-OFFSET(Radar!$AD$3,COLUMN(),0)*ScreenHeight!$C18)/Param!$B$39)/OFFSET(Radar!$AC$3,COLUMN(),0))*DistanceShader!CU17*LightShader!CU17*(IF(OFFSET(Ghosts!$S$41,COLUMN(),0)&lt;ScreenHeight!$E18,   1,   (SQRT(OFFSET(Ghosts!$T$41,COLUMN(),0)-OFFSET(Ghosts!$R$41,COLUMN(),0)*ScreenHeight!$D18)-1))+IF(Ghosts!$B$35,IF(Param!$M$21,-1-POWER(0.3,Param!$M$21)/(IF(Param!$M$21&lt;20,LightShader!CU82,OFFSET(LightShader!CU82,Param!$M$21-20,0))+POWER(0.3,Param!$M$21)),-2),0))</f>
        <v>0.91279332191411866</v>
      </c>
      <c r="CV17" s="46">
        <f ca="1">IF(ScreenHeight!$B18&lt;OFFSET(Radar!$AC$3,COLUMN(),0),    Param!$B$38/ScreenHeight!$B18,    (Param!$B$37+1/(1-OFFSET(Radar!$AD$3,COLUMN(),0)*ScreenHeight!$C18)/Param!$B$39)/OFFSET(Radar!$AC$3,COLUMN(),0))*DistanceShader!CV17*LightShader!CV17*(IF(OFFSET(Ghosts!$S$41,COLUMN(),0)&lt;ScreenHeight!$E18,   1,   (SQRT(OFFSET(Ghosts!$T$41,COLUMN(),0)-OFFSET(Ghosts!$R$41,COLUMN(),0)*ScreenHeight!$D18)-1))+IF(Ghosts!$B$35,IF(Param!$M$21,-1-POWER(0.3,Param!$M$21)/(IF(Param!$M$21&lt;20,LightShader!CV82,OFFSET(LightShader!CV82,Param!$M$21-20,0))+POWER(0.3,Param!$M$21)),-2),0))</f>
        <v>0.65082218673129</v>
      </c>
      <c r="CW17" s="46">
        <f ca="1">IF(ScreenHeight!$B18&lt;OFFSET(Radar!$AC$3,COLUMN(),0),    Param!$B$38/ScreenHeight!$B18,    (Param!$B$37+1/(1-OFFSET(Radar!$AD$3,COLUMN(),0)*ScreenHeight!$C18)/Param!$B$39)/OFFSET(Radar!$AC$3,COLUMN(),0))*DistanceShader!CW17*LightShader!CW17*(IF(OFFSET(Ghosts!$S$41,COLUMN(),0)&lt;ScreenHeight!$E18,   1,   (SQRT(OFFSET(Ghosts!$T$41,COLUMN(),0)-OFFSET(Ghosts!$R$41,COLUMN(),0)*ScreenHeight!$D18)-1))+IF(Ghosts!$B$35,IF(Param!$M$21,-1-POWER(0.3,Param!$M$21)/(IF(Param!$M$21&lt;20,LightShader!CW82,OFFSET(LightShader!CW82,Param!$M$21-20,0))+POWER(0.3,Param!$M$21)),-2),0))</f>
        <v>0.63477638717478557</v>
      </c>
    </row>
    <row r="18" spans="1:101" ht="7.5" customHeight="1">
      <c r="A18" s="46">
        <f ca="1">IF(ScreenHeight!$B19&lt;OFFSET(Radar!$AC$3,COLUMN(),0),    Param!$B$38/ScreenHeight!$B19,    (Param!$B$37+1/(1-OFFSET(Radar!$AD$3,COLUMN(),0)*ScreenHeight!$C19)/Param!$B$39)/OFFSET(Radar!$AC$3,COLUMN(),0))*DistanceShader!A18*LightShader!A18*(IF(OFFSET(Ghosts!$S$41,COLUMN(),0)&lt;ScreenHeight!$E19,   1,   (SQRT(OFFSET(Ghosts!$T$41,COLUMN(),0)-OFFSET(Ghosts!$R$41,COLUMN(),0)*ScreenHeight!$D19)-1))+IF(Ghosts!$B$35,IF(Param!$M$21,-1-POWER(0.3,Param!$M$21)/(IF(Param!$M$21&lt;20,LightShader!A83,OFFSET(LightShader!A83,Param!$M$21-20,0))+POWER(0.3,Param!$M$21)),-2),0))</f>
        <v>0.70659630313593502</v>
      </c>
      <c r="B18" s="46">
        <f ca="1">IF(ScreenHeight!$B19&lt;OFFSET(Radar!$AC$3,COLUMN(),0),    Param!$B$38/ScreenHeight!$B19,    (Param!$B$37+1/(1-OFFSET(Radar!$AD$3,COLUMN(),0)*ScreenHeight!$C19)/Param!$B$39)/OFFSET(Radar!$AC$3,COLUMN(),0))*DistanceShader!B18*LightShader!B18*(IF(OFFSET(Ghosts!$S$41,COLUMN(),0)&lt;ScreenHeight!$E19,   1,   (SQRT(OFFSET(Ghosts!$T$41,COLUMN(),0)-OFFSET(Ghosts!$R$41,COLUMN(),0)*ScreenHeight!$D19)-1))+IF(Ghosts!$B$35,IF(Param!$M$21,-1-POWER(0.3,Param!$M$21)/(IF(Param!$M$21&lt;20,LightShader!B83,OFFSET(LightShader!B83,Param!$M$21-20,0))+POWER(0.3,Param!$M$21)),-2),0))</f>
        <v>0.71924497335057236</v>
      </c>
      <c r="C18" s="46">
        <f ca="1">IF(ScreenHeight!$B19&lt;OFFSET(Radar!$AC$3,COLUMN(),0),    Param!$B$38/ScreenHeight!$B19,    (Param!$B$37+1/(1-OFFSET(Radar!$AD$3,COLUMN(),0)*ScreenHeight!$C19)/Param!$B$39)/OFFSET(Radar!$AC$3,COLUMN(),0))*DistanceShader!C18*LightShader!C18*(IF(OFFSET(Ghosts!$S$41,COLUMN(),0)&lt;ScreenHeight!$E19,   1,   (SQRT(OFFSET(Ghosts!$T$41,COLUMN(),0)-OFFSET(Ghosts!$R$41,COLUMN(),0)*ScreenHeight!$D19)-1))+IF(Ghosts!$B$35,IF(Param!$M$21,-1-POWER(0.3,Param!$M$21)/(IF(Param!$M$21&lt;20,LightShader!C83,OFFSET(LightShader!C83,Param!$M$21-20,0))+POWER(0.3,Param!$M$21)),-2),0))</f>
        <v>0.73226962898538606</v>
      </c>
      <c r="D18" s="46">
        <f ca="1">IF(ScreenHeight!$B19&lt;OFFSET(Radar!$AC$3,COLUMN(),0),    Param!$B$38/ScreenHeight!$B19,    (Param!$B$37+1/(1-OFFSET(Radar!$AD$3,COLUMN(),0)*ScreenHeight!$C19)/Param!$B$39)/OFFSET(Radar!$AC$3,COLUMN(),0))*DistanceShader!D18*LightShader!D18*(IF(OFFSET(Ghosts!$S$41,COLUMN(),0)&lt;ScreenHeight!$E19,   1,   (SQRT(OFFSET(Ghosts!$T$41,COLUMN(),0)-OFFSET(Ghosts!$R$41,COLUMN(),0)*ScreenHeight!$D19)-1))+IF(Ghosts!$B$35,IF(Param!$M$21,-1-POWER(0.3,Param!$M$21)/(IF(Param!$M$21&lt;20,LightShader!D83,OFFSET(LightShader!D83,Param!$M$21-20,0))+POWER(0.3,Param!$M$21)),-2),0))</f>
        <v>0.7456847083043836</v>
      </c>
      <c r="E18" s="46">
        <f ca="1">IF(ScreenHeight!$B19&lt;OFFSET(Radar!$AC$3,COLUMN(),0),    Param!$B$38/ScreenHeight!$B19,    (Param!$B$37+1/(1-OFFSET(Radar!$AD$3,COLUMN(),0)*ScreenHeight!$C19)/Param!$B$39)/OFFSET(Radar!$AC$3,COLUMN(),0))*DistanceShader!E18*LightShader!E18*(IF(OFFSET(Ghosts!$S$41,COLUMN(),0)&lt;ScreenHeight!$E19,   1,   (SQRT(OFFSET(Ghosts!$T$41,COLUMN(),0)-OFFSET(Ghosts!$R$41,COLUMN(),0)*ScreenHeight!$D19)-1))+IF(Ghosts!$B$35,IF(Param!$M$21,-1-POWER(0.3,Param!$M$21)/(IF(Param!$M$21&lt;20,LightShader!E83,OFFSET(LightShader!E83,Param!$M$21-20,0))+POWER(0.3,Param!$M$21)),-2),0))</f>
        <v>0.75950531123368914</v>
      </c>
      <c r="F18" s="46">
        <f ca="1">IF(ScreenHeight!$B19&lt;OFFSET(Radar!$AC$3,COLUMN(),0),    Param!$B$38/ScreenHeight!$B19,    (Param!$B$37+1/(1-OFFSET(Radar!$AD$3,COLUMN(),0)*ScreenHeight!$C19)/Param!$B$39)/OFFSET(Radar!$AC$3,COLUMN(),0))*DistanceShader!F18*LightShader!F18*(IF(OFFSET(Ghosts!$S$41,COLUMN(),0)&lt;ScreenHeight!$E19,   1,   (SQRT(OFFSET(Ghosts!$T$41,COLUMN(),0)-OFFSET(Ghosts!$R$41,COLUMN(),0)*ScreenHeight!$D19)-1))+IF(Ghosts!$B$35,IF(Param!$M$21,-1-POWER(0.3,Param!$M$21)/(IF(Param!$M$21&lt;20,LightShader!F83,OFFSET(LightShader!F83,Param!$M$21-20,0))+POWER(0.3,Param!$M$21)),-2),0))</f>
        <v>0.77374723336465356</v>
      </c>
      <c r="G18" s="46">
        <f ca="1">IF(ScreenHeight!$B19&lt;OFFSET(Radar!$AC$3,COLUMN(),0),    Param!$B$38/ScreenHeight!$B19,    (Param!$B$37+1/(1-OFFSET(Radar!$AD$3,COLUMN(),0)*ScreenHeight!$C19)/Param!$B$39)/OFFSET(Radar!$AC$3,COLUMN(),0))*DistanceShader!G18*LightShader!G18*(IF(OFFSET(Ghosts!$S$41,COLUMN(),0)&lt;ScreenHeight!$E19,   1,   (SQRT(OFFSET(Ghosts!$T$41,COLUMN(),0)-OFFSET(Ghosts!$R$41,COLUMN(),0)*ScreenHeight!$D19)-1))+IF(Ghosts!$B$35,IF(Param!$M$21,-1-POWER(0.3,Param!$M$21)/(IF(Param!$M$21&lt;20,LightShader!G83,OFFSET(LightShader!G83,Param!$M$21-20,0))+POWER(0.3,Param!$M$21)),-2),0))</f>
        <v>0.78842700130248078</v>
      </c>
      <c r="H18" s="46">
        <f ca="1">IF(ScreenHeight!$B19&lt;OFFSET(Radar!$AC$3,COLUMN(),0),    Param!$B$38/ScreenHeight!$B19,    (Param!$B$37+1/(1-OFFSET(Radar!$AD$3,COLUMN(),0)*ScreenHeight!$C19)/Param!$B$39)/OFFSET(Radar!$AC$3,COLUMN(),0))*DistanceShader!H18*LightShader!H18*(IF(OFFSET(Ghosts!$S$41,COLUMN(),0)&lt;ScreenHeight!$E19,   1,   (SQRT(OFFSET(Ghosts!$T$41,COLUMN(),0)-OFFSET(Ghosts!$R$41,COLUMN(),0)*ScreenHeight!$D19)-1))+IF(Ghosts!$B$35,IF(Param!$M$21,-1-POWER(0.3,Param!$M$21)/(IF(Param!$M$21&lt;20,LightShader!H83,OFFSET(LightShader!H83,Param!$M$21-20,0))+POWER(0.3,Param!$M$21)),-2),0))</f>
        <v>0.80356190914830106</v>
      </c>
      <c r="I18" s="46">
        <f ca="1">IF(ScreenHeight!$B19&lt;OFFSET(Radar!$AC$3,COLUMN(),0),    Param!$B$38/ScreenHeight!$B19,    (Param!$B$37+1/(1-OFFSET(Radar!$AD$3,COLUMN(),0)*ScreenHeight!$C19)/Param!$B$39)/OFFSET(Radar!$AC$3,COLUMN(),0))*DistanceShader!I18*LightShader!I18*(IF(OFFSET(Ghosts!$S$41,COLUMN(),0)&lt;ScreenHeight!$E19,   1,   (SQRT(OFFSET(Ghosts!$T$41,COLUMN(),0)-OFFSET(Ghosts!$R$41,COLUMN(),0)*ScreenHeight!$D19)-1))+IF(Ghosts!$B$35,IF(Param!$M$21,-1-POWER(0.3,Param!$M$21)/(IF(Param!$M$21&lt;20,LightShader!I83,OFFSET(LightShader!I83,Param!$M$21-20,0))+POWER(0.3,Param!$M$21)),-2),0))</f>
        <v>0.81917005578135338</v>
      </c>
      <c r="J18" s="46">
        <f ca="1">IF(ScreenHeight!$B19&lt;OFFSET(Radar!$AC$3,COLUMN(),0),    Param!$B$38/ScreenHeight!$B19,    (Param!$B$37+1/(1-OFFSET(Radar!$AD$3,COLUMN(),0)*ScreenHeight!$C19)/Param!$B$39)/OFFSET(Radar!$AC$3,COLUMN(),0))*DistanceShader!J18*LightShader!J18*(IF(OFFSET(Ghosts!$S$41,COLUMN(),0)&lt;ScreenHeight!$E19,   1,   (SQRT(OFFSET(Ghosts!$T$41,COLUMN(),0)-OFFSET(Ghosts!$R$41,COLUMN(),0)*ScreenHeight!$D19)-1))+IF(Ghosts!$B$35,IF(Param!$M$21,-1-POWER(0.3,Param!$M$21)/(IF(Param!$M$21&lt;20,LightShader!J83,OFFSET(LightShader!J83,Param!$M$21-20,0))+POWER(0.3,Param!$M$21)),-2),0))</f>
        <v>1.0935107579339234</v>
      </c>
      <c r="K18" s="46">
        <f ca="1">IF(ScreenHeight!$B19&lt;OFFSET(Radar!$AC$3,COLUMN(),0),    Param!$B$38/ScreenHeight!$B19,    (Param!$B$37+1/(1-OFFSET(Radar!$AD$3,COLUMN(),0)*ScreenHeight!$C19)/Param!$B$39)/OFFSET(Radar!$AC$3,COLUMN(),0))*DistanceShader!K18*LightShader!K18*(IF(OFFSET(Ghosts!$S$41,COLUMN(),0)&lt;ScreenHeight!$E19,   1,   (SQRT(OFFSET(Ghosts!$T$41,COLUMN(),0)-OFFSET(Ghosts!$R$41,COLUMN(),0)*ScreenHeight!$D19)-1))+IF(Ghosts!$B$35,IF(Param!$M$21,-1-POWER(0.3,Param!$M$21)/(IF(Param!$M$21&lt;20,LightShader!K83,OFFSET(LightShader!K83,Param!$M$21-20,0))+POWER(0.3,Param!$M$21)),-2),0))</f>
        <v>1.1301729105826264</v>
      </c>
      <c r="L18" s="46">
        <f ca="1">IF(ScreenHeight!$B19&lt;OFFSET(Radar!$AC$3,COLUMN(),0),    Param!$B$38/ScreenHeight!$B19,    (Param!$B$37+1/(1-OFFSET(Radar!$AD$3,COLUMN(),0)*ScreenHeight!$C19)/Param!$B$39)/OFFSET(Radar!$AC$3,COLUMN(),0))*DistanceShader!L18*LightShader!L18*(IF(OFFSET(Ghosts!$S$41,COLUMN(),0)&lt;ScreenHeight!$E19,   1,   (SQRT(OFFSET(Ghosts!$T$41,COLUMN(),0)-OFFSET(Ghosts!$R$41,COLUMN(),0)*ScreenHeight!$D19)-1))+IF(Ghosts!$B$35,IF(Param!$M$21,-1-POWER(0.3,Param!$M$21)/(IF(Param!$M$21&lt;20,LightShader!L83,OFFSET(LightShader!L83,Param!$M$21-20,0))+POWER(0.3,Param!$M$21)),-2),0))</f>
        <v>1.1685428967739662</v>
      </c>
      <c r="M18" s="46">
        <f ca="1">IF(ScreenHeight!$B19&lt;OFFSET(Radar!$AC$3,COLUMN(),0),    Param!$B$38/ScreenHeight!$B19,    (Param!$B$37+1/(1-OFFSET(Radar!$AD$3,COLUMN(),0)*ScreenHeight!$C19)/Param!$B$39)/OFFSET(Radar!$AC$3,COLUMN(),0))*DistanceShader!M18*LightShader!M18*(IF(OFFSET(Ghosts!$S$41,COLUMN(),0)&lt;ScreenHeight!$E19,   1,   (SQRT(OFFSET(Ghosts!$T$41,COLUMN(),0)-OFFSET(Ghosts!$R$41,COLUMN(),0)*ScreenHeight!$D19)-1))+IF(Ghosts!$B$35,IF(Param!$M$21,-1-POWER(0.3,Param!$M$21)/(IF(Param!$M$21&lt;20,LightShader!M83,OFFSET(LightShader!M83,Param!$M$21-20,0))+POWER(0.3,Param!$M$21)),-2),0))</f>
        <v>1.2087205196991035</v>
      </c>
      <c r="N18" s="46">
        <f ca="1">IF(ScreenHeight!$B19&lt;OFFSET(Radar!$AC$3,COLUMN(),0),    Param!$B$38/ScreenHeight!$B19,    (Param!$B$37+1/(1-OFFSET(Radar!$AD$3,COLUMN(),0)*ScreenHeight!$C19)/Param!$B$39)/OFFSET(Radar!$AC$3,COLUMN(),0))*DistanceShader!N18*LightShader!N18*(IF(OFFSET(Ghosts!$S$41,COLUMN(),0)&lt;ScreenHeight!$E19,   1,   (SQRT(OFFSET(Ghosts!$T$41,COLUMN(),0)-OFFSET(Ghosts!$R$41,COLUMN(),0)*ScreenHeight!$D19)-1))+IF(Ghosts!$B$35,IF(Param!$M$21,-1-POWER(0.3,Param!$M$21)/(IF(Param!$M$21&lt;20,LightShader!N83,OFFSET(LightShader!N83,Param!$M$21-20,0))+POWER(0.3,Param!$M$21)),-2),0))</f>
        <v>1.2508124797737938</v>
      </c>
      <c r="O18" s="46">
        <f ca="1">IF(ScreenHeight!$B19&lt;OFFSET(Radar!$AC$3,COLUMN(),0),    Param!$B$38/ScreenHeight!$B19,    (Param!$B$37+1/(1-OFFSET(Radar!$AD$3,COLUMN(),0)*ScreenHeight!$C19)/Param!$B$39)/OFFSET(Radar!$AC$3,COLUMN(),0))*DistanceShader!O18*LightShader!O18*(IF(OFFSET(Ghosts!$S$41,COLUMN(),0)&lt;ScreenHeight!$E19,   1,   (SQRT(OFFSET(Ghosts!$T$41,COLUMN(),0)-OFFSET(Ghosts!$R$41,COLUMN(),0)*ScreenHeight!$D19)-1))+IF(Ghosts!$B$35,IF(Param!$M$21,-1-POWER(0.3,Param!$M$21)/(IF(Param!$M$21&lt;20,LightShader!O83,OFFSET(LightShader!O83,Param!$M$21-20,0))+POWER(0.3,Param!$M$21)),-2),0))</f>
        <v>1.2949328897313368</v>
      </c>
      <c r="P18" s="46">
        <f ca="1">IF(ScreenHeight!$B19&lt;OFFSET(Radar!$AC$3,COLUMN(),0),    Param!$B$38/ScreenHeight!$B19,    (Param!$B$37+1/(1-OFFSET(Radar!$AD$3,COLUMN(),0)*ScreenHeight!$C19)/Param!$B$39)/OFFSET(Radar!$AC$3,COLUMN(),0))*DistanceShader!P18*LightShader!P18*(IF(OFFSET(Ghosts!$S$41,COLUMN(),0)&lt;ScreenHeight!$E19,   1,   (SQRT(OFFSET(Ghosts!$T$41,COLUMN(),0)-OFFSET(Ghosts!$R$41,COLUMN(),0)*ScreenHeight!$D19)-1))+IF(Ghosts!$B$35,IF(Param!$M$21,-1-POWER(0.3,Param!$M$21)/(IF(Param!$M$21&lt;20,LightShader!P83,OFFSET(LightShader!P83,Param!$M$21-20,0))+POWER(0.3,Param!$M$21)),-2),0))</f>
        <v>1.3412038184218202</v>
      </c>
      <c r="Q18" s="46">
        <f ca="1">IF(ScreenHeight!$B19&lt;OFFSET(Radar!$AC$3,COLUMN(),0),    Param!$B$38/ScreenHeight!$B19,    (Param!$B$37+1/(1-OFFSET(Radar!$AD$3,COLUMN(),0)*ScreenHeight!$C19)/Param!$B$39)/OFFSET(Radar!$AC$3,COLUMN(),0))*DistanceShader!Q18*LightShader!Q18*(IF(OFFSET(Ghosts!$S$41,COLUMN(),0)&lt;ScreenHeight!$E19,   1,   (SQRT(OFFSET(Ghosts!$T$41,COLUMN(),0)-OFFSET(Ghosts!$R$41,COLUMN(),0)*ScreenHeight!$D19)-1))+IF(Ghosts!$B$35,IF(Param!$M$21,-1-POWER(0.3,Param!$M$21)/(IF(Param!$M$21&lt;20,LightShader!Q83,OFFSET(LightShader!Q83,Param!$M$21-20,0))+POWER(0.3,Param!$M$21)),-2),0))</f>
        <v>1.3897558594588617</v>
      </c>
      <c r="R18" s="46">
        <f ca="1">IF(ScreenHeight!$B19&lt;OFFSET(Radar!$AC$3,COLUMN(),0),    Param!$B$38/ScreenHeight!$B19,    (Param!$B$37+1/(1-OFFSET(Radar!$AD$3,COLUMN(),0)*ScreenHeight!$C19)/Param!$B$39)/OFFSET(Radar!$AC$3,COLUMN(),0))*DistanceShader!R18*LightShader!R18*(IF(OFFSET(Ghosts!$S$41,COLUMN(),0)&lt;ScreenHeight!$E19,   1,   (SQRT(OFFSET(Ghosts!$T$41,COLUMN(),0)-OFFSET(Ghosts!$R$41,COLUMN(),0)*ScreenHeight!$D19)-1))+IF(Ghosts!$B$35,IF(Param!$M$21,-1-POWER(0.3,Param!$M$21)/(IF(Param!$M$21&lt;20,LightShader!R83,OFFSET(LightShader!R83,Param!$M$21-20,0))+POWER(0.3,Param!$M$21)),-2),0))</f>
        <v>1.4407287181298341</v>
      </c>
      <c r="S18" s="46">
        <f ca="1">IF(ScreenHeight!$B19&lt;OFFSET(Radar!$AC$3,COLUMN(),0),    Param!$B$38/ScreenHeight!$B19,    (Param!$B$37+1/(1-OFFSET(Radar!$AD$3,COLUMN(),0)*ScreenHeight!$C19)/Param!$B$39)/OFFSET(Radar!$AC$3,COLUMN(),0))*DistanceShader!S18*LightShader!S18*(IF(OFFSET(Ghosts!$S$41,COLUMN(),0)&lt;ScreenHeight!$E19,   1,   (SQRT(OFFSET(Ghosts!$T$41,COLUMN(),0)-OFFSET(Ghosts!$R$41,COLUMN(),0)*ScreenHeight!$D19)-1))+IF(Ghosts!$B$35,IF(Param!$M$21,-1-POWER(0.3,Param!$M$21)/(IF(Param!$M$21&lt;20,LightShader!S83,OFFSET(LightShader!S83,Param!$M$21-20,0))+POWER(0.3,Param!$M$21)),-2),0))</f>
        <v>1.4942718061853315</v>
      </c>
      <c r="T18" s="46">
        <f ca="1">IF(ScreenHeight!$B19&lt;OFFSET(Radar!$AC$3,COLUMN(),0),    Param!$B$38/ScreenHeight!$B19,    (Param!$B$37+1/(1-OFFSET(Radar!$AD$3,COLUMN(),0)*ScreenHeight!$C19)/Param!$B$39)/OFFSET(Radar!$AC$3,COLUMN(),0))*DistanceShader!T18*LightShader!T18*(IF(OFFSET(Ghosts!$S$41,COLUMN(),0)&lt;ScreenHeight!$E19,   1,   (SQRT(OFFSET(Ghosts!$T$41,COLUMN(),0)-OFFSET(Ghosts!$R$41,COLUMN(),0)*ScreenHeight!$D19)-1))+IF(Ghosts!$B$35,IF(Param!$M$21,-1-POWER(0.3,Param!$M$21)/(IF(Param!$M$21&lt;20,LightShader!T83,OFFSET(LightShader!T83,Param!$M$21-20,0))+POWER(0.3,Param!$M$21)),-2),0))</f>
        <v>1.550544828872463</v>
      </c>
      <c r="U18" s="46">
        <f ca="1">IF(ScreenHeight!$B19&lt;OFFSET(Radar!$AC$3,COLUMN(),0),    Param!$B$38/ScreenHeight!$B19,    (Param!$B$37+1/(1-OFFSET(Radar!$AD$3,COLUMN(),0)*ScreenHeight!$C19)/Param!$B$39)/OFFSET(Radar!$AC$3,COLUMN(),0))*DistanceShader!U18*LightShader!U18*(IF(OFFSET(Ghosts!$S$41,COLUMN(),0)&lt;ScreenHeight!$E19,   1,   (SQRT(OFFSET(Ghosts!$T$41,COLUMN(),0)-OFFSET(Ghosts!$R$41,COLUMN(),0)*ScreenHeight!$D19)-1))+IF(Ghosts!$B$35,IF(Param!$M$21,-1-POWER(0.3,Param!$M$21)/(IF(Param!$M$21&lt;20,LightShader!U83,OFFSET(LightShader!U83,Param!$M$21-20,0))+POWER(0.3,Param!$M$21)),-2),0))</f>
        <v>1.6097183413740184</v>
      </c>
      <c r="V18" s="46">
        <f ca="1">IF(ScreenHeight!$B19&lt;OFFSET(Radar!$AC$3,COLUMN(),0),    Param!$B$38/ScreenHeight!$B19,    (Param!$B$37+1/(1-OFFSET(Radar!$AD$3,COLUMN(),0)*ScreenHeight!$C19)/Param!$B$39)/OFFSET(Radar!$AC$3,COLUMN(),0))*DistanceShader!V18*LightShader!V18*(IF(OFFSET(Ghosts!$S$41,COLUMN(),0)&lt;ScreenHeight!$E19,   1,   (SQRT(OFFSET(Ghosts!$T$41,COLUMN(),0)-OFFSET(Ghosts!$R$41,COLUMN(),0)*ScreenHeight!$D19)-1))+IF(Ghosts!$B$35,IF(Param!$M$21,-1-POWER(0.3,Param!$M$21)/(IF(Param!$M$21&lt;20,LightShader!V83,OFFSET(LightShader!V83,Param!$M$21-20,0))+POWER(0.3,Param!$M$21)),-2),0))</f>
        <v>1.6719742419983006</v>
      </c>
      <c r="W18" s="46">
        <f ca="1">IF(ScreenHeight!$B19&lt;OFFSET(Radar!$AC$3,COLUMN(),0),    Param!$B$38/ScreenHeight!$B19,    (Param!$B$37+1/(1-OFFSET(Radar!$AD$3,COLUMN(),0)*ScreenHeight!$C19)/Param!$B$39)/OFFSET(Radar!$AC$3,COLUMN(),0))*DistanceShader!W18*LightShader!W18*(IF(OFFSET(Ghosts!$S$41,COLUMN(),0)&lt;ScreenHeight!$E19,   1,   (SQRT(OFFSET(Ghosts!$T$41,COLUMN(),0)-OFFSET(Ghosts!$R$41,COLUMN(),0)*ScreenHeight!$D19)-1))+IF(Ghosts!$B$35,IF(Param!$M$21,-1-POWER(0.3,Param!$M$21)/(IF(Param!$M$21&lt;20,LightShader!W83,OFFSET(LightShader!W83,Param!$M$21-20,0))+POWER(0.3,Param!$M$21)),-2),0))</f>
        <v>1.7375061561572751</v>
      </c>
      <c r="X18" s="46">
        <f ca="1">IF(ScreenHeight!$B19&lt;OFFSET(Radar!$AC$3,COLUMN(),0),    Param!$B$38/ScreenHeight!$B19,    (Param!$B$37+1/(1-OFFSET(Radar!$AD$3,COLUMN(),0)*ScreenHeight!$C19)/Param!$B$39)/OFFSET(Radar!$AC$3,COLUMN(),0))*DistanceShader!X18*LightShader!X18*(IF(OFFSET(Ghosts!$S$41,COLUMN(),0)&lt;ScreenHeight!$E19,   1,   (SQRT(OFFSET(Ghosts!$T$41,COLUMN(),0)-OFFSET(Ghosts!$R$41,COLUMN(),0)*ScreenHeight!$D19)-1))+IF(Ghosts!$B$35,IF(Param!$M$21,-1-POWER(0.3,Param!$M$21)/(IF(Param!$M$21&lt;20,LightShader!X83,OFFSET(LightShader!X83,Param!$M$21-20,0))+POWER(0.3,Param!$M$21)),-2),0))</f>
        <v>1.8065196472272114</v>
      </c>
      <c r="Y18" s="46">
        <f ca="1">IF(ScreenHeight!$B19&lt;OFFSET(Radar!$AC$3,COLUMN(),0),    Param!$B$38/ScreenHeight!$B19,    (Param!$B$37+1/(1-OFFSET(Radar!$AD$3,COLUMN(),0)*ScreenHeight!$C19)/Param!$B$39)/OFFSET(Radar!$AC$3,COLUMN(),0))*DistanceShader!Y18*LightShader!Y18*(IF(OFFSET(Ghosts!$S$41,COLUMN(),0)&lt;ScreenHeight!$E19,   1,   (SQRT(OFFSET(Ghosts!$T$41,COLUMN(),0)-OFFSET(Ghosts!$R$41,COLUMN(),0)*ScreenHeight!$D19)-1))+IF(Ghosts!$B$35,IF(Param!$M$21,-1-POWER(0.3,Param!$M$21)/(IF(Param!$M$21&lt;20,LightShader!Y83,OFFSET(LightShader!Y83,Param!$M$21-20,0))+POWER(0.3,Param!$M$21)),-2),0))</f>
        <v>1.8792321663170206</v>
      </c>
      <c r="Z18" s="46">
        <f ca="1">IF(ScreenHeight!$B19&lt;OFFSET(Radar!$AC$3,COLUMN(),0),    Param!$B$38/ScreenHeight!$B19,    (Param!$B$37+1/(1-OFFSET(Radar!$AD$3,COLUMN(),0)*ScreenHeight!$C19)/Param!$B$39)/OFFSET(Radar!$AC$3,COLUMN(),0))*DistanceShader!Z18*LightShader!Z18*(IF(OFFSET(Ghosts!$S$41,COLUMN(),0)&lt;ScreenHeight!$E19,   1,   (SQRT(OFFSET(Ghosts!$T$41,COLUMN(),0)-OFFSET(Ghosts!$R$41,COLUMN(),0)*ScreenHeight!$D19)-1))+IF(Ghosts!$B$35,IF(Param!$M$21,-1-POWER(0.3,Param!$M$21)/(IF(Param!$M$21&lt;20,LightShader!Z83,OFFSET(LightShader!Z83,Param!$M$21-20,0))+POWER(0.3,Param!$M$21)),-2),0))</f>
        <v>1.955872620864499</v>
      </c>
      <c r="AA18" s="46">
        <f ca="1">IF(ScreenHeight!$B19&lt;OFFSET(Radar!$AC$3,COLUMN(),0),    Param!$B$38/ScreenHeight!$B19,    (Param!$B$37+1/(1-OFFSET(Radar!$AD$3,COLUMN(),0)*ScreenHeight!$C19)/Param!$B$39)/OFFSET(Radar!$AC$3,COLUMN(),0))*DistanceShader!AA18*LightShader!AA18*(IF(OFFSET(Ghosts!$S$41,COLUMN(),0)&lt;ScreenHeight!$E19,   1,   (SQRT(OFFSET(Ghosts!$T$41,COLUMN(),0)-OFFSET(Ghosts!$R$41,COLUMN(),0)*ScreenHeight!$D19)-1))+IF(Ghosts!$B$35,IF(Param!$M$21,-1-POWER(0.3,Param!$M$21)/(IF(Param!$M$21&lt;20,LightShader!AA83,OFFSET(LightShader!AA83,Param!$M$21-20,0))+POWER(0.3,Param!$M$21)),-2),0))</f>
        <v>2.0366803994288509</v>
      </c>
      <c r="AB18" s="46">
        <f ca="1">IF(ScreenHeight!$B19&lt;OFFSET(Radar!$AC$3,COLUMN(),0),    Param!$B$38/ScreenHeight!$B19,    (Param!$B$37+1/(1-OFFSET(Radar!$AD$3,COLUMN(),0)*ScreenHeight!$C19)/Param!$B$39)/OFFSET(Radar!$AC$3,COLUMN(),0))*DistanceShader!AB18*LightShader!AB18*(IF(OFFSET(Ghosts!$S$41,COLUMN(),0)&lt;ScreenHeight!$E19,   1,   (SQRT(OFFSET(Ghosts!$T$41,COLUMN(),0)-OFFSET(Ghosts!$R$41,COLUMN(),0)*ScreenHeight!$D19)-1))+IF(Ghosts!$B$35,IF(Param!$M$21,-1-POWER(0.3,Param!$M$21)/(IF(Param!$M$21&lt;20,LightShader!AB83,OFFSET(LightShader!AB83,Param!$M$21-20,0))+POWER(0.3,Param!$M$21)),-2),0))</f>
        <v>2.1219036340795525</v>
      </c>
      <c r="AC18" s="46">
        <f ca="1">IF(ScreenHeight!$B19&lt;OFFSET(Radar!$AC$3,COLUMN(),0),    Param!$B$38/ScreenHeight!$B19,    (Param!$B$37+1/(1-OFFSET(Radar!$AD$3,COLUMN(),0)*ScreenHeight!$C19)/Param!$B$39)/OFFSET(Radar!$AC$3,COLUMN(),0))*DistanceShader!AC18*LightShader!AC18*(IF(OFFSET(Ghosts!$S$41,COLUMN(),0)&lt;ScreenHeight!$E19,   1,   (SQRT(OFFSET(Ghosts!$T$41,COLUMN(),0)-OFFSET(Ghosts!$R$41,COLUMN(),0)*ScreenHeight!$D19)-1))+IF(Ghosts!$B$35,IF(Param!$M$21,-1-POWER(0.3,Param!$M$21)/(IF(Param!$M$21&lt;20,LightShader!AC83,OFFSET(LightShader!AC83,Param!$M$21-20,0))+POWER(0.3,Param!$M$21)),-2),0))</f>
        <v>2.2117964088676834</v>
      </c>
      <c r="AD18" s="46">
        <f ca="1">IF(ScreenHeight!$B19&lt;OFFSET(Radar!$AC$3,COLUMN(),0),    Param!$B$38/ScreenHeight!$B19,    (Param!$B$37+1/(1-OFFSET(Radar!$AD$3,COLUMN(),0)*ScreenHeight!$C19)/Param!$B$39)/OFFSET(Radar!$AC$3,COLUMN(),0))*DistanceShader!AD18*LightShader!AD18*(IF(OFFSET(Ghosts!$S$41,COLUMN(),0)&lt;ScreenHeight!$E19,   1,   (SQRT(OFFSET(Ghosts!$T$41,COLUMN(),0)-OFFSET(Ghosts!$R$41,COLUMN(),0)*ScreenHeight!$D19)-1))+IF(Ghosts!$B$35,IF(Param!$M$21,-1-POWER(0.3,Param!$M$21)/(IF(Param!$M$21&lt;20,LightShader!AD83,OFFSET(LightShader!AD83,Param!$M$21-20,0))+POWER(0.3,Param!$M$21)),-2),0))</f>
        <v>2.3066145290463513</v>
      </c>
      <c r="AE18" s="46">
        <f ca="1">IF(ScreenHeight!$B19&lt;OFFSET(Radar!$AC$3,COLUMN(),0),    Param!$B$38/ScreenHeight!$B19,    (Param!$B$37+1/(1-OFFSET(Radar!$AD$3,COLUMN(),0)*ScreenHeight!$C19)/Param!$B$39)/OFFSET(Radar!$AC$3,COLUMN(),0))*DistanceShader!AE18*LightShader!AE18*(IF(OFFSET(Ghosts!$S$41,COLUMN(),0)&lt;ScreenHeight!$E19,   1,   (SQRT(OFFSET(Ghosts!$T$41,COLUMN(),0)-OFFSET(Ghosts!$R$41,COLUMN(),0)*ScreenHeight!$D19)-1))+IF(Ghosts!$B$35,IF(Param!$M$21,-1-POWER(0.3,Param!$M$21)/(IF(Param!$M$21&lt;20,LightShader!AE83,OFFSET(LightShader!AE83,Param!$M$21-20,0))+POWER(0.3,Param!$M$21)),-2),0))</f>
        <v>2.4066093469738079</v>
      </c>
      <c r="AF18" s="46">
        <f ca="1">IF(ScreenHeight!$B19&lt;OFFSET(Radar!$AC$3,COLUMN(),0),    Param!$B$38/ScreenHeight!$B19,    (Param!$B$37+1/(1-OFFSET(Radar!$AD$3,COLUMN(),0)*ScreenHeight!$C19)/Param!$B$39)/OFFSET(Radar!$AC$3,COLUMN(),0))*DistanceShader!AF18*LightShader!AF18*(IF(OFFSET(Ghosts!$S$41,COLUMN(),0)&lt;ScreenHeight!$E19,   1,   (SQRT(OFFSET(Ghosts!$T$41,COLUMN(),0)-OFFSET(Ghosts!$R$41,COLUMN(),0)*ScreenHeight!$D19)-1))+IF(Ghosts!$B$35,IF(Param!$M$21,-1-POWER(0.3,Param!$M$21)/(IF(Param!$M$21&lt;20,LightShader!AF83,OFFSET(LightShader!AF83,Param!$M$21-20,0))+POWER(0.3,Param!$M$21)),-2),0))</f>
        <v>2.5120189937791642</v>
      </c>
      <c r="AG18" s="46">
        <f ca="1">IF(ScreenHeight!$B19&lt;OFFSET(Radar!$AC$3,COLUMN(),0),    Param!$B$38/ScreenHeight!$B19,    (Param!$B$37+1/(1-OFFSET(Radar!$AD$3,COLUMN(),0)*ScreenHeight!$C19)/Param!$B$39)/OFFSET(Radar!$AC$3,COLUMN(),0))*DistanceShader!AG18*LightShader!AG18*(IF(OFFSET(Ghosts!$S$41,COLUMN(),0)&lt;ScreenHeight!$E19,   1,   (SQRT(OFFSET(Ghosts!$T$41,COLUMN(),0)-OFFSET(Ghosts!$R$41,COLUMN(),0)*ScreenHeight!$D19)-1))+IF(Ghosts!$B$35,IF(Param!$M$21,-1-POWER(0.3,Param!$M$21)/(IF(Param!$M$21&lt;20,LightShader!AG83,OFFSET(LightShader!AG83,Param!$M$21-20,0))+POWER(0.3,Param!$M$21)),-2),0))</f>
        <v>2.6230561901431897</v>
      </c>
      <c r="AH18" s="46">
        <f ca="1">IF(ScreenHeight!$B19&lt;OFFSET(Radar!$AC$3,COLUMN(),0),    Param!$B$38/ScreenHeight!$B19,    (Param!$B$37+1/(1-OFFSET(Radar!$AD$3,COLUMN(),0)*ScreenHeight!$C19)/Param!$B$39)/OFFSET(Radar!$AC$3,COLUMN(),0))*DistanceShader!AH18*LightShader!AH18*(IF(OFFSET(Ghosts!$S$41,COLUMN(),0)&lt;ScreenHeight!$E19,   1,   (SQRT(OFFSET(Ghosts!$T$41,COLUMN(),0)-OFFSET(Ghosts!$R$41,COLUMN(),0)*ScreenHeight!$D19)-1))+IF(Ghosts!$B$35,IF(Param!$M$21,-1-POWER(0.3,Param!$M$21)/(IF(Param!$M$21&lt;20,LightShader!AH83,OFFSET(LightShader!AH83,Param!$M$21-20,0))+POWER(0.3,Param!$M$21)),-2),0))</f>
        <v>2.7398916096268287</v>
      </c>
      <c r="AI18" s="46">
        <f ca="1">IF(ScreenHeight!$B19&lt;OFFSET(Radar!$AC$3,COLUMN(),0),    Param!$B$38/ScreenHeight!$B19,    (Param!$B$37+1/(1-OFFSET(Radar!$AD$3,COLUMN(),0)*ScreenHeight!$C19)/Param!$B$39)/OFFSET(Radar!$AC$3,COLUMN(),0))*DistanceShader!AI18*LightShader!AI18*(IF(OFFSET(Ghosts!$S$41,COLUMN(),0)&lt;ScreenHeight!$E19,   1,   (SQRT(OFFSET(Ghosts!$T$41,COLUMN(),0)-OFFSET(Ghosts!$R$41,COLUMN(),0)*ScreenHeight!$D19)-1))+IF(Ghosts!$B$35,IF(Param!$M$21,-1-POWER(0.3,Param!$M$21)/(IF(Param!$M$21&lt;20,LightShader!AI83,OFFSET(LightShader!AI83,Param!$M$21-20,0))+POWER(0.3,Param!$M$21)),-2),0))</f>
        <v>2.8626315590247482</v>
      </c>
      <c r="AJ18" s="46">
        <f ca="1">IF(ScreenHeight!$B19&lt;OFFSET(Radar!$AC$3,COLUMN(),0),    Param!$B$38/ScreenHeight!$B19,    (Param!$B$37+1/(1-OFFSET(Radar!$AD$3,COLUMN(),0)*ScreenHeight!$C19)/Param!$B$39)/OFFSET(Radar!$AC$3,COLUMN(),0))*DistanceShader!AJ18*LightShader!AJ18*(IF(OFFSET(Ghosts!$S$41,COLUMN(),0)&lt;ScreenHeight!$E19,   1,   (SQRT(OFFSET(Ghosts!$T$41,COLUMN(),0)-OFFSET(Ghosts!$R$41,COLUMN(),0)*ScreenHeight!$D19)-1))+IF(Ghosts!$B$35,IF(Param!$M$21,-1-POWER(0.3,Param!$M$21)/(IF(Param!$M$21&lt;20,LightShader!AJ83,OFFSET(LightShader!AJ83,Param!$M$21-20,0))+POWER(0.3,Param!$M$21)),-2),0))</f>
        <v>2.9912885558984117</v>
      </c>
      <c r="AK18" s="46">
        <f ca="1">IF(ScreenHeight!$B19&lt;OFFSET(Radar!$AC$3,COLUMN(),0),    Param!$B$38/ScreenHeight!$B19,    (Param!$B$37+1/(1-OFFSET(Radar!$AD$3,COLUMN(),0)*ScreenHeight!$C19)/Param!$B$39)/OFFSET(Radar!$AC$3,COLUMN(),0))*DistanceShader!AK18*LightShader!AK18*(IF(OFFSET(Ghosts!$S$41,COLUMN(),0)&lt;ScreenHeight!$E19,   1,   (SQRT(OFFSET(Ghosts!$T$41,COLUMN(),0)-OFFSET(Ghosts!$R$41,COLUMN(),0)*ScreenHeight!$D19)-1))+IF(Ghosts!$B$35,IF(Param!$M$21,-1-POWER(0.3,Param!$M$21)/(IF(Param!$M$21&lt;20,LightShader!AK83,OFFSET(LightShader!AK83,Param!$M$21-20,0))+POWER(0.3,Param!$M$21)),-2),0))</f>
        <v>3.1257432878648808</v>
      </c>
      <c r="AL18" s="46">
        <f ca="1">IF(ScreenHeight!$B19&lt;OFFSET(Radar!$AC$3,COLUMN(),0),    Param!$B$38/ScreenHeight!$B19,    (Param!$B$37+1/(1-OFFSET(Radar!$AD$3,COLUMN(),0)*ScreenHeight!$C19)/Param!$B$39)/OFFSET(Radar!$AC$3,COLUMN(),0))*DistanceShader!AL18*LightShader!AL18*(IF(OFFSET(Ghosts!$S$41,COLUMN(),0)&lt;ScreenHeight!$E19,   1,   (SQRT(OFFSET(Ghosts!$T$41,COLUMN(),0)-OFFSET(Ghosts!$R$41,COLUMN(),0)*ScreenHeight!$D19)-1))+IF(Ghosts!$B$35,IF(Param!$M$21,-1-POWER(0.3,Param!$M$21)/(IF(Param!$M$21&lt;20,LightShader!AL83,OFFSET(LightShader!AL83,Param!$M$21-20,0))+POWER(0.3,Param!$M$21)),-2),0))</f>
        <v>3.2656965420312289</v>
      </c>
      <c r="AM18" s="46">
        <f ca="1">IF(ScreenHeight!$B19&lt;OFFSET(Radar!$AC$3,COLUMN(),0),    Param!$B$38/ScreenHeight!$B19,    (Param!$B$37+1/(1-OFFSET(Radar!$AD$3,COLUMN(),0)*ScreenHeight!$C19)/Param!$B$39)/OFFSET(Radar!$AC$3,COLUMN(),0))*DistanceShader!AM18*LightShader!AM18*(IF(OFFSET(Ghosts!$S$41,COLUMN(),0)&lt;ScreenHeight!$E19,   1,   (SQRT(OFFSET(Ghosts!$T$41,COLUMN(),0)-OFFSET(Ghosts!$R$41,COLUMN(),0)*ScreenHeight!$D19)-1))+IF(Ghosts!$B$35,IF(Param!$M$21,-1-POWER(0.3,Param!$M$21)/(IF(Param!$M$21&lt;20,LightShader!AM83,OFFSET(LightShader!AM83,Param!$M$21-20,0))+POWER(0.3,Param!$M$21)),-2),0))</f>
        <v>3.4106101717516135</v>
      </c>
      <c r="AN18" s="46">
        <f ca="1">IF(ScreenHeight!$B19&lt;OFFSET(Radar!$AC$3,COLUMN(),0),    Param!$B$38/ScreenHeight!$B19,    (Param!$B$37+1/(1-OFFSET(Radar!$AD$3,COLUMN(),0)*ScreenHeight!$C19)/Param!$B$39)/OFFSET(Radar!$AC$3,COLUMN(),0))*DistanceShader!AN18*LightShader!AN18*(IF(OFFSET(Ghosts!$S$41,COLUMN(),0)&lt;ScreenHeight!$E19,   1,   (SQRT(OFFSET(Ghosts!$T$41,COLUMN(),0)-OFFSET(Ghosts!$R$41,COLUMN(),0)*ScreenHeight!$D19)-1))+IF(Ghosts!$B$35,IF(Param!$M$21,-1-POWER(0.3,Param!$M$21)/(IF(Param!$M$21&lt;20,LightShader!AN83,OFFSET(LightShader!AN83,Param!$M$21-20,0))+POWER(0.3,Param!$M$21)),-2),0))</f>
        <v>3.5596372761458985</v>
      </c>
      <c r="AO18" s="46">
        <f ca="1">IF(ScreenHeight!$B19&lt;OFFSET(Radar!$AC$3,COLUMN(),0),    Param!$B$38/ScreenHeight!$B19,    (Param!$B$37+1/(1-OFFSET(Radar!$AD$3,COLUMN(),0)*ScreenHeight!$C19)/Param!$B$39)/OFFSET(Radar!$AC$3,COLUMN(),0))*DistanceShader!AO18*LightShader!AO18*(IF(OFFSET(Ghosts!$S$41,COLUMN(),0)&lt;ScreenHeight!$E19,   1,   (SQRT(OFFSET(Ghosts!$T$41,COLUMN(),0)-OFFSET(Ghosts!$R$41,COLUMN(),0)*ScreenHeight!$D19)-1))+IF(Ghosts!$B$35,IF(Param!$M$21,-1-POWER(0.3,Param!$M$21)/(IF(Param!$M$21&lt;20,LightShader!AO83,OFFSET(LightShader!AO83,Param!$M$21-20,0))+POWER(0.3,Param!$M$21)),-2),0))</f>
        <v>3.5930379545777695</v>
      </c>
      <c r="AP18" s="46">
        <f ca="1">IF(ScreenHeight!$B19&lt;OFFSET(Radar!$AC$3,COLUMN(),0),    Param!$B$38/ScreenHeight!$B19,    (Param!$B$37+1/(1-OFFSET(Radar!$AD$3,COLUMN(),0)*ScreenHeight!$C19)/Param!$B$39)/OFFSET(Radar!$AC$3,COLUMN(),0))*DistanceShader!AP18*LightShader!AP18*(IF(OFFSET(Ghosts!$S$41,COLUMN(),0)&lt;ScreenHeight!$E19,   1,   (SQRT(OFFSET(Ghosts!$T$41,COLUMN(),0)-OFFSET(Ghosts!$R$41,COLUMN(),0)*ScreenHeight!$D19)-1))+IF(Ghosts!$B$35,IF(Param!$M$21,-1-POWER(0.3,Param!$M$21)/(IF(Param!$M$21&lt;20,LightShader!AP83,OFFSET(LightShader!AP83,Param!$M$21-20,0))+POWER(0.3,Param!$M$21)),-2),0))</f>
        <v>3.6580013529596349</v>
      </c>
      <c r="AQ18" s="46">
        <f ca="1">IF(ScreenHeight!$B19&lt;OFFSET(Radar!$AC$3,COLUMN(),0),    Param!$B$38/ScreenHeight!$B19,    (Param!$B$37+1/(1-OFFSET(Radar!$AD$3,COLUMN(),0)*ScreenHeight!$C19)/Param!$B$39)/OFFSET(Radar!$AC$3,COLUMN(),0))*DistanceShader!AQ18*LightShader!AQ18*(IF(OFFSET(Ghosts!$S$41,COLUMN(),0)&lt;ScreenHeight!$E19,   1,   (SQRT(OFFSET(Ghosts!$T$41,COLUMN(),0)-OFFSET(Ghosts!$R$41,COLUMN(),0)*ScreenHeight!$D19)-1))+IF(Ghosts!$B$35,IF(Param!$M$21,-1-POWER(0.3,Param!$M$21)/(IF(Param!$M$21&lt;20,LightShader!AQ83,OFFSET(LightShader!AQ83,Param!$M$21-20,0))+POWER(0.3,Param!$M$21)),-2),0))</f>
        <v>3.7153868325023418</v>
      </c>
      <c r="AR18" s="46">
        <f ca="1">IF(ScreenHeight!$B19&lt;OFFSET(Radar!$AC$3,COLUMN(),0),    Param!$B$38/ScreenHeight!$B19,    (Param!$B$37+1/(1-OFFSET(Radar!$AD$3,COLUMN(),0)*ScreenHeight!$C19)/Param!$B$39)/OFFSET(Radar!$AC$3,COLUMN(),0))*DistanceShader!AR18*LightShader!AR18*(IF(OFFSET(Ghosts!$S$41,COLUMN(),0)&lt;ScreenHeight!$E19,   1,   (SQRT(OFFSET(Ghosts!$T$41,COLUMN(),0)-OFFSET(Ghosts!$R$41,COLUMN(),0)*ScreenHeight!$D19)-1))+IF(Ghosts!$B$35,IF(Param!$M$21,-1-POWER(0.3,Param!$M$21)/(IF(Param!$M$21&lt;20,LightShader!AR83,OFFSET(LightShader!AR83,Param!$M$21-20,0))+POWER(0.3,Param!$M$21)),-2),0))</f>
        <v>3.7627009083061655</v>
      </c>
      <c r="AS18" s="46">
        <f ca="1">IF(ScreenHeight!$B19&lt;OFFSET(Radar!$AC$3,COLUMN(),0),    Param!$B$38/ScreenHeight!$B19,    (Param!$B$37+1/(1-OFFSET(Radar!$AD$3,COLUMN(),0)*ScreenHeight!$C19)/Param!$B$39)/OFFSET(Radar!$AC$3,COLUMN(),0))*DistanceShader!AS18*LightShader!AS18*(IF(OFFSET(Ghosts!$S$41,COLUMN(),0)&lt;ScreenHeight!$E19,   1,   (SQRT(OFFSET(Ghosts!$T$41,COLUMN(),0)-OFFSET(Ghosts!$R$41,COLUMN(),0)*ScreenHeight!$D19)-1))+IF(Ghosts!$B$35,IF(Param!$M$21,-1-POWER(0.3,Param!$M$21)/(IF(Param!$M$21&lt;20,LightShader!AS83,OFFSET(LightShader!AS83,Param!$M$21-20,0))+POWER(0.3,Param!$M$21)),-2),0))</f>
        <v>3.7971701035837744</v>
      </c>
      <c r="AT18" s="46">
        <f ca="1">IF(ScreenHeight!$B19&lt;OFFSET(Radar!$AC$3,COLUMN(),0),    Param!$B$38/ScreenHeight!$B19,    (Param!$B$37+1/(1-OFFSET(Radar!$AD$3,COLUMN(),0)*ScreenHeight!$C19)/Param!$B$39)/OFFSET(Radar!$AC$3,COLUMN(),0))*DistanceShader!AT18*LightShader!AT18*(IF(OFFSET(Ghosts!$S$41,COLUMN(),0)&lt;ScreenHeight!$E19,   1,   (SQRT(OFFSET(Ghosts!$T$41,COLUMN(),0)-OFFSET(Ghosts!$R$41,COLUMN(),0)*ScreenHeight!$D19)-1))+IF(Ghosts!$B$35,IF(Param!$M$21,-1-POWER(0.3,Param!$M$21)/(IF(Param!$M$21&lt;20,LightShader!AT83,OFFSET(LightShader!AT83,Param!$M$21-20,0))+POWER(0.3,Param!$M$21)),-2),0))</f>
        <v>3.8158663059314817</v>
      </c>
      <c r="AU18" s="46">
        <f ca="1">IF(ScreenHeight!$B19&lt;OFFSET(Radar!$AC$3,COLUMN(),0),    Param!$B$38/ScreenHeight!$B19,    (Param!$B$37+1/(1-OFFSET(Radar!$AD$3,COLUMN(),0)*ScreenHeight!$C19)/Param!$B$39)/OFFSET(Radar!$AC$3,COLUMN(),0))*DistanceShader!AU18*LightShader!AU18*(IF(OFFSET(Ghosts!$S$41,COLUMN(),0)&lt;ScreenHeight!$E19,   1,   (SQRT(OFFSET(Ghosts!$T$41,COLUMN(),0)-OFFSET(Ghosts!$R$41,COLUMN(),0)*ScreenHeight!$D19)-1))+IF(Ghosts!$B$35,IF(Param!$M$21,-1-POWER(0.3,Param!$M$21)/(IF(Param!$M$21&lt;20,LightShader!AU83,OFFSET(LightShader!AU83,Param!$M$21-20,0))+POWER(0.3,Param!$M$21)),-2),0))</f>
        <v>3.815905788615519</v>
      </c>
      <c r="AV18" s="46">
        <f ca="1">IF(ScreenHeight!$B19&lt;OFFSET(Radar!$AC$3,COLUMN(),0),    Param!$B$38/ScreenHeight!$B19,    (Param!$B$37+1/(1-OFFSET(Radar!$AD$3,COLUMN(),0)*ScreenHeight!$C19)/Param!$B$39)/OFFSET(Radar!$AC$3,COLUMN(),0))*DistanceShader!AV18*LightShader!AV18*(IF(OFFSET(Ghosts!$S$41,COLUMN(),0)&lt;ScreenHeight!$E19,   1,   (SQRT(OFFSET(Ghosts!$T$41,COLUMN(),0)-OFFSET(Ghosts!$R$41,COLUMN(),0)*ScreenHeight!$D19)-1))+IF(Ghosts!$B$35,IF(Param!$M$21,-1-POWER(0.3,Param!$M$21)/(IF(Param!$M$21&lt;20,LightShader!AV83,OFFSET(LightShader!AV83,Param!$M$21-20,0))+POWER(0.3,Param!$M$21)),-2),0))</f>
        <v>3.7947172295569795</v>
      </c>
      <c r="AW18" s="46">
        <f ca="1">IF(ScreenHeight!$B19&lt;OFFSET(Radar!$AC$3,COLUMN(),0),    Param!$B$38/ScreenHeight!$B19,    (Param!$B$37+1/(1-OFFSET(Radar!$AD$3,COLUMN(),0)*ScreenHeight!$C19)/Param!$B$39)/OFFSET(Radar!$AC$3,COLUMN(),0))*DistanceShader!AW18*LightShader!AW18*(IF(OFFSET(Ghosts!$S$41,COLUMN(),0)&lt;ScreenHeight!$E19,   1,   (SQRT(OFFSET(Ghosts!$T$41,COLUMN(),0)-OFFSET(Ghosts!$R$41,COLUMN(),0)*ScreenHeight!$D19)-1))+IF(Ghosts!$B$35,IF(Param!$M$21,-1-POWER(0.3,Param!$M$21)/(IF(Param!$M$21&lt;20,LightShader!AW83,OFFSET(LightShader!AW83,Param!$M$21-20,0))+POWER(0.3,Param!$M$21)),-2),0))</f>
        <v>3.7503522243778145</v>
      </c>
      <c r="AX18" s="46">
        <f ca="1">IF(ScreenHeight!$B19&lt;OFFSET(Radar!$AC$3,COLUMN(),0),    Param!$B$38/ScreenHeight!$B19,    (Param!$B$37+1/(1-OFFSET(Radar!$AD$3,COLUMN(),0)*ScreenHeight!$C19)/Param!$B$39)/OFFSET(Radar!$AC$3,COLUMN(),0))*DistanceShader!AX18*LightShader!AX18*(IF(OFFSET(Ghosts!$S$41,COLUMN(),0)&lt;ScreenHeight!$E19,   1,   (SQRT(OFFSET(Ghosts!$T$41,COLUMN(),0)-OFFSET(Ghosts!$R$41,COLUMN(),0)*ScreenHeight!$D19)-1))+IF(Ghosts!$B$35,IF(Param!$M$21,-1-POWER(0.3,Param!$M$21)/(IF(Param!$M$21&lt;20,LightShader!AX83,OFFSET(LightShader!AX83,Param!$M$21-20,0))+POWER(0.3,Param!$M$21)),-2),0))</f>
        <v>3.6817878288905641</v>
      </c>
      <c r="AY18" s="46">
        <f ca="1">IF(ScreenHeight!$B19&lt;OFFSET(Radar!$AC$3,COLUMN(),0),    Param!$B$38/ScreenHeight!$B19,    (Param!$B$37+1/(1-OFFSET(Radar!$AD$3,COLUMN(),0)*ScreenHeight!$C19)/Param!$B$39)/OFFSET(Radar!$AC$3,COLUMN(),0))*DistanceShader!AY18*LightShader!AY18*(IF(OFFSET(Ghosts!$S$41,COLUMN(),0)&lt;ScreenHeight!$E19,   1,   (SQRT(OFFSET(Ghosts!$T$41,COLUMN(),0)-OFFSET(Ghosts!$R$41,COLUMN(),0)*ScreenHeight!$D19)-1))+IF(Ghosts!$B$35,IF(Param!$M$21,-1-POWER(0.3,Param!$M$21)/(IF(Param!$M$21&lt;20,LightShader!AY83,OFFSET(LightShader!AY83,Param!$M$21-20,0))+POWER(0.3,Param!$M$21)),-2),0))</f>
        <v>3.589154822831647</v>
      </c>
      <c r="AZ18" s="46">
        <f ca="1">IF(ScreenHeight!$B19&lt;OFFSET(Radar!$AC$3,COLUMN(),0),    Param!$B$38/ScreenHeight!$B19,    (Param!$B$37+1/(1-OFFSET(Radar!$AD$3,COLUMN(),0)*ScreenHeight!$C19)/Param!$B$39)/OFFSET(Radar!$AC$3,COLUMN(),0))*DistanceShader!AZ18*LightShader!AZ18*(IF(OFFSET(Ghosts!$S$41,COLUMN(),0)&lt;ScreenHeight!$E19,   1,   (SQRT(OFFSET(Ghosts!$T$41,COLUMN(),0)-OFFSET(Ghosts!$R$41,COLUMN(),0)*ScreenHeight!$D19)-1))+IF(Ghosts!$B$35,IF(Param!$M$21,-1-POWER(0.3,Param!$M$21)/(IF(Param!$M$21&lt;20,LightShader!AZ83,OFFSET(LightShader!AZ83,Param!$M$21-20,0))+POWER(0.3,Param!$M$21)),-2),0))</f>
        <v>3.4738288512195385</v>
      </c>
      <c r="BA18" s="46">
        <f ca="1">IF(ScreenHeight!$B19&lt;OFFSET(Radar!$AC$3,COLUMN(),0),    Param!$B$38/ScreenHeight!$B19,    (Param!$B$37+1/(1-OFFSET(Radar!$AD$3,COLUMN(),0)*ScreenHeight!$C19)/Param!$B$39)/OFFSET(Radar!$AC$3,COLUMN(),0))*DistanceShader!BA18*LightShader!BA18*(IF(OFFSET(Ghosts!$S$41,COLUMN(),0)&lt;ScreenHeight!$E19,   1,   (SQRT(OFFSET(Ghosts!$T$41,COLUMN(),0)-OFFSET(Ghosts!$R$41,COLUMN(),0)*ScreenHeight!$D19)-1))+IF(Ghosts!$B$35,IF(Param!$M$21,-1-POWER(0.3,Param!$M$21)/(IF(Param!$M$21&lt;20,LightShader!BA83,OFFSET(LightShader!BA83,Param!$M$21-20,0))+POWER(0.3,Param!$M$21)),-2),0))</f>
        <v>4.7040291424916152</v>
      </c>
      <c r="BB18" s="46">
        <f ca="1">IF(ScreenHeight!$B19&lt;OFFSET(Radar!$AC$3,COLUMN(),0),    Param!$B$38/ScreenHeight!$B19,    (Param!$B$37+1/(1-OFFSET(Radar!$AD$3,COLUMN(),0)*ScreenHeight!$C19)/Param!$B$39)/OFFSET(Radar!$AC$3,COLUMN(),0))*DistanceShader!BB18*LightShader!BB18*(IF(OFFSET(Ghosts!$S$41,COLUMN(),0)&lt;ScreenHeight!$E19,   1,   (SQRT(OFFSET(Ghosts!$T$41,COLUMN(),0)-OFFSET(Ghosts!$R$41,COLUMN(),0)*ScreenHeight!$D19)-1))+IF(Ghosts!$B$35,IF(Param!$M$21,-1-POWER(0.3,Param!$M$21)/(IF(Param!$M$21&lt;20,LightShader!BB83,OFFSET(LightShader!BB83,Param!$M$21-20,0))+POWER(0.3,Param!$M$21)),-2),0))</f>
        <v>4.6300562910535028</v>
      </c>
      <c r="BC18" s="46">
        <f ca="1">IF(ScreenHeight!$B19&lt;OFFSET(Radar!$AC$3,COLUMN(),0),    Param!$B$38/ScreenHeight!$B19,    (Param!$B$37+1/(1-OFFSET(Radar!$AD$3,COLUMN(),0)*ScreenHeight!$C19)/Param!$B$39)/OFFSET(Radar!$AC$3,COLUMN(),0))*DistanceShader!BC18*LightShader!BC18*(IF(OFFSET(Ghosts!$S$41,COLUMN(),0)&lt;ScreenHeight!$E19,   1,   (SQRT(OFFSET(Ghosts!$T$41,COLUMN(),0)-OFFSET(Ghosts!$R$41,COLUMN(),0)*ScreenHeight!$D19)-1))+IF(Ghosts!$B$35,IF(Param!$M$21,-1-POWER(0.3,Param!$M$21)/(IF(Param!$M$21&lt;20,LightShader!BC83,OFFSET(LightShader!BC83,Param!$M$21-20,0))+POWER(0.3,Param!$M$21)),-2),0))</f>
        <v>4.5322913204653172</v>
      </c>
      <c r="BD18" s="46">
        <f ca="1">IF(ScreenHeight!$B19&lt;OFFSET(Radar!$AC$3,COLUMN(),0),    Param!$B$38/ScreenHeight!$B19,    (Param!$B$37+1/(1-OFFSET(Radar!$AD$3,COLUMN(),0)*ScreenHeight!$C19)/Param!$B$39)/OFFSET(Radar!$AC$3,COLUMN(),0))*DistanceShader!BD18*LightShader!BD18*(IF(OFFSET(Ghosts!$S$41,COLUMN(),0)&lt;ScreenHeight!$E19,   1,   (SQRT(OFFSET(Ghosts!$T$41,COLUMN(),0)-OFFSET(Ghosts!$R$41,COLUMN(),0)*ScreenHeight!$D19)-1))+IF(Ghosts!$B$35,IF(Param!$M$21,-1-POWER(0.3,Param!$M$21)/(IF(Param!$M$21&lt;20,LightShader!BD83,OFFSET(LightShader!BD83,Param!$M$21-20,0))+POWER(0.3,Param!$M$21)),-2),0))</f>
        <v>4.4148589310920574</v>
      </c>
      <c r="BE18" s="46">
        <f ca="1">IF(ScreenHeight!$B19&lt;OFFSET(Radar!$AC$3,COLUMN(),0),    Param!$B$38/ScreenHeight!$B19,    (Param!$B$37+1/(1-OFFSET(Radar!$AD$3,COLUMN(),0)*ScreenHeight!$C19)/Param!$B$39)/OFFSET(Radar!$AC$3,COLUMN(),0))*DistanceShader!BE18*LightShader!BE18*(IF(OFFSET(Ghosts!$S$41,COLUMN(),0)&lt;ScreenHeight!$E19,   1,   (SQRT(OFFSET(Ghosts!$T$41,COLUMN(),0)-OFFSET(Ghosts!$R$41,COLUMN(),0)*ScreenHeight!$D19)-1))+IF(Ghosts!$B$35,IF(Param!$M$21,-1-POWER(0.3,Param!$M$21)/(IF(Param!$M$21&lt;20,LightShader!BE83,OFFSET(LightShader!BE83,Param!$M$21-20,0))+POWER(0.3,Param!$M$21)),-2),0))</f>
        <v>4.2821738147814088</v>
      </c>
      <c r="BF18" s="46">
        <f ca="1">IF(ScreenHeight!$B19&lt;OFFSET(Radar!$AC$3,COLUMN(),0),    Param!$B$38/ScreenHeight!$B19,    (Param!$B$37+1/(1-OFFSET(Radar!$AD$3,COLUMN(),0)*ScreenHeight!$C19)/Param!$B$39)/OFFSET(Radar!$AC$3,COLUMN(),0))*DistanceShader!BF18*LightShader!BF18*(IF(OFFSET(Ghosts!$S$41,COLUMN(),0)&lt;ScreenHeight!$E19,   1,   (SQRT(OFFSET(Ghosts!$T$41,COLUMN(),0)-OFFSET(Ghosts!$R$41,COLUMN(),0)*ScreenHeight!$D19)-1))+IF(Ghosts!$B$35,IF(Param!$M$21,-1-POWER(0.3,Param!$M$21)/(IF(Param!$M$21&lt;20,LightShader!BF83,OFFSET(LightShader!BF83,Param!$M$21-20,0))+POWER(0.3,Param!$M$21)),-2),0))</f>
        <v>4.13856122613418</v>
      </c>
      <c r="BG18" s="46">
        <f ca="1">IF(ScreenHeight!$B19&lt;OFFSET(Radar!$AC$3,COLUMN(),0),    Param!$B$38/ScreenHeight!$B19,    (Param!$B$37+1/(1-OFFSET(Radar!$AD$3,COLUMN(),0)*ScreenHeight!$C19)/Param!$B$39)/OFFSET(Radar!$AC$3,COLUMN(),0))*DistanceShader!BG18*LightShader!BG18*(IF(OFFSET(Ghosts!$S$41,COLUMN(),0)&lt;ScreenHeight!$E19,   1,   (SQRT(OFFSET(Ghosts!$T$41,COLUMN(),0)-OFFSET(Ghosts!$R$41,COLUMN(),0)*ScreenHeight!$D19)-1))+IF(Ghosts!$B$35,IF(Param!$M$21,-1-POWER(0.3,Param!$M$21)/(IF(Param!$M$21&lt;20,LightShader!BG83,OFFSET(LightShader!BG83,Param!$M$21-20,0))+POWER(0.3,Param!$M$21)),-2),0))</f>
        <v>3.9879781791130138</v>
      </c>
      <c r="BH18" s="46">
        <f ca="1">IF(ScreenHeight!$B19&lt;OFFSET(Radar!$AC$3,COLUMN(),0),    Param!$B$38/ScreenHeight!$B19,    (Param!$B$37+1/(1-OFFSET(Radar!$AD$3,COLUMN(),0)*ScreenHeight!$C19)/Param!$B$39)/OFFSET(Radar!$AC$3,COLUMN(),0))*DistanceShader!BH18*LightShader!BH18*(IF(OFFSET(Ghosts!$S$41,COLUMN(),0)&lt;ScreenHeight!$E19,   1,   (SQRT(OFFSET(Ghosts!$T$41,COLUMN(),0)-OFFSET(Ghosts!$R$41,COLUMN(),0)*ScreenHeight!$D19)-1))+IF(Ghosts!$B$35,IF(Param!$M$21,-1-POWER(0.3,Param!$M$21)/(IF(Param!$M$21&lt;20,LightShader!BH83,OFFSET(LightShader!BH83,Param!$M$21-20,0))+POWER(0.3,Param!$M$21)),-2),0))</f>
        <v>3.8338466771330042</v>
      </c>
      <c r="BI18" s="46">
        <f ca="1">IF(ScreenHeight!$B19&lt;OFFSET(Radar!$AC$3,COLUMN(),0),    Param!$B$38/ScreenHeight!$B19,    (Param!$B$37+1/(1-OFFSET(Radar!$AD$3,COLUMN(),0)*ScreenHeight!$C19)/Param!$B$39)/OFFSET(Radar!$AC$3,COLUMN(),0))*DistanceShader!BI18*LightShader!BI18*(IF(OFFSET(Ghosts!$S$41,COLUMN(),0)&lt;ScreenHeight!$E19,   1,   (SQRT(OFFSET(Ghosts!$T$41,COLUMN(),0)-OFFSET(Ghosts!$R$41,COLUMN(),0)*ScreenHeight!$D19)-1))+IF(Ghosts!$B$35,IF(Param!$M$21,-1-POWER(0.3,Param!$M$21)/(IF(Param!$M$21&lt;20,LightShader!BI83,OFFSET(LightShader!BI83,Param!$M$21-20,0))+POWER(0.3,Param!$M$21)),-2),0))</f>
        <v>3.6789858014138126</v>
      </c>
      <c r="BJ18" s="46">
        <f ca="1">IF(ScreenHeight!$B19&lt;OFFSET(Radar!$AC$3,COLUMN(),0),    Param!$B$38/ScreenHeight!$B19,    (Param!$B$37+1/(1-OFFSET(Radar!$AD$3,COLUMN(),0)*ScreenHeight!$C19)/Param!$B$39)/OFFSET(Radar!$AC$3,COLUMN(),0))*DistanceShader!BJ18*LightShader!BJ18*(IF(OFFSET(Ghosts!$S$41,COLUMN(),0)&lt;ScreenHeight!$E19,   1,   (SQRT(OFFSET(Ghosts!$T$41,COLUMN(),0)-OFFSET(Ghosts!$R$41,COLUMN(),0)*ScreenHeight!$D19)-1))+IF(Ghosts!$B$35,IF(Param!$M$21,-1-POWER(0.3,Param!$M$21)/(IF(Param!$M$21&lt;20,LightShader!BJ83,OFFSET(LightShader!BJ83,Param!$M$21-20,0))+POWER(0.3,Param!$M$21)),-2),0))</f>
        <v>3.5256173730658746</v>
      </c>
      <c r="BK18" s="46">
        <f ca="1">IF(ScreenHeight!$B19&lt;OFFSET(Radar!$AC$3,COLUMN(),0),    Param!$B$38/ScreenHeight!$B19,    (Param!$B$37+1/(1-OFFSET(Radar!$AD$3,COLUMN(),0)*ScreenHeight!$C19)/Param!$B$39)/OFFSET(Radar!$AC$3,COLUMN(),0))*DistanceShader!BK18*LightShader!BK18*(IF(OFFSET(Ghosts!$S$41,COLUMN(),0)&lt;ScreenHeight!$E19,   1,   (SQRT(OFFSET(Ghosts!$T$41,COLUMN(),0)-OFFSET(Ghosts!$R$41,COLUMN(),0)*ScreenHeight!$D19)-1))+IF(Ghosts!$B$35,IF(Param!$M$21,-1-POWER(0.3,Param!$M$21)/(IF(Param!$M$21&lt;20,LightShader!BK83,OFFSET(LightShader!BK83,Param!$M$21-20,0))+POWER(0.3,Param!$M$21)),-2),0))</f>
        <v>3.3754180676319958</v>
      </c>
      <c r="BL18" s="46">
        <f ca="1">IF(ScreenHeight!$B19&lt;OFFSET(Radar!$AC$3,COLUMN(),0),    Param!$B$38/ScreenHeight!$B19,    (Param!$B$37+1/(1-OFFSET(Radar!$AD$3,COLUMN(),0)*ScreenHeight!$C19)/Param!$B$39)/OFFSET(Radar!$AC$3,COLUMN(),0))*DistanceShader!BL18*LightShader!BL18*(IF(OFFSET(Ghosts!$S$41,COLUMN(),0)&lt;ScreenHeight!$E19,   1,   (SQRT(OFFSET(Ghosts!$T$41,COLUMN(),0)-OFFSET(Ghosts!$R$41,COLUMN(),0)*ScreenHeight!$D19)-1))+IF(Ghosts!$B$35,IF(Param!$M$21,-1-POWER(0.3,Param!$M$21)/(IF(Param!$M$21&lt;20,LightShader!BL83,OFFSET(LightShader!BL83,Param!$M$21-20,0))+POWER(0.3,Param!$M$21)),-2),0))</f>
        <v>3.2295950460200129</v>
      </c>
      <c r="BM18" s="46">
        <f ca="1">IF(ScreenHeight!$B19&lt;OFFSET(Radar!$AC$3,COLUMN(),0),    Param!$B$38/ScreenHeight!$B19,    (Param!$B$37+1/(1-OFFSET(Radar!$AD$3,COLUMN(),0)*ScreenHeight!$C19)/Param!$B$39)/OFFSET(Radar!$AC$3,COLUMN(),0))*DistanceShader!BM18*LightShader!BM18*(IF(OFFSET(Ghosts!$S$41,COLUMN(),0)&lt;ScreenHeight!$E19,   1,   (SQRT(OFFSET(Ghosts!$T$41,COLUMN(),0)-OFFSET(Ghosts!$R$41,COLUMN(),0)*ScreenHeight!$D19)-1))+IF(Ghosts!$B$35,IF(Param!$M$21,-1-POWER(0.3,Param!$M$21)/(IF(Param!$M$21&lt;20,LightShader!BM83,OFFSET(LightShader!BM83,Param!$M$21-20,0))+POWER(0.3,Param!$M$21)),-2),0))</f>
        <v>3.0889685573630885</v>
      </c>
      <c r="BN18" s="46">
        <f ca="1">IF(ScreenHeight!$B19&lt;OFFSET(Radar!$AC$3,COLUMN(),0),    Param!$B$38/ScreenHeight!$B19,    (Param!$B$37+1/(1-OFFSET(Radar!$AD$3,COLUMN(),0)*ScreenHeight!$C19)/Param!$B$39)/OFFSET(Radar!$AC$3,COLUMN(),0))*DistanceShader!BN18*LightShader!BN18*(IF(OFFSET(Ghosts!$S$41,COLUMN(),0)&lt;ScreenHeight!$E19,   1,   (SQRT(OFFSET(Ghosts!$T$41,COLUMN(),0)-OFFSET(Ghosts!$R$41,COLUMN(),0)*ScreenHeight!$D19)-1))+IF(Ghosts!$B$35,IF(Param!$M$21,-1-POWER(0.3,Param!$M$21)/(IF(Param!$M$21&lt;20,LightShader!BN83,OFFSET(LightShader!BN83,Param!$M$21-20,0))+POWER(0.3,Param!$M$21)),-2),0))</f>
        <v>2.954051147139336</v>
      </c>
      <c r="BO18" s="46">
        <f ca="1">IF(ScreenHeight!$B19&lt;OFFSET(Radar!$AC$3,COLUMN(),0),    Param!$B$38/ScreenHeight!$B19,    (Param!$B$37+1/(1-OFFSET(Radar!$AD$3,COLUMN(),0)*ScreenHeight!$C19)/Param!$B$39)/OFFSET(Radar!$AC$3,COLUMN(),0))*DistanceShader!BO18*LightShader!BO18*(IF(OFFSET(Ghosts!$S$41,COLUMN(),0)&lt;ScreenHeight!$E19,   1,   (SQRT(OFFSET(Ghosts!$T$41,COLUMN(),0)-OFFSET(Ghosts!$R$41,COLUMN(),0)*ScreenHeight!$D19)-1))+IF(Ghosts!$B$35,IF(Param!$M$21,-1-POWER(0.3,Param!$M$21)/(IF(Param!$M$21&lt;20,LightShader!BO83,OFFSET(LightShader!BO83,Param!$M$21-20,0))+POWER(0.3,Param!$M$21)),-2),0))</f>
        <v>2.8251179764590835</v>
      </c>
      <c r="BP18" s="46">
        <f ca="1">IF(ScreenHeight!$B19&lt;OFFSET(Radar!$AC$3,COLUMN(),0),    Param!$B$38/ScreenHeight!$B19,    (Param!$B$37+1/(1-OFFSET(Radar!$AD$3,COLUMN(),0)*ScreenHeight!$C19)/Param!$B$39)/OFFSET(Radar!$AC$3,COLUMN(),0))*DistanceShader!BP18*LightShader!BP18*(IF(OFFSET(Ghosts!$S$41,COLUMN(),0)&lt;ScreenHeight!$E19,   1,   (SQRT(OFFSET(Ghosts!$T$41,COLUMN(),0)-OFFSET(Ghosts!$R$41,COLUMN(),0)*ScreenHeight!$D19)-1))+IF(Ghosts!$B$35,IF(Param!$M$21,-1-POWER(0.3,Param!$M$21)/(IF(Param!$M$21&lt;20,LightShader!BP83,OFFSET(LightShader!BP83,Param!$M$21-20,0))+POWER(0.3,Param!$M$21)),-2),0))</f>
        <v>2.7022661100437464</v>
      </c>
      <c r="BQ18" s="46">
        <f ca="1">IF(ScreenHeight!$B19&lt;OFFSET(Radar!$AC$3,COLUMN(),0),    Param!$B$38/ScreenHeight!$B19,    (Param!$B$37+1/(1-OFFSET(Radar!$AD$3,COLUMN(),0)*ScreenHeight!$C19)/Param!$B$39)/OFFSET(Radar!$AC$3,COLUMN(),0))*DistanceShader!BQ18*LightShader!BQ18*(IF(OFFSET(Ghosts!$S$41,COLUMN(),0)&lt;ScreenHeight!$E19,   1,   (SQRT(OFFSET(Ghosts!$T$41,COLUMN(),0)-OFFSET(Ghosts!$R$41,COLUMN(),0)*ScreenHeight!$D19)-1))+IF(Ghosts!$B$35,IF(Param!$M$21,-1-POWER(0.3,Param!$M$21)/(IF(Param!$M$21&lt;20,LightShader!BQ83,OFFSET(LightShader!BQ83,Param!$M$21-20,0))+POWER(0.3,Param!$M$21)),-2),0))</f>
        <v>2.5854626762338748</v>
      </c>
      <c r="BR18" s="46">
        <f ca="1">IF(ScreenHeight!$B19&lt;OFFSET(Radar!$AC$3,COLUMN(),0),    Param!$B$38/ScreenHeight!$B19,    (Param!$B$37+1/(1-OFFSET(Radar!$AD$3,COLUMN(),0)*ScreenHeight!$C19)/Param!$B$39)/OFFSET(Radar!$AC$3,COLUMN(),0))*DistanceShader!BR18*LightShader!BR18*(IF(OFFSET(Ghosts!$S$41,COLUMN(),0)&lt;ScreenHeight!$E19,   1,   (SQRT(OFFSET(Ghosts!$T$41,COLUMN(),0)-OFFSET(Ghosts!$R$41,COLUMN(),0)*ScreenHeight!$D19)-1))+IF(Ghosts!$B$35,IF(Param!$M$21,-1-POWER(0.3,Param!$M$21)/(IF(Param!$M$21&lt;20,LightShader!BR83,OFFSET(LightShader!BR83,Param!$M$21-20,0))+POWER(0.3,Param!$M$21)),-2),0))</f>
        <v>2.4745828911802676</v>
      </c>
      <c r="BS18" s="46">
        <f ca="1">IF(ScreenHeight!$B19&lt;OFFSET(Radar!$AC$3,COLUMN(),0),    Param!$B$38/ScreenHeight!$B19,    (Param!$B$37+1/(1-OFFSET(Radar!$AD$3,COLUMN(),0)*ScreenHeight!$C19)/Param!$B$39)/OFFSET(Radar!$AC$3,COLUMN(),0))*DistanceShader!BS18*LightShader!BS18*(IF(OFFSET(Ghosts!$S$41,COLUMN(),0)&lt;ScreenHeight!$E19,   1,   (SQRT(OFFSET(Ghosts!$T$41,COLUMN(),0)-OFFSET(Ghosts!$R$41,COLUMN(),0)*ScreenHeight!$D19)-1))+IF(Ghosts!$B$35,IF(Param!$M$21,-1-POWER(0.3,Param!$M$21)/(IF(Param!$M$21&lt;20,LightShader!BS83,OFFSET(LightShader!BS83,Param!$M$21-20,0))+POWER(0.3,Param!$M$21)),-2),0))</f>
        <v>2.3694394012460416</v>
      </c>
      <c r="BT18" s="46">
        <f ca="1">IF(ScreenHeight!$B19&lt;OFFSET(Radar!$AC$3,COLUMN(),0),    Param!$B$38/ScreenHeight!$B19,    (Param!$B$37+1/(1-OFFSET(Radar!$AD$3,COLUMN(),0)*ScreenHeight!$C19)/Param!$B$39)/OFFSET(Radar!$AC$3,COLUMN(),0))*DistanceShader!BT18*LightShader!BT18*(IF(OFFSET(Ghosts!$S$41,COLUMN(),0)&lt;ScreenHeight!$E19,   1,   (SQRT(OFFSET(Ghosts!$T$41,COLUMN(),0)-OFFSET(Ghosts!$R$41,COLUMN(),0)*ScreenHeight!$D19)-1))+IF(Ghosts!$B$35,IF(Param!$M$21,-1-POWER(0.3,Param!$M$21)/(IF(Param!$M$21&lt;20,LightShader!BT83,OFFSET(LightShader!BT83,Param!$M$21-20,0))+POWER(0.3,Param!$M$21)),-2),0))</f>
        <v>2.2698044880631794</v>
      </c>
      <c r="BU18" s="46">
        <f ca="1">IF(ScreenHeight!$B19&lt;OFFSET(Radar!$AC$3,COLUMN(),0),    Param!$B$38/ScreenHeight!$B19,    (Param!$B$37+1/(1-OFFSET(Radar!$AD$3,COLUMN(),0)*ScreenHeight!$C19)/Param!$B$39)/OFFSET(Radar!$AC$3,COLUMN(),0))*DistanceShader!BU18*LightShader!BU18*(IF(OFFSET(Ghosts!$S$41,COLUMN(),0)&lt;ScreenHeight!$E19,   1,   (SQRT(OFFSET(Ghosts!$T$41,COLUMN(),0)-OFFSET(Ghosts!$R$41,COLUMN(),0)*ScreenHeight!$D19)-1))+IF(Ghosts!$B$35,IF(Param!$M$21,-1-POWER(0.3,Param!$M$21)/(IF(Param!$M$21&lt;20,LightShader!BU83,OFFSET(LightShader!BU83,Param!$M$21-20,0))+POWER(0.3,Param!$M$21)),-2),0))</f>
        <v>2.1754265751323292</v>
      </c>
      <c r="BV18" s="46">
        <f ca="1">IF(ScreenHeight!$B19&lt;OFFSET(Radar!$AC$3,COLUMN(),0),    Param!$B$38/ScreenHeight!$B19,    (Param!$B$37+1/(1-OFFSET(Radar!$AD$3,COLUMN(),0)*ScreenHeight!$C19)/Param!$B$39)/OFFSET(Radar!$AC$3,COLUMN(),0))*DistanceShader!BV18*LightShader!BV18*(IF(OFFSET(Ghosts!$S$41,COLUMN(),0)&lt;ScreenHeight!$E19,   1,   (SQRT(OFFSET(Ghosts!$T$41,COLUMN(),0)-OFFSET(Ghosts!$R$41,COLUMN(),0)*ScreenHeight!$D19)-1))+IF(Ghosts!$B$35,IF(Param!$M$21,-1-POWER(0.3,Param!$M$21)/(IF(Param!$M$21&lt;20,LightShader!BV83,OFFSET(LightShader!BV83,Param!$M$21-20,0))+POWER(0.3,Param!$M$21)),-2),0))</f>
        <v>2.0860422834367407</v>
      </c>
      <c r="BW18" s="46">
        <f ca="1">IF(ScreenHeight!$B19&lt;OFFSET(Radar!$AC$3,COLUMN(),0),    Param!$B$38/ScreenHeight!$B19,    (Param!$B$37+1/(1-OFFSET(Radar!$AD$3,COLUMN(),0)*ScreenHeight!$C19)/Param!$B$39)/OFFSET(Radar!$AC$3,COLUMN(),0))*DistanceShader!BW18*LightShader!BW18*(IF(OFFSET(Ghosts!$S$41,COLUMN(),0)&lt;ScreenHeight!$E19,   1,   (SQRT(OFFSET(Ghosts!$T$41,COLUMN(),0)-OFFSET(Ghosts!$R$41,COLUMN(),0)*ScreenHeight!$D19)-1))+IF(Ghosts!$B$35,IF(Param!$M$21,-1-POWER(0.3,Param!$M$21)/(IF(Param!$M$21&lt;20,LightShader!BW83,OFFSET(LightShader!BW83,Param!$M$21-20,0))+POWER(0.3,Param!$M$21)),-2),0))</f>
        <v>2.0013850697269646</v>
      </c>
      <c r="BX18" s="46">
        <f ca="1">IF(ScreenHeight!$B19&lt;OFFSET(Radar!$AC$3,COLUMN(),0),    Param!$B$38/ScreenHeight!$B19,    (Param!$B$37+1/(1-OFFSET(Radar!$AD$3,COLUMN(),0)*ScreenHeight!$C19)/Param!$B$39)/OFFSET(Radar!$AC$3,COLUMN(),0))*DistanceShader!BX18*LightShader!BX18*(IF(OFFSET(Ghosts!$S$41,COLUMN(),0)&lt;ScreenHeight!$E19,   1,   (SQRT(OFFSET(Ghosts!$T$41,COLUMN(),0)-OFFSET(Ghosts!$R$41,COLUMN(),0)*ScreenHeight!$D19)-1))+IF(Ghosts!$B$35,IF(Param!$M$21,-1-POWER(0.3,Param!$M$21)/(IF(Param!$M$21&lt;20,LightShader!BX83,OFFSET(LightShader!BX83,Param!$M$21-20,0))+POWER(0.3,Param!$M$21)),-2),0))</f>
        <v>1.9211912779979876</v>
      </c>
      <c r="BY18" s="46">
        <f ca="1">IF(ScreenHeight!$B19&lt;OFFSET(Radar!$AC$3,COLUMN(),0),    Param!$B$38/ScreenHeight!$B19,    (Param!$B$37+1/(1-OFFSET(Radar!$AD$3,COLUMN(),0)*ScreenHeight!$C19)/Param!$B$39)/OFFSET(Radar!$AC$3,COLUMN(),0))*DistanceShader!BY18*LightShader!BY18*(IF(OFFSET(Ghosts!$S$41,COLUMN(),0)&lt;ScreenHeight!$E19,   1,   (SQRT(OFFSET(Ghosts!$T$41,COLUMN(),0)-OFFSET(Ghosts!$R$41,COLUMN(),0)*ScreenHeight!$D19)-1))+IF(Ghosts!$B$35,IF(Param!$M$21,-1-POWER(0.3,Param!$M$21)/(IF(Param!$M$21&lt;20,LightShader!BY83,OFFSET(LightShader!BY83,Param!$M$21-20,0))+POWER(0.3,Param!$M$21)),-2),0))</f>
        <v>1.8452042568990608</v>
      </c>
      <c r="BZ18" s="46">
        <f ca="1">IF(ScreenHeight!$B19&lt;OFFSET(Radar!$AC$3,COLUMN(),0),    Param!$B$38/ScreenHeight!$B19,    (Param!$B$37+1/(1-OFFSET(Radar!$AD$3,COLUMN(),0)*ScreenHeight!$C19)/Param!$B$39)/OFFSET(Radar!$AC$3,COLUMN(),0))*DistanceShader!BZ18*LightShader!BZ18*(IF(OFFSET(Ghosts!$S$41,COLUMN(),0)&lt;ScreenHeight!$E19,   1,   (SQRT(OFFSET(Ghosts!$T$41,COLUMN(),0)-OFFSET(Ghosts!$R$41,COLUMN(),0)*ScreenHeight!$D19)-1))+IF(Ghosts!$B$35,IF(Param!$M$21,-1-POWER(0.3,Param!$M$21)/(IF(Param!$M$21&lt;20,LightShader!BZ83,OFFSET(LightShader!BZ83,Param!$M$21-20,0))+POWER(0.3,Param!$M$21)),-2),0))</f>
        <v>1.7731770477027478</v>
      </c>
      <c r="CA18" s="46">
        <f ca="1">IF(ScreenHeight!$B19&lt;OFFSET(Radar!$AC$3,COLUMN(),0),    Param!$B$38/ScreenHeight!$B19,    (Param!$B$37+1/(1-OFFSET(Radar!$AD$3,COLUMN(),0)*ScreenHeight!$C19)/Param!$B$39)/OFFSET(Radar!$AC$3,COLUMN(),0))*DistanceShader!CA18*LightShader!CA18*(IF(OFFSET(Ghosts!$S$41,COLUMN(),0)&lt;ScreenHeight!$E19,   1,   (SQRT(OFFSET(Ghosts!$T$41,COLUMN(),0)-OFFSET(Ghosts!$R$41,COLUMN(),0)*ScreenHeight!$D19)-1))+IF(Ghosts!$B$35,IF(Param!$M$21,-1-POWER(0.3,Param!$M$21)/(IF(Param!$M$21&lt;20,LightShader!CA83,OFFSET(LightShader!CA83,Param!$M$21-20,0))+POWER(0.3,Param!$M$21)),-2),0))</f>
        <v>1.7048740279940717</v>
      </c>
      <c r="CB18" s="46">
        <f ca="1">IF(ScreenHeight!$B19&lt;OFFSET(Radar!$AC$3,COLUMN(),0),    Param!$B$38/ScreenHeight!$B19,    (Param!$B$37+1/(1-OFFSET(Radar!$AD$3,COLUMN(),0)*ScreenHeight!$C19)/Param!$B$39)/OFFSET(Radar!$AC$3,COLUMN(),0))*DistanceShader!CB18*LightShader!CB18*(IF(OFFSET(Ghosts!$S$41,COLUMN(),0)&lt;ScreenHeight!$E19,   1,   (SQRT(OFFSET(Ghosts!$T$41,COLUMN(),0)-OFFSET(Ghosts!$R$41,COLUMN(),0)*ScreenHeight!$D19)-1))+IF(Ghosts!$B$35,IF(Param!$M$21,-1-POWER(0.3,Param!$M$21)/(IF(Param!$M$21&lt;20,LightShader!CB83,OFFSET(LightShader!CB83,Param!$M$21-20,0))+POWER(0.3,Param!$M$21)),-2),0))</f>
        <v>1.6400718020286935</v>
      </c>
      <c r="CC18" s="46">
        <f ca="1">IF(ScreenHeight!$B19&lt;OFFSET(Radar!$AC$3,COLUMN(),0),    Param!$B$38/ScreenHeight!$B19,    (Param!$B$37+1/(1-OFFSET(Radar!$AD$3,COLUMN(),0)*ScreenHeight!$C19)/Param!$B$39)/OFFSET(Radar!$AC$3,COLUMN(),0))*DistanceShader!CC18*LightShader!CC18*(IF(OFFSET(Ghosts!$S$41,COLUMN(),0)&lt;ScreenHeight!$E19,   1,   (SQRT(OFFSET(Ghosts!$T$41,COLUMN(),0)-OFFSET(Ghosts!$R$41,COLUMN(),0)*ScreenHeight!$D19)-1))+IF(Ghosts!$B$35,IF(Param!$M$21,-1-POWER(0.3,Param!$M$21)/(IF(Param!$M$21&lt;20,LightShader!CC83,OFFSET(LightShader!CC83,Param!$M$21-20,0))+POWER(0.3,Param!$M$21)),-2),0))</f>
        <v>1.5785595556152019</v>
      </c>
      <c r="CD18" s="46">
        <f ca="1">IF(ScreenHeight!$B19&lt;OFFSET(Radar!$AC$3,COLUMN(),0),    Param!$B$38/ScreenHeight!$B19,    (Param!$B$37+1/(1-OFFSET(Radar!$AD$3,COLUMN(),0)*ScreenHeight!$C19)/Param!$B$39)/OFFSET(Radar!$AC$3,COLUMN(),0))*DistanceShader!CD18*LightShader!CD18*(IF(OFFSET(Ghosts!$S$41,COLUMN(),0)&lt;ScreenHeight!$E19,   1,   (SQRT(OFFSET(Ghosts!$T$41,COLUMN(),0)-OFFSET(Ghosts!$R$41,COLUMN(),0)*ScreenHeight!$D19)-1))+IF(Ghosts!$B$35,IF(Param!$M$21,-1-POWER(0.3,Param!$M$21)/(IF(Param!$M$21&lt;20,LightShader!CD83,OFFSET(LightShader!CD83,Param!$M$21-20,0))+POWER(0.3,Param!$M$21)),-2),0))</f>
        <v>1.5201390373557666</v>
      </c>
      <c r="CE18" s="46">
        <f ca="1">IF(ScreenHeight!$B19&lt;OFFSET(Radar!$AC$3,COLUMN(),0),    Param!$B$38/ScreenHeight!$B19,    (Param!$B$37+1/(1-OFFSET(Radar!$AD$3,COLUMN(),0)*ScreenHeight!$C19)/Param!$B$39)/OFFSET(Radar!$AC$3,COLUMN(),0))*DistanceShader!CE18*LightShader!CE18*(IF(OFFSET(Ghosts!$S$41,COLUMN(),0)&lt;ScreenHeight!$E19,   1,   (SQRT(OFFSET(Ghosts!$T$41,COLUMN(),0)-OFFSET(Ghosts!$R$41,COLUMN(),0)*ScreenHeight!$D19)-1))+IF(Ghosts!$B$35,IF(Param!$M$21,-1-POWER(0.3,Param!$M$21)/(IF(Param!$M$21&lt;20,LightShader!CE83,OFFSET(LightShader!CE83,Param!$M$21-20,0))+POWER(0.3,Param!$M$21)),-2),0))</f>
        <v>1.4646242855471843</v>
      </c>
      <c r="CF18" s="46">
        <f ca="1">IF(ScreenHeight!$B19&lt;OFFSET(Radar!$AC$3,COLUMN(),0),    Param!$B$38/ScreenHeight!$B19,    (Param!$B$37+1/(1-OFFSET(Radar!$AD$3,COLUMN(),0)*ScreenHeight!$C19)/Param!$B$39)/OFFSET(Radar!$AC$3,COLUMN(),0))*DistanceShader!CF18*LightShader!CF18*(IF(OFFSET(Ghosts!$S$41,COLUMN(),0)&lt;ScreenHeight!$E19,   1,   (SQRT(OFFSET(Ghosts!$T$41,COLUMN(),0)-OFFSET(Ghosts!$R$41,COLUMN(),0)*ScreenHeight!$D19)-1))+IF(Ghosts!$B$35,IF(Param!$M$21,-1-POWER(0.3,Param!$M$21)/(IF(Param!$M$21&lt;20,LightShader!CF83,OFFSET(LightShader!CF83,Param!$M$21-20,0))+POWER(0.3,Param!$M$21)),-2),0))</f>
        <v>1.4118411879960742</v>
      </c>
      <c r="CG18" s="46">
        <f ca="1">IF(ScreenHeight!$B19&lt;OFFSET(Radar!$AC$3,COLUMN(),0),    Param!$B$38/ScreenHeight!$B19,    (Param!$B$37+1/(1-OFFSET(Radar!$AD$3,COLUMN(),0)*ScreenHeight!$C19)/Param!$B$39)/OFFSET(Radar!$AC$3,COLUMN(),0))*DistanceShader!CG18*LightShader!CG18*(IF(OFFSET(Ghosts!$S$41,COLUMN(),0)&lt;ScreenHeight!$E19,   1,   (SQRT(OFFSET(Ghosts!$T$41,COLUMN(),0)-OFFSET(Ghosts!$R$41,COLUMN(),0)*ScreenHeight!$D19)-1))+IF(Ghosts!$B$35,IF(Param!$M$21,-1-POWER(0.3,Param!$M$21)/(IF(Param!$M$21&lt;20,LightShader!CG83,OFFSET(LightShader!CG83,Param!$M$21-20,0))+POWER(0.3,Param!$M$21)),-2),0))</f>
        <v>1.3616269380054133</v>
      </c>
      <c r="CH18" s="46">
        <f ca="1">IF(ScreenHeight!$B19&lt;OFFSET(Radar!$AC$3,COLUMN(),0),    Param!$B$38/ScreenHeight!$B19,    (Param!$B$37+1/(1-OFFSET(Radar!$AD$3,COLUMN(),0)*ScreenHeight!$C19)/Param!$B$39)/OFFSET(Radar!$AC$3,COLUMN(),0))*DistanceShader!CH18*LightShader!CH18*(IF(OFFSET(Ghosts!$S$41,COLUMN(),0)&lt;ScreenHeight!$E19,   1,   (SQRT(OFFSET(Ghosts!$T$41,COLUMN(),0)-OFFSET(Ghosts!$R$41,COLUMN(),0)*ScreenHeight!$D19)-1))+IF(Ghosts!$B$35,IF(Param!$M$21,-1-POWER(0.3,Param!$M$21)/(IF(Param!$M$21&lt;20,LightShader!CH83,OFFSET(LightShader!CH83,Param!$M$21-20,0))+POWER(0.3,Param!$M$21)),-2),0))</f>
        <v>1.3138294319216799</v>
      </c>
      <c r="CI18" s="46">
        <f ca="1">IF(ScreenHeight!$B19&lt;OFFSET(Radar!$AC$3,COLUMN(),0),    Param!$B$38/ScreenHeight!$B19,    (Param!$B$37+1/(1-OFFSET(Radar!$AD$3,COLUMN(),0)*ScreenHeight!$C19)/Param!$B$39)/OFFSET(Radar!$AC$3,COLUMN(),0))*DistanceShader!CI18*LightShader!CI18*(IF(OFFSET(Ghosts!$S$41,COLUMN(),0)&lt;ScreenHeight!$E19,   1,   (SQRT(OFFSET(Ghosts!$T$41,COLUMN(),0)-OFFSET(Ghosts!$R$41,COLUMN(),0)*ScreenHeight!$D19)-1))+IF(Ghosts!$B$35,IF(Param!$M$21,-1-POWER(0.3,Param!$M$21)/(IF(Param!$M$21&lt;20,LightShader!CI83,OFFSET(LightShader!CI83,Param!$M$21-20,0))+POWER(0.3,Param!$M$21)),-2),0))</f>
        <v>1.2683066403965311</v>
      </c>
      <c r="CJ18" s="46">
        <f ca="1">IF(ScreenHeight!$B19&lt;OFFSET(Radar!$AC$3,COLUMN(),0),    Param!$B$38/ScreenHeight!$B19,    (Param!$B$37+1/(1-OFFSET(Radar!$AD$3,COLUMN(),0)*ScreenHeight!$C19)/Param!$B$39)/OFFSET(Radar!$AC$3,COLUMN(),0))*DistanceShader!CJ18*LightShader!CJ18*(IF(OFFSET(Ghosts!$S$41,COLUMN(),0)&lt;ScreenHeight!$E19,   1,   (SQRT(OFFSET(Ghosts!$T$41,COLUMN(),0)-OFFSET(Ghosts!$R$41,COLUMN(),0)*ScreenHeight!$D19)-1))+IF(Ghosts!$B$35,IF(Param!$M$21,-1-POWER(0.3,Param!$M$21)/(IF(Param!$M$21&lt;20,LightShader!CJ83,OFFSET(LightShader!CJ83,Param!$M$21-20,0))+POWER(0.3,Param!$M$21)),-2),0))</f>
        <v>1.2249259757644178</v>
      </c>
      <c r="CK18" s="46">
        <f ca="1">IF(ScreenHeight!$B19&lt;OFFSET(Radar!$AC$3,COLUMN(),0),    Param!$B$38/ScreenHeight!$B19,    (Param!$B$37+1/(1-OFFSET(Radar!$AD$3,COLUMN(),0)*ScreenHeight!$C19)/Param!$B$39)/OFFSET(Radar!$AC$3,COLUMN(),0))*DistanceShader!CK18*LightShader!CK18*(IF(OFFSET(Ghosts!$S$41,COLUMN(),0)&lt;ScreenHeight!$E19,   1,   (SQRT(OFFSET(Ghosts!$T$41,COLUMN(),0)-OFFSET(Ghosts!$R$41,COLUMN(),0)*ScreenHeight!$D19)-1))+IF(Ghosts!$B$35,IF(Param!$M$21,-1-POWER(0.3,Param!$M$21)/(IF(Param!$M$21&lt;20,LightShader!CK83,OFFSET(LightShader!CK83,Param!$M$21-20,0))+POWER(0.3,Param!$M$21)),-2),0))</f>
        <v>1.183563670791459</v>
      </c>
      <c r="CL18" s="46">
        <f ca="1">IF(ScreenHeight!$B19&lt;OFFSET(Radar!$AC$3,COLUMN(),0),    Param!$B$38/ScreenHeight!$B19,    (Param!$B$37+1/(1-OFFSET(Radar!$AD$3,COLUMN(),0)*ScreenHeight!$C19)/Param!$B$39)/OFFSET(Radar!$AC$3,COLUMN(),0))*DistanceShader!CL18*LightShader!CL18*(IF(OFFSET(Ghosts!$S$41,COLUMN(),0)&lt;ScreenHeight!$E19,   1,   (SQRT(OFFSET(Ghosts!$T$41,COLUMN(),0)-OFFSET(Ghosts!$R$41,COLUMN(),0)*ScreenHeight!$D19)-1))+IF(Ghosts!$B$35,IF(Param!$M$21,-1-POWER(0.3,Param!$M$21)/(IF(Param!$M$21&lt;20,LightShader!CL83,OFFSET(LightShader!CL83,Param!$M$21-20,0))+POWER(0.3,Param!$M$21)),-2),0))</f>
        <v>1.1441041788479387</v>
      </c>
      <c r="CM18" s="46">
        <f ca="1">IF(ScreenHeight!$B19&lt;OFFSET(Radar!$AC$3,COLUMN(),0),    Param!$B$38/ScreenHeight!$B19,    (Param!$B$37+1/(1-OFFSET(Radar!$AD$3,COLUMN(),0)*ScreenHeight!$C19)/Param!$B$39)/OFFSET(Radar!$AC$3,COLUMN(),0))*DistanceShader!CM18*LightShader!CM18*(IF(OFFSET(Ghosts!$S$41,COLUMN(),0)&lt;ScreenHeight!$E19,   1,   (SQRT(OFFSET(Ghosts!$T$41,COLUMN(),0)-OFFSET(Ghosts!$R$41,COLUMN(),0)*ScreenHeight!$D19)-1))+IF(Ghosts!$B$35,IF(Param!$M$21,-1-POWER(0.3,Param!$M$21)/(IF(Param!$M$21&lt;20,LightShader!CM83,OFFSET(LightShader!CM83,Param!$M$21-20,0))+POWER(0.3,Param!$M$21)),-2),0))</f>
        <v>0.83756019859314146</v>
      </c>
      <c r="CN18" s="46">
        <f ca="1">IF(ScreenHeight!$B19&lt;OFFSET(Radar!$AC$3,COLUMN(),0),    Param!$B$38/ScreenHeight!$B19,    (Param!$B$37+1/(1-OFFSET(Radar!$AD$3,COLUMN(),0)*ScreenHeight!$C19)/Param!$B$39)/OFFSET(Radar!$AC$3,COLUMN(),0))*DistanceShader!CN18*LightShader!CN18*(IF(OFFSET(Ghosts!$S$41,COLUMN(),0)&lt;ScreenHeight!$E19,   1,   (SQRT(OFFSET(Ghosts!$T$41,COLUMN(),0)-OFFSET(Ghosts!$R$41,COLUMN(),0)*ScreenHeight!$D19)-1))+IF(Ghosts!$B$35,IF(Param!$M$21,-1-POWER(0.3,Param!$M$21)/(IF(Param!$M$21&lt;20,LightShader!CN83,OFFSET(LightShader!CN83,Param!$M$21-20,0))+POWER(0.3,Param!$M$21)),-2),0))</f>
        <v>0.81402290786611042</v>
      </c>
      <c r="CO18" s="46">
        <f ca="1">IF(ScreenHeight!$B19&lt;OFFSET(Radar!$AC$3,COLUMN(),0),    Param!$B$38/ScreenHeight!$B19,    (Param!$B$37+1/(1-OFFSET(Radar!$AD$3,COLUMN(),0)*ScreenHeight!$C19)/Param!$B$39)/OFFSET(Radar!$AC$3,COLUMN(),0))*DistanceShader!CO18*LightShader!CO18*(IF(OFFSET(Ghosts!$S$41,COLUMN(),0)&lt;ScreenHeight!$E19,   1,   (SQRT(OFFSET(Ghosts!$T$41,COLUMN(),0)-OFFSET(Ghosts!$R$41,COLUMN(),0)*ScreenHeight!$D19)-1))+IF(Ghosts!$B$35,IF(Param!$M$21,-1-POWER(0.3,Param!$M$21)/(IF(Param!$M$21&lt;20,LightShader!CO83,OFFSET(LightShader!CO83,Param!$M$21-20,0))+POWER(0.3,Param!$M$21)),-2),0))</f>
        <v>0.79142795532097887</v>
      </c>
      <c r="CP18" s="46">
        <f ca="1">IF(ScreenHeight!$B19&lt;OFFSET(Radar!$AC$3,COLUMN(),0),    Param!$B$38/ScreenHeight!$B19,    (Param!$B$37+1/(1-OFFSET(Radar!$AD$3,COLUMN(),0)*ScreenHeight!$C19)/Param!$B$39)/OFFSET(Radar!$AC$3,COLUMN(),0))*DistanceShader!CP18*LightShader!CP18*(IF(OFFSET(Ghosts!$S$41,COLUMN(),0)&lt;ScreenHeight!$E19,   1,   (SQRT(OFFSET(Ghosts!$T$41,COLUMN(),0)-OFFSET(Ghosts!$R$41,COLUMN(),0)*ScreenHeight!$D19)-1))+IF(Ghosts!$B$35,IF(Param!$M$21,-1-POWER(0.3,Param!$M$21)/(IF(Param!$M$21&lt;20,LightShader!CP83,OFFSET(LightShader!CP83,Param!$M$21-20,0))+POWER(0.3,Param!$M$21)),-2),0))</f>
        <v>0.76973630829838557</v>
      </c>
      <c r="CQ18" s="46">
        <f ca="1">IF(ScreenHeight!$B19&lt;OFFSET(Radar!$AC$3,COLUMN(),0),    Param!$B$38/ScreenHeight!$B19,    (Param!$B$37+1/(1-OFFSET(Radar!$AD$3,COLUMN(),0)*ScreenHeight!$C19)/Param!$B$39)/OFFSET(Radar!$AC$3,COLUMN(),0))*DistanceShader!CQ18*LightShader!CQ18*(IF(OFFSET(Ghosts!$S$41,COLUMN(),0)&lt;ScreenHeight!$E19,   1,   (SQRT(OFFSET(Ghosts!$T$41,COLUMN(),0)-OFFSET(Ghosts!$R$41,COLUMN(),0)*ScreenHeight!$D19)-1))+IF(Ghosts!$B$35,IF(Param!$M$21,-1-POWER(0.3,Param!$M$21)/(IF(Param!$M$21&lt;20,LightShader!CQ83,OFFSET(LightShader!CQ83,Param!$M$21-20,0))+POWER(0.3,Param!$M$21)),-2),0))</f>
        <v>0.74890984581692621</v>
      </c>
      <c r="CR18" s="46">
        <f ca="1">IF(ScreenHeight!$B19&lt;OFFSET(Radar!$AC$3,COLUMN(),0),    Param!$B$38/ScreenHeight!$B19,    (Param!$B$37+1/(1-OFFSET(Radar!$AD$3,COLUMN(),0)*ScreenHeight!$C19)/Param!$B$39)/OFFSET(Radar!$AC$3,COLUMN(),0))*DistanceShader!CR18*LightShader!CR18*(IF(OFFSET(Ghosts!$S$41,COLUMN(),0)&lt;ScreenHeight!$E19,   1,   (SQRT(OFFSET(Ghosts!$T$41,COLUMN(),0)-OFFSET(Ghosts!$R$41,COLUMN(),0)*ScreenHeight!$D19)-1))+IF(Ghosts!$B$35,IF(Param!$M$21,-1-POWER(0.3,Param!$M$21)/(IF(Param!$M$21&lt;20,LightShader!CR83,OFFSET(LightShader!CR83,Param!$M$21-20,0))+POWER(0.3,Param!$M$21)),-2),0))</f>
        <v>0.72891123092845178</v>
      </c>
      <c r="CS18" s="46">
        <f ca="1">IF(ScreenHeight!$B19&lt;OFFSET(Radar!$AC$3,COLUMN(),0),    Param!$B$38/ScreenHeight!$B19,    (Param!$B$37+1/(1-OFFSET(Radar!$AD$3,COLUMN(),0)*ScreenHeight!$C19)/Param!$B$39)/OFFSET(Radar!$AC$3,COLUMN(),0))*DistanceShader!CS18*LightShader!CS18*(IF(OFFSET(Ghosts!$S$41,COLUMN(),0)&lt;ScreenHeight!$E19,   1,   (SQRT(OFFSET(Ghosts!$T$41,COLUMN(),0)-OFFSET(Ghosts!$R$41,COLUMN(),0)*ScreenHeight!$D19)-1))+IF(Ghosts!$B$35,IF(Param!$M$21,-1-POWER(0.3,Param!$M$21)/(IF(Param!$M$21&lt;20,LightShader!CS83,OFFSET(LightShader!CS83,Param!$M$21-20,0))+POWER(0.3,Param!$M$21)),-2),0))</f>
        <v>0.70970391710456515</v>
      </c>
      <c r="CT18" s="46">
        <f ca="1">IF(ScreenHeight!$B19&lt;OFFSET(Radar!$AC$3,COLUMN(),0),    Param!$B$38/ScreenHeight!$B19,    (Param!$B$37+1/(1-OFFSET(Radar!$AD$3,COLUMN(),0)*ScreenHeight!$C19)/Param!$B$39)/OFFSET(Radar!$AC$3,COLUMN(),0))*DistanceShader!CT18*LightShader!CT18*(IF(OFFSET(Ghosts!$S$41,COLUMN(),0)&lt;ScreenHeight!$E19,   1,   (SQRT(OFFSET(Ghosts!$T$41,COLUMN(),0)-OFFSET(Ghosts!$R$41,COLUMN(),0)*ScreenHeight!$D19)-1))+IF(Ghosts!$B$35,IF(Param!$M$21,-1-POWER(0.3,Param!$M$21)/(IF(Param!$M$21&lt;20,LightShader!CT83,OFFSET(LightShader!CT83,Param!$M$21-20,0))+POWER(0.3,Param!$M$21)),-2),0))</f>
        <v>0.69125223323021778</v>
      </c>
      <c r="CU18" s="46">
        <f ca="1">IF(ScreenHeight!$B19&lt;OFFSET(Radar!$AC$3,COLUMN(),0),    Param!$B$38/ScreenHeight!$B19,    (Param!$B$37+1/(1-OFFSET(Radar!$AD$3,COLUMN(),0)*ScreenHeight!$C19)/Param!$B$39)/OFFSET(Radar!$AC$3,COLUMN(),0))*DistanceShader!CU18*LightShader!CU18*(IF(OFFSET(Ghosts!$S$41,COLUMN(),0)&lt;ScreenHeight!$E19,   1,   (SQRT(OFFSET(Ghosts!$T$41,COLUMN(),0)-OFFSET(Ghosts!$R$41,COLUMN(),0)*ScreenHeight!$D19)-1))+IF(Ghosts!$B$35,IF(Param!$M$21,-1-POWER(0.3,Param!$M$21)/(IF(Param!$M$21&lt;20,LightShader!CU83,OFFSET(LightShader!CU83,Param!$M$21-20,0))+POWER(0.3,Param!$M$21)),-2),0))</f>
        <v>0.67352150305382308</v>
      </c>
      <c r="CV18" s="46">
        <f ca="1">IF(ScreenHeight!$B19&lt;OFFSET(Radar!$AC$3,COLUMN(),0),    Param!$B$38/ScreenHeight!$B19,    (Param!$B$37+1/(1-OFFSET(Radar!$AD$3,COLUMN(),0)*ScreenHeight!$C19)/Param!$B$39)/OFFSET(Radar!$AC$3,COLUMN(),0))*DistanceShader!CV18*LightShader!CV18*(IF(OFFSET(Ghosts!$S$41,COLUMN(),0)&lt;ScreenHeight!$E19,   1,   (SQRT(OFFSET(Ghosts!$T$41,COLUMN(),0)-OFFSET(Ghosts!$R$41,COLUMN(),0)*ScreenHeight!$D19)-1))+IF(Ghosts!$B$35,IF(Param!$M$21,-1-POWER(0.3,Param!$M$21)/(IF(Param!$M$21&lt;20,LightShader!CV83,OFFSET(LightShader!CV83,Param!$M$21-20,0))+POWER(0.3,Param!$M$21)),-2),0))</f>
        <v>0.65647816798849434</v>
      </c>
      <c r="CW18" s="46">
        <f ca="1">IF(ScreenHeight!$B19&lt;OFFSET(Radar!$AC$3,COLUMN(),0),    Param!$B$38/ScreenHeight!$B19,    (Param!$B$37+1/(1-OFFSET(Radar!$AD$3,COLUMN(),0)*ScreenHeight!$C19)/Param!$B$39)/OFFSET(Radar!$AC$3,COLUMN(),0))*DistanceShader!CW18*LightShader!CW18*(IF(OFFSET(Ghosts!$S$41,COLUMN(),0)&lt;ScreenHeight!$E19,   1,   (SQRT(OFFSET(Ghosts!$T$41,COLUMN(),0)-OFFSET(Ghosts!$R$41,COLUMN(),0)*ScreenHeight!$D19)-1))+IF(Ghosts!$B$35,IF(Param!$M$21,-1-POWER(0.3,Param!$M$21)/(IF(Param!$M$21&lt;20,LightShader!CW83,OFFSET(LightShader!CW83,Param!$M$21-20,0))+POWER(0.3,Param!$M$21)),-2),0))</f>
        <v>0.64008989408447514</v>
      </c>
    </row>
    <row r="19" spans="1:101" ht="7.5" customHeight="1">
      <c r="A19" s="46">
        <f ca="1">IF(ScreenHeight!$B20&lt;OFFSET(Radar!$AC$3,COLUMN(),0),    Param!$B$38/ScreenHeight!$B20,    (Param!$B$37+1/(1-OFFSET(Radar!$AD$3,COLUMN(),0)*ScreenHeight!$C20)/Param!$B$39)/OFFSET(Radar!$AC$3,COLUMN(),0))*DistanceShader!A19*LightShader!A19*(IF(OFFSET(Ghosts!$S$41,COLUMN(),0)&lt;ScreenHeight!$E20,   1,   (SQRT(OFFSET(Ghosts!$T$41,COLUMN(),0)-OFFSET(Ghosts!$R$41,COLUMN(),0)*ScreenHeight!$D20)-1))+IF(Ghosts!$B$35,IF(Param!$M$21,-1-POWER(0.3,Param!$M$21)/(IF(Param!$M$21&lt;20,LightShader!A84,OFFSET(LightShader!A84,Param!$M$21-20,0))+POWER(0.3,Param!$M$21)),-2),0))</f>
        <v>0.71173596176480525</v>
      </c>
      <c r="B19" s="46">
        <f ca="1">IF(ScreenHeight!$B20&lt;OFFSET(Radar!$AC$3,COLUMN(),0),    Param!$B$38/ScreenHeight!$B20,    (Param!$B$37+1/(1-OFFSET(Radar!$AD$3,COLUMN(),0)*ScreenHeight!$C20)/Param!$B$39)/OFFSET(Radar!$AC$3,COLUMN(),0))*DistanceShader!B19*LightShader!B19*(IF(OFFSET(Ghosts!$S$41,COLUMN(),0)&lt;ScreenHeight!$E20,   1,   (SQRT(OFFSET(Ghosts!$T$41,COLUMN(),0)-OFFSET(Ghosts!$R$41,COLUMN(),0)*ScreenHeight!$D20)-1))+IF(Ghosts!$B$35,IF(Param!$M$21,-1-POWER(0.3,Param!$M$21)/(IF(Param!$M$21&lt;20,LightShader!B84,OFFSET(LightShader!B84,Param!$M$21-20,0))+POWER(0.3,Param!$M$21)),-2),0))</f>
        <v>0.72464747971678811</v>
      </c>
      <c r="C19" s="46">
        <f ca="1">IF(ScreenHeight!$B20&lt;OFFSET(Radar!$AC$3,COLUMN(),0),    Param!$B$38/ScreenHeight!$B20,    (Param!$B$37+1/(1-OFFSET(Radar!$AD$3,COLUMN(),0)*ScreenHeight!$C20)/Param!$B$39)/OFFSET(Radar!$AC$3,COLUMN(),0))*DistanceShader!C19*LightShader!C19*(IF(OFFSET(Ghosts!$S$41,COLUMN(),0)&lt;ScreenHeight!$E20,   1,   (SQRT(OFFSET(Ghosts!$T$41,COLUMN(),0)-OFFSET(Ghosts!$R$41,COLUMN(),0)*ScreenHeight!$D20)-1))+IF(Ghosts!$B$35,IF(Param!$M$21,-1-POWER(0.3,Param!$M$21)/(IF(Param!$M$21&lt;20,LightShader!C84,OFFSET(LightShader!C84,Param!$M$21-20,0))+POWER(0.3,Param!$M$21)),-2),0))</f>
        <v>0.73795268645482437</v>
      </c>
      <c r="D19" s="46">
        <f ca="1">IF(ScreenHeight!$B20&lt;OFFSET(Radar!$AC$3,COLUMN(),0),    Param!$B$38/ScreenHeight!$B20,    (Param!$B$37+1/(1-OFFSET(Radar!$AD$3,COLUMN(),0)*ScreenHeight!$C20)/Param!$B$39)/OFFSET(Radar!$AC$3,COLUMN(),0))*DistanceShader!D19*LightShader!D19*(IF(OFFSET(Ghosts!$S$41,COLUMN(),0)&lt;ScreenHeight!$E20,   1,   (SQRT(OFFSET(Ghosts!$T$41,COLUMN(),0)-OFFSET(Ghosts!$R$41,COLUMN(),0)*ScreenHeight!$D20)-1))+IF(Ghosts!$B$35,IF(Param!$M$21,-1-POWER(0.3,Param!$M$21)/(IF(Param!$M$21&lt;20,LightShader!D84,OFFSET(LightShader!D84,Param!$M$21-20,0))+POWER(0.3,Param!$M$21)),-2),0))</f>
        <v>0.75166749882705275</v>
      </c>
      <c r="E19" s="46">
        <f ca="1">IF(ScreenHeight!$B20&lt;OFFSET(Radar!$AC$3,COLUMN(),0),    Param!$B$38/ScreenHeight!$B20,    (Param!$B$37+1/(1-OFFSET(Radar!$AD$3,COLUMN(),0)*ScreenHeight!$C20)/Param!$B$39)/OFFSET(Radar!$AC$3,COLUMN(),0))*DistanceShader!E19*LightShader!E19*(IF(OFFSET(Ghosts!$S$41,COLUMN(),0)&lt;ScreenHeight!$E20,   1,   (SQRT(OFFSET(Ghosts!$T$41,COLUMN(),0)-OFFSET(Ghosts!$R$41,COLUMN(),0)*ScreenHeight!$D20)-1))+IF(Ghosts!$B$35,IF(Param!$M$21,-1-POWER(0.3,Param!$M$21)/(IF(Param!$M$21&lt;20,LightShader!E84,OFFSET(LightShader!E84,Param!$M$21-20,0))+POWER(0.3,Param!$M$21)),-2),0))</f>
        <v>0.76580864645799052</v>
      </c>
      <c r="F19" s="46">
        <f ca="1">IF(ScreenHeight!$B20&lt;OFFSET(Radar!$AC$3,COLUMN(),0),    Param!$B$38/ScreenHeight!$B20,    (Param!$B$37+1/(1-OFFSET(Radar!$AD$3,COLUMN(),0)*ScreenHeight!$C20)/Param!$B$39)/OFFSET(Radar!$AC$3,COLUMN(),0))*DistanceShader!F19*LightShader!F19*(IF(OFFSET(Ghosts!$S$41,COLUMN(),0)&lt;ScreenHeight!$E20,   1,   (SQRT(OFFSET(Ghosts!$T$41,COLUMN(),0)-OFFSET(Ghosts!$R$41,COLUMN(),0)*ScreenHeight!$D20)-1))+IF(Ghosts!$B$35,IF(Param!$M$21,-1-POWER(0.3,Param!$M$21)/(IF(Param!$M$21&lt;20,LightShader!F84,OFFSET(LightShader!F84,Param!$M$21-20,0))+POWER(0.3,Param!$M$21)),-2),0))</f>
        <v>0.78039372410974017</v>
      </c>
      <c r="G19" s="46">
        <f ca="1">IF(ScreenHeight!$B20&lt;OFFSET(Radar!$AC$3,COLUMN(),0),    Param!$B$38/ScreenHeight!$B20,    (Param!$B$37+1/(1-OFFSET(Radar!$AD$3,COLUMN(),0)*ScreenHeight!$C20)/Param!$B$39)/OFFSET(Radar!$AC$3,COLUMN(),0))*DistanceShader!G19*LightShader!G19*(IF(OFFSET(Ghosts!$S$41,COLUMN(),0)&lt;ScreenHeight!$E20,   1,   (SQRT(OFFSET(Ghosts!$T$41,COLUMN(),0)-OFFSET(Ghosts!$R$41,COLUMN(),0)*ScreenHeight!$D20)-1))+IF(Ghosts!$B$35,IF(Param!$M$21,-1-POWER(0.3,Param!$M$21)/(IF(Param!$M$21&lt;20,LightShader!G84,OFFSET(LightShader!G84,Param!$M$21-20,0))+POWER(0.3,Param!$M$21)),-2),0))</f>
        <v>0.79544124797166693</v>
      </c>
      <c r="H19" s="46">
        <f ca="1">IF(ScreenHeight!$B20&lt;OFFSET(Radar!$AC$3,COLUMN(),0),    Param!$B$38/ScreenHeight!$B20,    (Param!$B$37+1/(1-OFFSET(Radar!$AD$3,COLUMN(),0)*ScreenHeight!$C20)/Param!$B$39)/OFFSET(Radar!$AC$3,COLUMN(),0))*DistanceShader!H19*LightShader!H19*(IF(OFFSET(Ghosts!$S$41,COLUMN(),0)&lt;ScreenHeight!$E20,   1,   (SQRT(OFFSET(Ghosts!$T$41,COLUMN(),0)-OFFSET(Ghosts!$R$41,COLUMN(),0)*ScreenHeight!$D20)-1))+IF(Ghosts!$B$35,IF(Param!$M$21,-1-POWER(0.3,Param!$M$21)/(IF(Param!$M$21&lt;20,LightShader!H84,OFFSET(LightShader!H84,Param!$M$21-20,0))+POWER(0.3,Param!$M$21)),-2),0))</f>
        <v>0.81097071607186422</v>
      </c>
      <c r="I19" s="46">
        <f ca="1">IF(ScreenHeight!$B20&lt;OFFSET(Radar!$AC$3,COLUMN(),0),    Param!$B$38/ScreenHeight!$B20,    (Param!$B$37+1/(1-OFFSET(Radar!$AD$3,COLUMN(),0)*ScreenHeight!$C20)/Param!$B$39)/OFFSET(Radar!$AC$3,COLUMN(),0))*DistanceShader!I19*LightShader!I19*(IF(OFFSET(Ghosts!$S$41,COLUMN(),0)&lt;ScreenHeight!$E20,   1,   (SQRT(OFFSET(Ghosts!$T$41,COLUMN(),0)-OFFSET(Ghosts!$R$41,COLUMN(),0)*ScreenHeight!$D20)-1))+IF(Ghosts!$B$35,IF(Param!$M$21,-1-POWER(0.3,Param!$M$21)/(IF(Param!$M$21&lt;20,LightShader!I84,OFFSET(LightShader!I84,Param!$M$21-20,0))+POWER(0.3,Param!$M$21)),-2),0))</f>
        <v>0.82700267295034913</v>
      </c>
      <c r="J19" s="46">
        <f ca="1">IF(ScreenHeight!$B20&lt;OFFSET(Radar!$AC$3,COLUMN(),0),    Param!$B$38/ScreenHeight!$B20,    (Param!$B$37+1/(1-OFFSET(Radar!$AD$3,COLUMN(),0)*ScreenHeight!$C20)/Param!$B$39)/OFFSET(Radar!$AC$3,COLUMN(),0))*DistanceShader!J19*LightShader!J19*(IF(OFFSET(Ghosts!$S$41,COLUMN(),0)&lt;ScreenHeight!$E20,   1,   (SQRT(OFFSET(Ghosts!$T$41,COLUMN(),0)-OFFSET(Ghosts!$R$41,COLUMN(),0)*ScreenHeight!$D20)-1))+IF(Ghosts!$B$35,IF(Param!$M$21,-1-POWER(0.3,Param!$M$21)/(IF(Param!$M$21&lt;20,LightShader!J84,OFFSET(LightShader!J84,Param!$M$21-20,0))+POWER(0.3,Param!$M$21)),-2),0))</f>
        <v>1.0254677071398866</v>
      </c>
      <c r="K19" s="46">
        <f ca="1">IF(ScreenHeight!$B20&lt;OFFSET(Radar!$AC$3,COLUMN(),0),    Param!$B$38/ScreenHeight!$B20,    (Param!$B$37+1/(1-OFFSET(Radar!$AD$3,COLUMN(),0)*ScreenHeight!$C20)/Param!$B$39)/OFFSET(Radar!$AC$3,COLUMN(),0))*DistanceShader!K19*LightShader!K19*(IF(OFFSET(Ghosts!$S$41,COLUMN(),0)&lt;ScreenHeight!$E20,   1,   (SQRT(OFFSET(Ghosts!$T$41,COLUMN(),0)-OFFSET(Ghosts!$R$41,COLUMN(),0)*ScreenHeight!$D20)-1))+IF(Ghosts!$B$35,IF(Param!$M$21,-1-POWER(0.3,Param!$M$21)/(IF(Param!$M$21&lt;20,LightShader!K84,OFFSET(LightShader!K84,Param!$M$21-20,0))+POWER(0.3,Param!$M$21)),-2),0))</f>
        <v>1.0602508132477275</v>
      </c>
      <c r="L19" s="46">
        <f ca="1">IF(ScreenHeight!$B20&lt;OFFSET(Radar!$AC$3,COLUMN(),0),    Param!$B$38/ScreenHeight!$B20,    (Param!$B$37+1/(1-OFFSET(Radar!$AD$3,COLUMN(),0)*ScreenHeight!$C20)/Param!$B$39)/OFFSET(Radar!$AC$3,COLUMN(),0))*DistanceShader!L19*LightShader!L19*(IF(OFFSET(Ghosts!$S$41,COLUMN(),0)&lt;ScreenHeight!$E20,   1,   (SQRT(OFFSET(Ghosts!$T$41,COLUMN(),0)-OFFSET(Ghosts!$R$41,COLUMN(),0)*ScreenHeight!$D20)-1))+IF(Ghosts!$B$35,IF(Param!$M$21,-1-POWER(0.3,Param!$M$21)/(IF(Param!$M$21&lt;20,LightShader!L84,OFFSET(LightShader!L84,Param!$M$21-20,0))+POWER(0.3,Param!$M$21)),-2),0))</f>
        <v>1.0966876840665931</v>
      </c>
      <c r="M19" s="46">
        <f ca="1">IF(ScreenHeight!$B20&lt;OFFSET(Radar!$AC$3,COLUMN(),0),    Param!$B$38/ScreenHeight!$B20,    (Param!$B$37+1/(1-OFFSET(Radar!$AD$3,COLUMN(),0)*ScreenHeight!$C20)/Param!$B$39)/OFFSET(Radar!$AC$3,COLUMN(),0))*DistanceShader!M19*LightShader!M19*(IF(OFFSET(Ghosts!$S$41,COLUMN(),0)&lt;ScreenHeight!$E20,   1,   (SQRT(OFFSET(Ghosts!$T$41,COLUMN(),0)-OFFSET(Ghosts!$R$41,COLUMN(),0)*ScreenHeight!$D20)-1))+IF(Ghosts!$B$35,IF(Param!$M$21,-1-POWER(0.3,Param!$M$21)/(IF(Param!$M$21&lt;20,LightShader!M84,OFFSET(LightShader!M84,Param!$M$21-20,0))+POWER(0.3,Param!$M$21)),-2),0))</f>
        <v>1.1348785713898555</v>
      </c>
      <c r="N19" s="46">
        <f ca="1">IF(ScreenHeight!$B20&lt;OFFSET(Radar!$AC$3,COLUMN(),0),    Param!$B$38/ScreenHeight!$B20,    (Param!$B$37+1/(1-OFFSET(Radar!$AD$3,COLUMN(),0)*ScreenHeight!$C20)/Param!$B$39)/OFFSET(Radar!$AC$3,COLUMN(),0))*DistanceShader!N19*LightShader!N19*(IF(OFFSET(Ghosts!$S$41,COLUMN(),0)&lt;ScreenHeight!$E20,   1,   (SQRT(OFFSET(Ghosts!$T$41,COLUMN(),0)-OFFSET(Ghosts!$R$41,COLUMN(),0)*ScreenHeight!$D20)-1))+IF(Ghosts!$B$35,IF(Param!$M$21,-1-POWER(0.3,Param!$M$21)/(IF(Param!$M$21&lt;20,LightShader!N84,OFFSET(LightShader!N84,Param!$M$21-20,0))+POWER(0.3,Param!$M$21)),-2),0))</f>
        <v>1.174931135033449</v>
      </c>
      <c r="O19" s="46">
        <f ca="1">IF(ScreenHeight!$B20&lt;OFFSET(Radar!$AC$3,COLUMN(),0),    Param!$B$38/ScreenHeight!$B20,    (Param!$B$37+1/(1-OFFSET(Radar!$AD$3,COLUMN(),0)*ScreenHeight!$C20)/Param!$B$39)/OFFSET(Radar!$AC$3,COLUMN(),0))*DistanceShader!O19*LightShader!O19*(IF(OFFSET(Ghosts!$S$41,COLUMN(),0)&lt;ScreenHeight!$E20,   1,   (SQRT(OFFSET(Ghosts!$T$41,COLUMN(),0)-OFFSET(Ghosts!$R$41,COLUMN(),0)*ScreenHeight!$D20)-1))+IF(Ghosts!$B$35,IF(Param!$M$21,-1-POWER(0.3,Param!$M$21)/(IF(Param!$M$21&lt;20,LightShader!O84,OFFSET(LightShader!O84,Param!$M$21-20,0))+POWER(0.3,Param!$M$21)),-2),0))</f>
        <v>1.2169610745962538</v>
      </c>
      <c r="P19" s="46">
        <f ca="1">IF(ScreenHeight!$B20&lt;OFFSET(Radar!$AC$3,COLUMN(),0),    Param!$B$38/ScreenHeight!$B20,    (Param!$B$37+1/(1-OFFSET(Radar!$AD$3,COLUMN(),0)*ScreenHeight!$C20)/Param!$B$39)/OFFSET(Radar!$AC$3,COLUMN(),0))*DistanceShader!P19*LightShader!P19*(IF(OFFSET(Ghosts!$S$41,COLUMN(),0)&lt;ScreenHeight!$E20,   1,   (SQRT(OFFSET(Ghosts!$T$41,COLUMN(),0)-OFFSET(Ghosts!$R$41,COLUMN(),0)*ScreenHeight!$D20)-1))+IF(Ghosts!$B$35,IF(Param!$M$21,-1-POWER(0.3,Param!$M$21)/(IF(Param!$M$21&lt;20,LightShader!P84,OFFSET(LightShader!P84,Param!$M$21-20,0))+POWER(0.3,Param!$M$21)),-2),0))</f>
        <v>1.2610928140360589</v>
      </c>
      <c r="Q19" s="46">
        <f ca="1">IF(ScreenHeight!$B20&lt;OFFSET(Radar!$AC$3,COLUMN(),0),    Param!$B$38/ScreenHeight!$B20,    (Param!$B$37+1/(1-OFFSET(Radar!$AD$3,COLUMN(),0)*ScreenHeight!$C20)/Param!$B$39)/OFFSET(Radar!$AC$3,COLUMN(),0))*DistanceShader!Q19*LightShader!Q19*(IF(OFFSET(Ghosts!$S$41,COLUMN(),0)&lt;ScreenHeight!$E20,   1,   (SQRT(OFFSET(Ghosts!$T$41,COLUMN(),0)-OFFSET(Ghosts!$R$41,COLUMN(),0)*ScreenHeight!$D20)-1))+IF(Ghosts!$B$35,IF(Param!$M$21,-1-POWER(0.3,Param!$M$21)/(IF(Param!$M$21&lt;20,LightShader!Q84,OFFSET(LightShader!Q84,Param!$M$21-20,0))+POWER(0.3,Param!$M$21)),-2),0))</f>
        <v>1.3074602402186866</v>
      </c>
      <c r="R19" s="46">
        <f ca="1">IF(ScreenHeight!$B20&lt;OFFSET(Radar!$AC$3,COLUMN(),0),    Param!$B$38/ScreenHeight!$B20,    (Param!$B$37+1/(1-OFFSET(Radar!$AD$3,COLUMN(),0)*ScreenHeight!$C20)/Param!$B$39)/OFFSET(Radar!$AC$3,COLUMN(),0))*DistanceShader!R19*LightShader!R19*(IF(OFFSET(Ghosts!$S$41,COLUMN(),0)&lt;ScreenHeight!$E20,   1,   (SQRT(OFFSET(Ghosts!$T$41,COLUMN(),0)-OFFSET(Ghosts!$R$41,COLUMN(),0)*ScreenHeight!$D20)-1))+IF(Ghosts!$B$35,IF(Param!$M$21,-1-POWER(0.3,Param!$M$21)/(IF(Param!$M$21&lt;20,LightShader!R84,OFFSET(LightShader!R84,Param!$M$21-20,0))+POWER(0.3,Param!$M$21)),-2),0))</f>
        <v>1.3562074949120311</v>
      </c>
      <c r="S19" s="46">
        <f ca="1">IF(ScreenHeight!$B20&lt;OFFSET(Radar!$AC$3,COLUMN(),0),    Param!$B$38/ScreenHeight!$B20,    (Param!$B$37+1/(1-OFFSET(Radar!$AD$3,COLUMN(),0)*ScreenHeight!$C20)/Param!$B$39)/OFFSET(Radar!$AC$3,COLUMN(),0))*DistanceShader!S19*LightShader!S19*(IF(OFFSET(Ghosts!$S$41,COLUMN(),0)&lt;ScreenHeight!$E20,   1,   (SQRT(OFFSET(Ghosts!$T$41,COLUMN(),0)-OFFSET(Ghosts!$R$41,COLUMN(),0)*ScreenHeight!$D20)-1))+IF(Ghosts!$B$35,IF(Param!$M$21,-1-POWER(0.3,Param!$M$21)/(IF(Param!$M$21&lt;20,LightShader!S84,OFFSET(LightShader!S84,Param!$M$21-20,0))+POWER(0.3,Param!$M$21)),-2),0))</f>
        <v>1.4074898171318531</v>
      </c>
      <c r="T19" s="46">
        <f ca="1">IF(ScreenHeight!$B20&lt;OFFSET(Radar!$AC$3,COLUMN(),0),    Param!$B$38/ScreenHeight!$B20,    (Param!$B$37+1/(1-OFFSET(Radar!$AD$3,COLUMN(),0)*ScreenHeight!$C20)/Param!$B$39)/OFFSET(Radar!$AC$3,COLUMN(),0))*DistanceShader!T19*LightShader!T19*(IF(OFFSET(Ghosts!$S$41,COLUMN(),0)&lt;ScreenHeight!$E20,   1,   (SQRT(OFFSET(Ghosts!$T$41,COLUMN(),0)-OFFSET(Ghosts!$R$41,COLUMN(),0)*ScreenHeight!$D20)-1))+IF(Ghosts!$B$35,IF(Param!$M$21,-1-POWER(0.3,Param!$M$21)/(IF(Param!$M$21&lt;20,LightShader!T84,OFFSET(LightShader!T84,Param!$M$21-20,0))+POWER(0.3,Param!$M$21)),-2),0))</f>
        <v>1.4614744289481874</v>
      </c>
      <c r="U19" s="46">
        <f ca="1">IF(ScreenHeight!$B20&lt;OFFSET(Radar!$AC$3,COLUMN(),0),    Param!$B$38/ScreenHeight!$B20,    (Param!$B$37+1/(1-OFFSET(Radar!$AD$3,COLUMN(),0)*ScreenHeight!$C20)/Param!$B$39)/OFFSET(Radar!$AC$3,COLUMN(),0))*DistanceShader!U19*LightShader!U19*(IF(OFFSET(Ghosts!$S$41,COLUMN(),0)&lt;ScreenHeight!$E20,   1,   (SQRT(OFFSET(Ghosts!$T$41,COLUMN(),0)-OFFSET(Ghosts!$R$41,COLUMN(),0)*ScreenHeight!$D20)-1))+IF(Ghosts!$B$35,IF(Param!$M$21,-1-POWER(0.3,Param!$M$21)/(IF(Param!$M$21&lt;20,LightShader!U84,OFFSET(LightShader!U84,Param!$M$21-20,0))+POWER(0.3,Param!$M$21)),-2),0))</f>
        <v>1.5183414523436849</v>
      </c>
      <c r="V19" s="46">
        <f ca="1">IF(ScreenHeight!$B20&lt;OFFSET(Radar!$AC$3,COLUMN(),0),    Param!$B$38/ScreenHeight!$B20,    (Param!$B$37+1/(1-OFFSET(Radar!$AD$3,COLUMN(),0)*ScreenHeight!$C20)/Param!$B$39)/OFFSET(Radar!$AC$3,COLUMN(),0))*DistanceShader!V19*LightShader!V19*(IF(OFFSET(Ghosts!$S$41,COLUMN(),0)&lt;ScreenHeight!$E20,   1,   (SQRT(OFFSET(Ghosts!$T$41,COLUMN(),0)-OFFSET(Ghosts!$R$41,COLUMN(),0)*ScreenHeight!$D20)-1))+IF(Ghosts!$B$35,IF(Param!$M$21,-1-POWER(0.3,Param!$M$21)/(IF(Param!$M$21&lt;20,LightShader!V84,OFFSET(LightShader!V84,Param!$M$21-20,0))+POWER(0.3,Param!$M$21)),-2),0))</f>
        <v>1.5782848368112616</v>
      </c>
      <c r="W19" s="46">
        <f ca="1">IF(ScreenHeight!$B20&lt;OFFSET(Radar!$AC$3,COLUMN(),0),    Param!$B$38/ScreenHeight!$B20,    (Param!$B$37+1/(1-OFFSET(Radar!$AD$3,COLUMN(),0)*ScreenHeight!$C20)/Param!$B$39)/OFFSET(Radar!$AC$3,COLUMN(),0))*DistanceShader!W19*LightShader!W19*(IF(OFFSET(Ghosts!$S$41,COLUMN(),0)&lt;ScreenHeight!$E20,   1,   (SQRT(OFFSET(Ghosts!$T$41,COLUMN(),0)-OFFSET(Ghosts!$R$41,COLUMN(),0)*ScreenHeight!$D20)-1))+IF(Ghosts!$B$35,IF(Param!$M$21,-1-POWER(0.3,Param!$M$21)/(IF(Param!$M$21&lt;20,LightShader!W84,OFFSET(LightShader!W84,Param!$M$21-20,0))+POWER(0.3,Param!$M$21)),-2),0))</f>
        <v>1.6415132661772744</v>
      </c>
      <c r="X19" s="46">
        <f ca="1">IF(ScreenHeight!$B20&lt;OFFSET(Radar!$AC$3,COLUMN(),0),    Param!$B$38/ScreenHeight!$B20,    (Param!$B$37+1/(1-OFFSET(Radar!$AD$3,COLUMN(),0)*ScreenHeight!$C20)/Param!$B$39)/OFFSET(Radar!$AC$3,COLUMN(),0))*DistanceShader!X19*LightShader!X19*(IF(OFFSET(Ghosts!$S$41,COLUMN(),0)&lt;ScreenHeight!$E20,   1,   (SQRT(OFFSET(Ghosts!$T$41,COLUMN(),0)-OFFSET(Ghosts!$R$41,COLUMN(),0)*ScreenHeight!$D20)-1))+IF(Ghosts!$B$35,IF(Param!$M$21,-1-POWER(0.3,Param!$M$21)/(IF(Param!$M$21&lt;20,LightShader!X84,OFFSET(LightShader!X84,Param!$M$21-20,0))+POWER(0.3,Param!$M$21)),-2),0))</f>
        <v>1.7082509973986035</v>
      </c>
      <c r="Y19" s="46">
        <f ca="1">IF(ScreenHeight!$B20&lt;OFFSET(Radar!$AC$3,COLUMN(),0),    Param!$B$38/ScreenHeight!$B20,    (Param!$B$37+1/(1-OFFSET(Radar!$AD$3,COLUMN(),0)*ScreenHeight!$C20)/Param!$B$39)/OFFSET(Radar!$AC$3,COLUMN(),0))*DistanceShader!Y19*LightShader!Y19*(IF(OFFSET(Ghosts!$S$41,COLUMN(),0)&lt;ScreenHeight!$E20,   1,   (SQRT(OFFSET(Ghosts!$T$41,COLUMN(),0)-OFFSET(Ghosts!$R$41,COLUMN(),0)*ScreenHeight!$D20)-1))+IF(Ghosts!$B$35,IF(Param!$M$21,-1-POWER(0.3,Param!$M$21)/(IF(Param!$M$21&lt;20,LightShader!Y84,OFFSET(LightShader!Y84,Param!$M$21-20,0))+POWER(0.3,Param!$M$21)),-2),0))</f>
        <v>1.7787385621295566</v>
      </c>
      <c r="Z19" s="46">
        <f ca="1">IF(ScreenHeight!$B20&lt;OFFSET(Radar!$AC$3,COLUMN(),0),    Param!$B$38/ScreenHeight!$B20,    (Param!$B$37+1/(1-OFFSET(Radar!$AD$3,COLUMN(),0)*ScreenHeight!$C20)/Param!$B$39)/OFFSET(Radar!$AC$3,COLUMN(),0))*DistanceShader!Z19*LightShader!Z19*(IF(OFFSET(Ghosts!$S$41,COLUMN(),0)&lt;ScreenHeight!$E20,   1,   (SQRT(OFFSET(Ghosts!$T$41,COLUMN(),0)-OFFSET(Ghosts!$R$41,COLUMN(),0)*ScreenHeight!$D20)-1))+IF(Ghosts!$B$35,IF(Param!$M$21,-1-POWER(0.3,Param!$M$21)/(IF(Param!$M$21&lt;20,LightShader!Z84,OFFSET(LightShader!Z84,Param!$M$21-20,0))+POWER(0.3,Param!$M$21)),-2),0))</f>
        <v>1.8532332314308424</v>
      </c>
      <c r="AA19" s="46">
        <f ca="1">IF(ScreenHeight!$B20&lt;OFFSET(Radar!$AC$3,COLUMN(),0),    Param!$B$38/ScreenHeight!$B20,    (Param!$B$37+1/(1-OFFSET(Radar!$AD$3,COLUMN(),0)*ScreenHeight!$C20)/Param!$B$39)/OFFSET(Radar!$AC$3,COLUMN(),0))*DistanceShader!AA19*LightShader!AA19*(IF(OFFSET(Ghosts!$S$41,COLUMN(),0)&lt;ScreenHeight!$E20,   1,   (SQRT(OFFSET(Ghosts!$T$41,COLUMN(),0)-OFFSET(Ghosts!$R$41,COLUMN(),0)*ScreenHeight!$D20)-1))+IF(Ghosts!$B$35,IF(Param!$M$21,-1-POWER(0.3,Param!$M$21)/(IF(Param!$M$21&lt;20,LightShader!AA84,OFFSET(LightShader!AA84,Param!$M$21-20,0))+POWER(0.3,Param!$M$21)),-2),0))</f>
        <v>1.9320091020905541</v>
      </c>
      <c r="AB19" s="46">
        <f ca="1">IF(ScreenHeight!$B20&lt;OFFSET(Radar!$AC$3,COLUMN(),0),    Param!$B$38/ScreenHeight!$B20,    (Param!$B$37+1/(1-OFFSET(Radar!$AD$3,COLUMN(),0)*ScreenHeight!$C20)/Param!$B$39)/OFFSET(Radar!$AC$3,COLUMN(),0))*DistanceShader!AB19*LightShader!AB19*(IF(OFFSET(Ghosts!$S$41,COLUMN(),0)&lt;ScreenHeight!$E20,   1,   (SQRT(OFFSET(Ghosts!$T$41,COLUMN(),0)-OFFSET(Ghosts!$R$41,COLUMN(),0)*ScreenHeight!$D20)-1))+IF(Ghosts!$B$35,IF(Param!$M$21,-1-POWER(0.3,Param!$M$21)/(IF(Param!$M$21&lt;20,LightShader!AB84,OFFSET(LightShader!AB84,Param!$M$21-20,0))+POWER(0.3,Param!$M$21)),-2),0))</f>
        <v>2.0153566056883823</v>
      </c>
      <c r="AC19" s="46">
        <f ca="1">IF(ScreenHeight!$B20&lt;OFFSET(Radar!$AC$3,COLUMN(),0),    Param!$B$38/ScreenHeight!$B20,    (Param!$B$37+1/(1-OFFSET(Radar!$AD$3,COLUMN(),0)*ScreenHeight!$C20)/Param!$B$39)/OFFSET(Radar!$AC$3,COLUMN(),0))*DistanceShader!AC19*LightShader!AC19*(IF(OFFSET(Ghosts!$S$41,COLUMN(),0)&lt;ScreenHeight!$E20,   1,   (SQRT(OFFSET(Ghosts!$T$41,COLUMN(),0)-OFFSET(Ghosts!$R$41,COLUMN(),0)*ScreenHeight!$D20)-1))+IF(Ghosts!$B$35,IF(Param!$M$21,-1-POWER(0.3,Param!$M$21)/(IF(Param!$M$21&lt;20,LightShader!AC84,OFFSET(LightShader!AC84,Param!$M$21-20,0))+POWER(0.3,Param!$M$21)),-2),0))</f>
        <v>2.1035811636424913</v>
      </c>
      <c r="AD19" s="46">
        <f ca="1">IF(ScreenHeight!$B20&lt;OFFSET(Radar!$AC$3,COLUMN(),0),    Param!$B$38/ScreenHeight!$B20,    (Param!$B$37+1/(1-OFFSET(Radar!$AD$3,COLUMN(),0)*ScreenHeight!$C20)/Param!$B$39)/OFFSET(Radar!$AC$3,COLUMN(),0))*DistanceShader!AD19*LightShader!AD19*(IF(OFFSET(Ghosts!$S$41,COLUMN(),0)&lt;ScreenHeight!$E20,   1,   (SQRT(OFFSET(Ghosts!$T$41,COLUMN(),0)-OFFSET(Ghosts!$R$41,COLUMN(),0)*ScreenHeight!$D20)-1))+IF(Ghosts!$B$35,IF(Param!$M$21,-1-POWER(0.3,Param!$M$21)/(IF(Param!$M$21&lt;20,LightShader!AD84,OFFSET(LightShader!AD84,Param!$M$21-20,0))+POWER(0.3,Param!$M$21)),-2),0))</f>
        <v>2.1970006065901364</v>
      </c>
      <c r="AE19" s="46">
        <f ca="1">IF(ScreenHeight!$B20&lt;OFFSET(Radar!$AC$3,COLUMN(),0),    Param!$B$38/ScreenHeight!$B20,    (Param!$B$37+1/(1-OFFSET(Radar!$AD$3,COLUMN(),0)*ScreenHeight!$C20)/Param!$B$39)/OFFSET(Radar!$AC$3,COLUMN(),0))*DistanceShader!AE19*LightShader!AE19*(IF(OFFSET(Ghosts!$S$41,COLUMN(),0)&lt;ScreenHeight!$E20,   1,   (SQRT(OFFSET(Ghosts!$T$41,COLUMN(),0)-OFFSET(Ghosts!$R$41,COLUMN(),0)*ScreenHeight!$D20)-1))+IF(Ghosts!$B$35,IF(Param!$M$21,-1-POWER(0.3,Param!$M$21)/(IF(Param!$M$21&lt;20,LightShader!AE84,OFFSET(LightShader!AE84,Param!$M$21-20,0))+POWER(0.3,Param!$M$21)),-2),0))</f>
        <v>2.2959408367727687</v>
      </c>
      <c r="AF19" s="46">
        <f ca="1">IF(ScreenHeight!$B20&lt;OFFSET(Radar!$AC$3,COLUMN(),0),    Param!$B$38/ScreenHeight!$B20,    (Param!$B$37+1/(1-OFFSET(Radar!$AD$3,COLUMN(),0)*ScreenHeight!$C20)/Param!$B$39)/OFFSET(Radar!$AC$3,COLUMN(),0))*DistanceShader!AF19*LightShader!AF19*(IF(OFFSET(Ghosts!$S$41,COLUMN(),0)&lt;ScreenHeight!$E20,   1,   (SQRT(OFFSET(Ghosts!$T$41,COLUMN(),0)-OFFSET(Ghosts!$R$41,COLUMN(),0)*ScreenHeight!$D20)-1))+IF(Ghosts!$B$35,IF(Param!$M$21,-1-POWER(0.3,Param!$M$21)/(IF(Param!$M$21&lt;20,LightShader!AF84,OFFSET(LightShader!AF84,Param!$M$21-20,0))+POWER(0.3,Param!$M$21)),-2),0))</f>
        <v>2.4007290288001721</v>
      </c>
      <c r="AG19" s="46">
        <f ca="1">IF(ScreenHeight!$B20&lt;OFFSET(Radar!$AC$3,COLUMN(),0),    Param!$B$38/ScreenHeight!$B20,    (Param!$B$37+1/(1-OFFSET(Radar!$AD$3,COLUMN(),0)*ScreenHeight!$C20)/Param!$B$39)/OFFSET(Radar!$AC$3,COLUMN(),0))*DistanceShader!AG19*LightShader!AG19*(IF(OFFSET(Ghosts!$S$41,COLUMN(),0)&lt;ScreenHeight!$E20,   1,   (SQRT(OFFSET(Ghosts!$T$41,COLUMN(),0)-OFFSET(Ghosts!$R$41,COLUMN(),0)*ScreenHeight!$D20)-1))+IF(Ghosts!$B$35,IF(Param!$M$21,-1-POWER(0.3,Param!$M$21)/(IF(Param!$M$21&lt;20,LightShader!AG84,OFFSET(LightShader!AG84,Param!$M$21-20,0))+POWER(0.3,Param!$M$21)),-2),0))</f>
        <v>2.5116834284526903</v>
      </c>
      <c r="AH19" s="46">
        <f ca="1">IF(ScreenHeight!$B20&lt;OFFSET(Radar!$AC$3,COLUMN(),0),    Param!$B$38/ScreenHeight!$B20,    (Param!$B$37+1/(1-OFFSET(Radar!$AD$3,COLUMN(),0)*ScreenHeight!$C20)/Param!$B$39)/OFFSET(Radar!$AC$3,COLUMN(),0))*DistanceShader!AH19*LightShader!AH19*(IF(OFFSET(Ghosts!$S$41,COLUMN(),0)&lt;ScreenHeight!$E20,   1,   (SQRT(OFFSET(Ghosts!$T$41,COLUMN(),0)-OFFSET(Ghosts!$R$41,COLUMN(),0)*ScreenHeight!$D20)-1))+IF(Ghosts!$B$35,IF(Param!$M$21,-1-POWER(0.3,Param!$M$21)/(IF(Param!$M$21&lt;20,LightShader!AH84,OFFSET(LightShader!AH84,Param!$M$21-20,0))+POWER(0.3,Param!$M$21)),-2),0))</f>
        <v>2.6290985147015262</v>
      </c>
      <c r="AI19" s="46">
        <f ca="1">IF(ScreenHeight!$B20&lt;OFFSET(Radar!$AC$3,COLUMN(),0),    Param!$B$38/ScreenHeight!$B20,    (Param!$B$37+1/(1-OFFSET(Radar!$AD$3,COLUMN(),0)*ScreenHeight!$C20)/Param!$B$39)/OFFSET(Radar!$AC$3,COLUMN(),0))*DistanceShader!AI19*LightShader!AI19*(IF(OFFSET(Ghosts!$S$41,COLUMN(),0)&lt;ScreenHeight!$E20,   1,   (SQRT(OFFSET(Ghosts!$T$41,COLUMN(),0)-OFFSET(Ghosts!$R$41,COLUMN(),0)*ScreenHeight!$D20)-1))+IF(Ghosts!$B$35,IF(Param!$M$21,-1-POWER(0.3,Param!$M$21)/(IF(Param!$M$21&lt;20,LightShader!AI84,OFFSET(LightShader!AI84,Param!$M$21-20,0))+POWER(0.3,Param!$M$21)),-2),0))</f>
        <v>2.753223937932411</v>
      </c>
      <c r="AJ19" s="46">
        <f ca="1">IF(ScreenHeight!$B20&lt;OFFSET(Radar!$AC$3,COLUMN(),0),    Param!$B$38/ScreenHeight!$B20,    (Param!$B$37+1/(1-OFFSET(Radar!$AD$3,COLUMN(),0)*ScreenHeight!$C20)/Param!$B$39)/OFFSET(Radar!$AC$3,COLUMN(),0))*DistanceShader!AJ19*LightShader!AJ19*(IF(OFFSET(Ghosts!$S$41,COLUMN(),0)&lt;ScreenHeight!$E20,   1,   (SQRT(OFFSET(Ghosts!$T$41,COLUMN(),0)-OFFSET(Ghosts!$R$41,COLUMN(),0)*ScreenHeight!$D20)-1))+IF(Ghosts!$B$35,IF(Param!$M$21,-1-POWER(0.3,Param!$M$21)/(IF(Param!$M$21&lt;20,LightShader!AJ84,OFFSET(LightShader!AJ84,Param!$M$21-20,0))+POWER(0.3,Param!$M$21)),-2),0))</f>
        <v>2.8842352550363102</v>
      </c>
      <c r="AK19" s="46">
        <f ca="1">IF(ScreenHeight!$B20&lt;OFFSET(Radar!$AC$3,COLUMN(),0),    Param!$B$38/ScreenHeight!$B20,    (Param!$B$37+1/(1-OFFSET(Radar!$AD$3,COLUMN(),0)*ScreenHeight!$C20)/Param!$B$39)/OFFSET(Radar!$AC$3,COLUMN(),0))*DistanceShader!AK19*LightShader!AK19*(IF(OFFSET(Ghosts!$S$41,COLUMN(),0)&lt;ScreenHeight!$E20,   1,   (SQRT(OFFSET(Ghosts!$T$41,COLUMN(),0)-OFFSET(Ghosts!$R$41,COLUMN(),0)*ScreenHeight!$D20)-1))+IF(Ghosts!$B$35,IF(Param!$M$21,-1-POWER(0.3,Param!$M$21)/(IF(Param!$M$21&lt;20,LightShader!AK84,OFFSET(LightShader!AK84,Param!$M$21-20,0))+POWER(0.3,Param!$M$21)),-2),0))</f>
        <v>3.0221940995033818</v>
      </c>
      <c r="AL19" s="46">
        <f ca="1">IF(ScreenHeight!$B20&lt;OFFSET(Radar!$AC$3,COLUMN(),0),    Param!$B$38/ScreenHeight!$B20,    (Param!$B$37+1/(1-OFFSET(Radar!$AD$3,COLUMN(),0)*ScreenHeight!$C20)/Param!$B$39)/OFFSET(Radar!$AC$3,COLUMN(),0))*DistanceShader!AL19*LightShader!AL19*(IF(OFFSET(Ghosts!$S$41,COLUMN(),0)&lt;ScreenHeight!$E20,   1,   (SQRT(OFFSET(Ghosts!$T$41,COLUMN(),0)-OFFSET(Ghosts!$R$41,COLUMN(),0)*ScreenHeight!$D20)-1))+IF(Ghosts!$B$35,IF(Param!$M$21,-1-POWER(0.3,Param!$M$21)/(IF(Param!$M$21&lt;20,LightShader!AL84,OFFSET(LightShader!AL84,Param!$M$21-20,0))+POWER(0.3,Param!$M$21)),-2),0))</f>
        <v>3.1669951594836414</v>
      </c>
      <c r="AM19" s="46">
        <f ca="1">IF(ScreenHeight!$B20&lt;OFFSET(Radar!$AC$3,COLUMN(),0),    Param!$B$38/ScreenHeight!$B20,    (Param!$B$37+1/(1-OFFSET(Radar!$AD$3,COLUMN(),0)*ScreenHeight!$C20)/Param!$B$39)/OFFSET(Radar!$AC$3,COLUMN(),0))*DistanceShader!AM19*LightShader!AM19*(IF(OFFSET(Ghosts!$S$41,COLUMN(),0)&lt;ScreenHeight!$E20,   1,   (SQRT(OFFSET(Ghosts!$T$41,COLUMN(),0)-OFFSET(Ghosts!$R$41,COLUMN(),0)*ScreenHeight!$D20)-1))+IF(Ghosts!$B$35,IF(Param!$M$21,-1-POWER(0.3,Param!$M$21)/(IF(Param!$M$21&lt;20,LightShader!AM84,OFFSET(LightShader!AM84,Param!$M$21-20,0))+POWER(0.3,Param!$M$21)),-2),0))</f>
        <v>3.3182973910221896</v>
      </c>
      <c r="AN19" s="46">
        <f ca="1">IF(ScreenHeight!$B20&lt;OFFSET(Radar!$AC$3,COLUMN(),0),    Param!$B$38/ScreenHeight!$B20,    (Param!$B$37+1/(1-OFFSET(Radar!$AD$3,COLUMN(),0)*ScreenHeight!$C20)/Param!$B$39)/OFFSET(Radar!$AC$3,COLUMN(),0))*DistanceShader!AN19*LightShader!AN19*(IF(OFFSET(Ghosts!$S$41,COLUMN(),0)&lt;ScreenHeight!$E20,   1,   (SQRT(OFFSET(Ghosts!$T$41,COLUMN(),0)-OFFSET(Ghosts!$R$41,COLUMN(),0)*ScreenHeight!$D20)-1))+IF(Ghosts!$B$35,IF(Param!$M$21,-1-POWER(0.3,Param!$M$21)/(IF(Param!$M$21&lt;20,LightShader!AN84,OFFSET(LightShader!AN84,Param!$M$21-20,0))+POWER(0.3,Param!$M$21)),-2),0))</f>
        <v>3.475437610037011</v>
      </c>
      <c r="AO19" s="46">
        <f ca="1">IF(ScreenHeight!$B20&lt;OFFSET(Radar!$AC$3,COLUMN(),0),    Param!$B$38/ScreenHeight!$B20,    (Param!$B$37+1/(1-OFFSET(Radar!$AD$3,COLUMN(),0)*ScreenHeight!$C20)/Param!$B$39)/OFFSET(Radar!$AC$3,COLUMN(),0))*DistanceShader!AO19*LightShader!AO19*(IF(OFFSET(Ghosts!$S$41,COLUMN(),0)&lt;ScreenHeight!$E20,   1,   (SQRT(OFFSET(Ghosts!$T$41,COLUMN(),0)-OFFSET(Ghosts!$R$41,COLUMN(),0)*ScreenHeight!$D20)-1))+IF(Ghosts!$B$35,IF(Param!$M$21,-1-POWER(0.3,Param!$M$21)/(IF(Param!$M$21&lt;20,LightShader!AO84,OFFSET(LightShader!AO84,Param!$M$21-20,0))+POWER(0.3,Param!$M$21)),-2),0))</f>
        <v>3.7920563998139887</v>
      </c>
      <c r="AP19" s="46">
        <f ca="1">IF(ScreenHeight!$B20&lt;OFFSET(Radar!$AC$3,COLUMN(),0),    Param!$B$38/ScreenHeight!$B20,    (Param!$B$37+1/(1-OFFSET(Radar!$AD$3,COLUMN(),0)*ScreenHeight!$C20)/Param!$B$39)/OFFSET(Radar!$AC$3,COLUMN(),0))*DistanceShader!AP19*LightShader!AP19*(IF(OFFSET(Ghosts!$S$41,COLUMN(),0)&lt;ScreenHeight!$E20,   1,   (SQRT(OFFSET(Ghosts!$T$41,COLUMN(),0)-OFFSET(Ghosts!$R$41,COLUMN(),0)*ScreenHeight!$D20)-1))+IF(Ghosts!$B$35,IF(Param!$M$21,-1-POWER(0.3,Param!$M$21)/(IF(Param!$M$21&lt;20,LightShader!AP84,OFFSET(LightShader!AP84,Param!$M$21-20,0))+POWER(0.3,Param!$M$21)),-2),0))</f>
        <v>3.8758896020138551</v>
      </c>
      <c r="AQ19" s="46">
        <f ca="1">IF(ScreenHeight!$B20&lt;OFFSET(Radar!$AC$3,COLUMN(),0),    Param!$B$38/ScreenHeight!$B20,    (Param!$B$37+1/(1-OFFSET(Radar!$AD$3,COLUMN(),0)*ScreenHeight!$C20)/Param!$B$39)/OFFSET(Radar!$AC$3,COLUMN(),0))*DistanceShader!AQ19*LightShader!AQ19*(IF(OFFSET(Ghosts!$S$41,COLUMN(),0)&lt;ScreenHeight!$E20,   1,   (SQRT(OFFSET(Ghosts!$T$41,COLUMN(),0)-OFFSET(Ghosts!$R$41,COLUMN(),0)*ScreenHeight!$D20)-1))+IF(Ghosts!$B$35,IF(Param!$M$21,-1-POWER(0.3,Param!$M$21)/(IF(Param!$M$21&lt;20,LightShader!AQ84,OFFSET(LightShader!AQ84,Param!$M$21-20,0))+POWER(0.3,Param!$M$21)),-2),0))</f>
        <v>3.9528867248527977</v>
      </c>
      <c r="AR19" s="46">
        <f ca="1">IF(ScreenHeight!$B20&lt;OFFSET(Radar!$AC$3,COLUMN(),0),    Param!$B$38/ScreenHeight!$B20,    (Param!$B$37+1/(1-OFFSET(Radar!$AD$3,COLUMN(),0)*ScreenHeight!$C20)/Param!$B$39)/OFFSET(Radar!$AC$3,COLUMN(),0))*DistanceShader!AR19*LightShader!AR19*(IF(OFFSET(Ghosts!$S$41,COLUMN(),0)&lt;ScreenHeight!$E20,   1,   (SQRT(OFFSET(Ghosts!$T$41,COLUMN(),0)-OFFSET(Ghosts!$R$41,COLUMN(),0)*ScreenHeight!$D20)-1))+IF(Ghosts!$B$35,IF(Param!$M$21,-1-POWER(0.3,Param!$M$21)/(IF(Param!$M$21&lt;20,LightShader!AR84,OFFSET(LightShader!AR84,Param!$M$21-20,0))+POWER(0.3,Param!$M$21)),-2),0))</f>
        <v>4.0200060797510506</v>
      </c>
      <c r="AS19" s="46">
        <f ca="1">IF(ScreenHeight!$B20&lt;OFFSET(Radar!$AC$3,COLUMN(),0),    Param!$B$38/ScreenHeight!$B20,    (Param!$B$37+1/(1-OFFSET(Radar!$AD$3,COLUMN(),0)*ScreenHeight!$C20)/Param!$B$39)/OFFSET(Radar!$AC$3,COLUMN(),0))*DistanceShader!AS19*LightShader!AS19*(IF(OFFSET(Ghosts!$S$41,COLUMN(),0)&lt;ScreenHeight!$E20,   1,   (SQRT(OFFSET(Ghosts!$T$41,COLUMN(),0)-OFFSET(Ghosts!$R$41,COLUMN(),0)*ScreenHeight!$D20)-1))+IF(Ghosts!$B$35,IF(Param!$M$21,-1-POWER(0.3,Param!$M$21)/(IF(Param!$M$21&lt;20,LightShader!AS84,OFFSET(LightShader!AS84,Param!$M$21-20,0))+POWER(0.3,Param!$M$21)),-2),0))</f>
        <v>4.0737051684663763</v>
      </c>
      <c r="AT19" s="46">
        <f ca="1">IF(ScreenHeight!$B20&lt;OFFSET(Radar!$AC$3,COLUMN(),0),    Param!$B$38/ScreenHeight!$B20,    (Param!$B$37+1/(1-OFFSET(Radar!$AD$3,COLUMN(),0)*ScreenHeight!$C20)/Param!$B$39)/OFFSET(Radar!$AC$3,COLUMN(),0))*DistanceShader!AT19*LightShader!AT19*(IF(OFFSET(Ghosts!$S$41,COLUMN(),0)&lt;ScreenHeight!$E20,   1,   (SQRT(OFFSET(Ghosts!$T$41,COLUMN(),0)-OFFSET(Ghosts!$R$41,COLUMN(),0)*ScreenHeight!$D20)-1))+IF(Ghosts!$B$35,IF(Param!$M$21,-1-POWER(0.3,Param!$M$21)/(IF(Param!$M$21&lt;20,LightShader!AT84,OFFSET(LightShader!AT84,Param!$M$21-20,0))+POWER(0.3,Param!$M$21)),-2),0))</f>
        <v>4.1100676642779082</v>
      </c>
      <c r="AU19" s="46">
        <f ca="1">IF(ScreenHeight!$B20&lt;OFFSET(Radar!$AC$3,COLUMN(),0),    Param!$B$38/ScreenHeight!$B20,    (Param!$B$37+1/(1-OFFSET(Radar!$AD$3,COLUMN(),0)*ScreenHeight!$C20)/Param!$B$39)/OFFSET(Radar!$AC$3,COLUMN(),0))*DistanceShader!AU19*LightShader!AU19*(IF(OFFSET(Ghosts!$S$41,COLUMN(),0)&lt;ScreenHeight!$E20,   1,   (SQRT(OFFSET(Ghosts!$T$41,COLUMN(),0)-OFFSET(Ghosts!$R$41,COLUMN(),0)*ScreenHeight!$D20)-1))+IF(Ghosts!$B$35,IF(Param!$M$21,-1-POWER(0.3,Param!$M$21)/(IF(Param!$M$21&lt;20,LightShader!AU84,OFFSET(LightShader!AU84,Param!$M$21-20,0))+POWER(0.3,Param!$M$21)),-2),0))</f>
        <v>4.1250500453683348</v>
      </c>
      <c r="AV19" s="46">
        <f ca="1">IF(ScreenHeight!$B20&lt;OFFSET(Radar!$AC$3,COLUMN(),0),    Param!$B$38/ScreenHeight!$B20,    (Param!$B$37+1/(1-OFFSET(Radar!$AD$3,COLUMN(),0)*ScreenHeight!$C20)/Param!$B$39)/OFFSET(Radar!$AC$3,COLUMN(),0))*DistanceShader!AV19*LightShader!AV19*(IF(OFFSET(Ghosts!$S$41,COLUMN(),0)&lt;ScreenHeight!$E20,   1,   (SQRT(OFFSET(Ghosts!$T$41,COLUMN(),0)-OFFSET(Ghosts!$R$41,COLUMN(),0)*ScreenHeight!$D20)-1))+IF(Ghosts!$B$35,IF(Param!$M$21,-1-POWER(0.3,Param!$M$21)/(IF(Param!$M$21&lt;20,LightShader!AV84,OFFSET(LightShader!AV84,Param!$M$21-20,0))+POWER(0.3,Param!$M$21)),-2),0))</f>
        <v>4.0718373201379645</v>
      </c>
      <c r="AW19" s="46">
        <f ca="1">IF(ScreenHeight!$B20&lt;OFFSET(Radar!$AC$3,COLUMN(),0),    Param!$B$38/ScreenHeight!$B20,    (Param!$B$37+1/(1-OFFSET(Radar!$AD$3,COLUMN(),0)*ScreenHeight!$C20)/Param!$B$39)/OFFSET(Radar!$AC$3,COLUMN(),0))*DistanceShader!AW19*LightShader!AW19*(IF(OFFSET(Ghosts!$S$41,COLUMN(),0)&lt;ScreenHeight!$E20,   1,   (SQRT(OFFSET(Ghosts!$T$41,COLUMN(),0)-OFFSET(Ghosts!$R$41,COLUMN(),0)*ScreenHeight!$D20)-1))+IF(Ghosts!$B$35,IF(Param!$M$21,-1-POWER(0.3,Param!$M$21)/(IF(Param!$M$21&lt;20,LightShader!AW84,OFFSET(LightShader!AW84,Param!$M$21-20,0))+POWER(0.3,Param!$M$21)),-2),0))</f>
        <v>3.9673388387644128</v>
      </c>
      <c r="AX19" s="46">
        <f ca="1">IF(ScreenHeight!$B20&lt;OFFSET(Radar!$AC$3,COLUMN(),0),    Param!$B$38/ScreenHeight!$B20,    (Param!$B$37+1/(1-OFFSET(Radar!$AD$3,COLUMN(),0)*ScreenHeight!$C20)/Param!$B$39)/OFFSET(Radar!$AC$3,COLUMN(),0))*DistanceShader!AX19*LightShader!AX19*(IF(OFFSET(Ghosts!$S$41,COLUMN(),0)&lt;ScreenHeight!$E20,   1,   (SQRT(OFFSET(Ghosts!$T$41,COLUMN(),0)-OFFSET(Ghosts!$R$41,COLUMN(),0)*ScreenHeight!$D20)-1))+IF(Ghosts!$B$35,IF(Param!$M$21,-1-POWER(0.3,Param!$M$21)/(IF(Param!$M$21&lt;20,LightShader!AX84,OFFSET(LightShader!AX84,Param!$M$21-20,0))+POWER(0.3,Param!$M$21)),-2),0))</f>
        <v>3.8608991015731586</v>
      </c>
      <c r="AY19" s="46">
        <f ca="1">IF(ScreenHeight!$B20&lt;OFFSET(Radar!$AC$3,COLUMN(),0),    Param!$B$38/ScreenHeight!$B20,    (Param!$B$37+1/(1-OFFSET(Radar!$AD$3,COLUMN(),0)*ScreenHeight!$C20)/Param!$B$39)/OFFSET(Radar!$AC$3,COLUMN(),0))*DistanceShader!AY19*LightShader!AY19*(IF(OFFSET(Ghosts!$S$41,COLUMN(),0)&lt;ScreenHeight!$E20,   1,   (SQRT(OFFSET(Ghosts!$T$41,COLUMN(),0)-OFFSET(Ghosts!$R$41,COLUMN(),0)*ScreenHeight!$D20)-1))+IF(Ghosts!$B$35,IF(Param!$M$21,-1-POWER(0.3,Param!$M$21)/(IF(Param!$M$21&lt;20,LightShader!AY84,OFFSET(LightShader!AY84,Param!$M$21-20,0))+POWER(0.3,Param!$M$21)),-2),0))</f>
        <v>3.7526640275433878</v>
      </c>
      <c r="AZ19" s="46">
        <f ca="1">IF(ScreenHeight!$B20&lt;OFFSET(Radar!$AC$3,COLUMN(),0),    Param!$B$38/ScreenHeight!$B20,    (Param!$B$37+1/(1-OFFSET(Radar!$AD$3,COLUMN(),0)*ScreenHeight!$C20)/Param!$B$39)/OFFSET(Radar!$AC$3,COLUMN(),0))*DistanceShader!AZ19*LightShader!AZ19*(IF(OFFSET(Ghosts!$S$41,COLUMN(),0)&lt;ScreenHeight!$E20,   1,   (SQRT(OFFSET(Ghosts!$T$41,COLUMN(),0)-OFFSET(Ghosts!$R$41,COLUMN(),0)*ScreenHeight!$D20)-1))+IF(Ghosts!$B$35,IF(Param!$M$21,-1-POWER(0.3,Param!$M$21)/(IF(Param!$M$21&lt;20,LightShader!AZ84,OFFSET(LightShader!AZ84,Param!$M$21-20,0))+POWER(0.3,Param!$M$21)),-2),0))</f>
        <v>3.642787063432948</v>
      </c>
      <c r="BA19" s="46">
        <f ca="1">IF(ScreenHeight!$B20&lt;OFFSET(Radar!$AC$3,COLUMN(),0),    Param!$B$38/ScreenHeight!$B20,    (Param!$B$37+1/(1-OFFSET(Radar!$AD$3,COLUMN(),0)*ScreenHeight!$C20)/Param!$B$39)/OFFSET(Radar!$AC$3,COLUMN(),0))*DistanceShader!BA19*LightShader!BA19*(IF(OFFSET(Ghosts!$S$41,COLUMN(),0)&lt;ScreenHeight!$E20,   1,   (SQRT(OFFSET(Ghosts!$T$41,COLUMN(),0)-OFFSET(Ghosts!$R$41,COLUMN(),0)*ScreenHeight!$D20)-1))+IF(Ghosts!$B$35,IF(Param!$M$21,-1-POWER(0.3,Param!$M$21)/(IF(Param!$M$21&lt;20,LightShader!BA84,OFFSET(LightShader!BA84,Param!$M$21-20,0))+POWER(0.3,Param!$M$21)),-2),0))</f>
        <v>3.5314280971555072</v>
      </c>
      <c r="BB19" s="46">
        <f ca="1">IF(ScreenHeight!$B20&lt;OFFSET(Radar!$AC$3,COLUMN(),0),    Param!$B$38/ScreenHeight!$B20,    (Param!$B$37+1/(1-OFFSET(Radar!$AD$3,COLUMN(),0)*ScreenHeight!$C20)/Param!$B$39)/OFFSET(Radar!$AC$3,COLUMN(),0))*DistanceShader!BB19*LightShader!BB19*(IF(OFFSET(Ghosts!$S$41,COLUMN(),0)&lt;ScreenHeight!$E20,   1,   (SQRT(OFFSET(Ghosts!$T$41,COLUMN(),0)-OFFSET(Ghosts!$R$41,COLUMN(),0)*ScreenHeight!$D20)-1))+IF(Ghosts!$B$35,IF(Param!$M$21,-1-POWER(0.3,Param!$M$21)/(IF(Param!$M$21&lt;20,LightShader!BB84,OFFSET(LightShader!BB84,Param!$M$21-20,0))+POWER(0.3,Param!$M$21)),-2),0))</f>
        <v>3.4187523017008981</v>
      </c>
      <c r="BC19" s="46">
        <f ca="1">IF(ScreenHeight!$B20&lt;OFFSET(Radar!$AC$3,COLUMN(),0),    Param!$B$38/ScreenHeight!$B20,    (Param!$B$37+1/(1-OFFSET(Radar!$AD$3,COLUMN(),0)*ScreenHeight!$C20)/Param!$B$39)/OFFSET(Radar!$AC$3,COLUMN(),0))*DistanceShader!BC19*LightShader!BC19*(IF(OFFSET(Ghosts!$S$41,COLUMN(),0)&lt;ScreenHeight!$E20,   1,   (SQRT(OFFSET(Ghosts!$T$41,COLUMN(),0)-OFFSET(Ghosts!$R$41,COLUMN(),0)*ScreenHeight!$D20)-1))+IF(Ghosts!$B$35,IF(Param!$M$21,-1-POWER(0.3,Param!$M$21)/(IF(Param!$M$21&lt;20,LightShader!BC84,OFFSET(LightShader!BC84,Param!$M$21-20,0))+POWER(0.3,Param!$M$21)),-2),0))</f>
        <v>4.5493296394538376</v>
      </c>
      <c r="BD19" s="46">
        <f ca="1">IF(ScreenHeight!$B20&lt;OFFSET(Radar!$AC$3,COLUMN(),0),    Param!$B$38/ScreenHeight!$B20,    (Param!$B$37+1/(1-OFFSET(Radar!$AD$3,COLUMN(),0)*ScreenHeight!$C20)/Param!$B$39)/OFFSET(Radar!$AC$3,COLUMN(),0))*DistanceShader!BD19*LightShader!BD19*(IF(OFFSET(Ghosts!$S$41,COLUMN(),0)&lt;ScreenHeight!$E20,   1,   (SQRT(OFFSET(Ghosts!$T$41,COLUMN(),0)-OFFSET(Ghosts!$R$41,COLUMN(),0)*ScreenHeight!$D20)-1))+IF(Ghosts!$B$35,IF(Param!$M$21,-1-POWER(0.3,Param!$M$21)/(IF(Param!$M$21&lt;20,LightShader!BD84,OFFSET(LightShader!BD84,Param!$M$21-20,0))+POWER(0.3,Param!$M$21)),-2),0))</f>
        <v>4.4153647292183775</v>
      </c>
      <c r="BE19" s="46">
        <f ca="1">IF(ScreenHeight!$B20&lt;OFFSET(Radar!$AC$3,COLUMN(),0),    Param!$B$38/ScreenHeight!$B20,    (Param!$B$37+1/(1-OFFSET(Radar!$AD$3,COLUMN(),0)*ScreenHeight!$C20)/Param!$B$39)/OFFSET(Radar!$AC$3,COLUMN(),0))*DistanceShader!BE19*LightShader!BE19*(IF(OFFSET(Ghosts!$S$41,COLUMN(),0)&lt;ScreenHeight!$E20,   1,   (SQRT(OFFSET(Ghosts!$T$41,COLUMN(),0)-OFFSET(Ghosts!$R$41,COLUMN(),0)*ScreenHeight!$D20)-1))+IF(Ghosts!$B$35,IF(Param!$M$21,-1-POWER(0.3,Param!$M$21)/(IF(Param!$M$21&lt;20,LightShader!BE84,OFFSET(LightShader!BE84,Param!$M$21-20,0))+POWER(0.3,Param!$M$21)),-2),0))</f>
        <v>4.2656360166361695</v>
      </c>
      <c r="BF19" s="46">
        <f ca="1">IF(ScreenHeight!$B20&lt;OFFSET(Radar!$AC$3,COLUMN(),0),    Param!$B$38/ScreenHeight!$B20,    (Param!$B$37+1/(1-OFFSET(Radar!$AD$3,COLUMN(),0)*ScreenHeight!$C20)/Param!$B$39)/OFFSET(Radar!$AC$3,COLUMN(),0))*DistanceShader!BF19*LightShader!BF19*(IF(OFFSET(Ghosts!$S$41,COLUMN(),0)&lt;ScreenHeight!$E20,   1,   (SQRT(OFFSET(Ghosts!$T$41,COLUMN(),0)-OFFSET(Ghosts!$R$41,COLUMN(),0)*ScreenHeight!$D20)-1))+IF(Ghosts!$B$35,IF(Param!$M$21,-1-POWER(0.3,Param!$M$21)/(IF(Param!$M$21&lt;20,LightShader!BF84,OFFSET(LightShader!BF84,Param!$M$21-20,0))+POWER(0.3,Param!$M$21)),-2),0))</f>
        <v>4.1054665518119045</v>
      </c>
      <c r="BG19" s="46">
        <f ca="1">IF(ScreenHeight!$B20&lt;OFFSET(Radar!$AC$3,COLUMN(),0),    Param!$B$38/ScreenHeight!$B20,    (Param!$B$37+1/(1-OFFSET(Radar!$AD$3,COLUMN(),0)*ScreenHeight!$C20)/Param!$B$39)/OFFSET(Radar!$AC$3,COLUMN(),0))*DistanceShader!BG19*LightShader!BG19*(IF(OFFSET(Ghosts!$S$41,COLUMN(),0)&lt;ScreenHeight!$E20,   1,   (SQRT(OFFSET(Ghosts!$T$41,COLUMN(),0)-OFFSET(Ghosts!$R$41,COLUMN(),0)*ScreenHeight!$D20)-1))+IF(Ghosts!$B$35,IF(Param!$M$21,-1-POWER(0.3,Param!$M$21)/(IF(Param!$M$21&lt;20,LightShader!BG84,OFFSET(LightShader!BG84,Param!$M$21-20,0))+POWER(0.3,Param!$M$21)),-2),0))</f>
        <v>3.9395401732299979</v>
      </c>
      <c r="BH19" s="46">
        <f ca="1">IF(ScreenHeight!$B20&lt;OFFSET(Radar!$AC$3,COLUMN(),0),    Param!$B$38/ScreenHeight!$B20,    (Param!$B$37+1/(1-OFFSET(Radar!$AD$3,COLUMN(),0)*ScreenHeight!$C20)/Param!$B$39)/OFFSET(Radar!$AC$3,COLUMN(),0))*DistanceShader!BH19*LightShader!BH19*(IF(OFFSET(Ghosts!$S$41,COLUMN(),0)&lt;ScreenHeight!$E20,   1,   (SQRT(OFFSET(Ghosts!$T$41,COLUMN(),0)-OFFSET(Ghosts!$R$41,COLUMN(),0)*ScreenHeight!$D20)-1))+IF(Ghosts!$B$35,IF(Param!$M$21,-1-POWER(0.3,Param!$M$21)/(IF(Param!$M$21&lt;20,LightShader!BH84,OFFSET(LightShader!BH84,Param!$M$21-20,0))+POWER(0.3,Param!$M$21)),-2),0))</f>
        <v>3.7717350231153355</v>
      </c>
      <c r="BI19" s="46">
        <f ca="1">IF(ScreenHeight!$B20&lt;OFFSET(Radar!$AC$3,COLUMN(),0),    Param!$B$38/ScreenHeight!$B20,    (Param!$B$37+1/(1-OFFSET(Radar!$AD$3,COLUMN(),0)*ScreenHeight!$C20)/Param!$B$39)/OFFSET(Radar!$AC$3,COLUMN(),0))*DistanceShader!BI19*LightShader!BI19*(IF(OFFSET(Ghosts!$S$41,COLUMN(),0)&lt;ScreenHeight!$E20,   1,   (SQRT(OFFSET(Ghosts!$T$41,COLUMN(),0)-OFFSET(Ghosts!$R$41,COLUMN(),0)*ScreenHeight!$D20)-1))+IF(Ghosts!$B$35,IF(Param!$M$21,-1-POWER(0.3,Param!$M$21)/(IF(Param!$M$21&lt;20,LightShader!BI84,OFFSET(LightShader!BI84,Param!$M$21-20,0))+POWER(0.3,Param!$M$21)),-2),0))</f>
        <v>3.6050943586456414</v>
      </c>
      <c r="BJ19" s="46">
        <f ca="1">IF(ScreenHeight!$B20&lt;OFFSET(Radar!$AC$3,COLUMN(),0),    Param!$B$38/ScreenHeight!$B20,    (Param!$B$37+1/(1-OFFSET(Radar!$AD$3,COLUMN(),0)*ScreenHeight!$C20)/Param!$B$39)/OFFSET(Radar!$AC$3,COLUMN(),0))*DistanceShader!BJ19*LightShader!BJ19*(IF(OFFSET(Ghosts!$S$41,COLUMN(),0)&lt;ScreenHeight!$E20,   1,   (SQRT(OFFSET(Ghosts!$T$41,COLUMN(),0)-OFFSET(Ghosts!$R$41,COLUMN(),0)*ScreenHeight!$D20)-1))+IF(Ghosts!$B$35,IF(Param!$M$21,-1-POWER(0.3,Param!$M$21)/(IF(Param!$M$21&lt;20,LightShader!BJ84,OFFSET(LightShader!BJ84,Param!$M$21-20,0))+POWER(0.3,Param!$M$21)),-2),0))</f>
        <v>3.4418871855479312</v>
      </c>
      <c r="BK19" s="46">
        <f ca="1">IF(ScreenHeight!$B20&lt;OFFSET(Radar!$AC$3,COLUMN(),0),    Param!$B$38/ScreenHeight!$B20,    (Param!$B$37+1/(1-OFFSET(Radar!$AD$3,COLUMN(),0)*ScreenHeight!$C20)/Param!$B$39)/OFFSET(Radar!$AC$3,COLUMN(),0))*DistanceShader!BK19*LightShader!BK19*(IF(OFFSET(Ghosts!$S$41,COLUMN(),0)&lt;ScreenHeight!$E20,   1,   (SQRT(OFFSET(Ghosts!$T$41,COLUMN(),0)-OFFSET(Ghosts!$R$41,COLUMN(),0)*ScreenHeight!$D20)-1))+IF(Ghosts!$B$35,IF(Param!$M$21,-1-POWER(0.3,Param!$M$21)/(IF(Param!$M$21&lt;20,LightShader!BK84,OFFSET(LightShader!BK84,Param!$M$21-20,0))+POWER(0.3,Param!$M$21)),-2),0))</f>
        <v>3.2837158404119502</v>
      </c>
      <c r="BL19" s="46">
        <f ca="1">IF(ScreenHeight!$B20&lt;OFFSET(Radar!$AC$3,COLUMN(),0),    Param!$B$38/ScreenHeight!$B20,    (Param!$B$37+1/(1-OFFSET(Radar!$AD$3,COLUMN(),0)*ScreenHeight!$C20)/Param!$B$39)/OFFSET(Radar!$AC$3,COLUMN(),0))*DistanceShader!BL19*LightShader!BL19*(IF(OFFSET(Ghosts!$S$41,COLUMN(),0)&lt;ScreenHeight!$E20,   1,   (SQRT(OFFSET(Ghosts!$T$41,COLUMN(),0)-OFFSET(Ghosts!$R$41,COLUMN(),0)*ScreenHeight!$D20)-1))+IF(Ghosts!$B$35,IF(Param!$M$21,-1-POWER(0.3,Param!$M$21)/(IF(Param!$M$21&lt;20,LightShader!BL84,OFFSET(LightShader!BL84,Param!$M$21-20,0))+POWER(0.3,Param!$M$21)),-2),0))</f>
        <v>3.1316390177111524</v>
      </c>
      <c r="BM19" s="46">
        <f ca="1">IF(ScreenHeight!$B20&lt;OFFSET(Radar!$AC$3,COLUMN(),0),    Param!$B$38/ScreenHeight!$B20,    (Param!$B$37+1/(1-OFFSET(Radar!$AD$3,COLUMN(),0)*ScreenHeight!$C20)/Param!$B$39)/OFFSET(Radar!$AC$3,COLUMN(),0))*DistanceShader!BM19*LightShader!BM19*(IF(OFFSET(Ghosts!$S$41,COLUMN(),0)&lt;ScreenHeight!$E20,   1,   (SQRT(OFFSET(Ghosts!$T$41,COLUMN(),0)-OFFSET(Ghosts!$R$41,COLUMN(),0)*ScreenHeight!$D20)-1))+IF(Ghosts!$B$35,IF(Param!$M$21,-1-POWER(0.3,Param!$M$21)/(IF(Param!$M$21&lt;20,LightShader!BM84,OFFSET(LightShader!BM84,Param!$M$21-20,0))+POWER(0.3,Param!$M$21)),-2),0))</f>
        <v>2.9862906466648065</v>
      </c>
      <c r="BN19" s="46">
        <f ca="1">IF(ScreenHeight!$B20&lt;OFFSET(Radar!$AC$3,COLUMN(),0),    Param!$B$38/ScreenHeight!$B20,    (Param!$B$37+1/(1-OFFSET(Radar!$AD$3,COLUMN(),0)*ScreenHeight!$C20)/Param!$B$39)/OFFSET(Radar!$AC$3,COLUMN(),0))*DistanceShader!BN19*LightShader!BN19*(IF(OFFSET(Ghosts!$S$41,COLUMN(),0)&lt;ScreenHeight!$E20,   1,   (SQRT(OFFSET(Ghosts!$T$41,COLUMN(),0)-OFFSET(Ghosts!$R$41,COLUMN(),0)*ScreenHeight!$D20)-1))+IF(Ghosts!$B$35,IF(Param!$M$21,-1-POWER(0.3,Param!$M$21)/(IF(Param!$M$21&lt;20,LightShader!BN84,OFFSET(LightShader!BN84,Param!$M$21-20,0))+POWER(0.3,Param!$M$21)),-2),0))</f>
        <v>2.8479845234016334</v>
      </c>
      <c r="BO19" s="46">
        <f ca="1">IF(ScreenHeight!$B20&lt;OFFSET(Radar!$AC$3,COLUMN(),0),    Param!$B$38/ScreenHeight!$B20,    (Param!$B$37+1/(1-OFFSET(Radar!$AD$3,COLUMN(),0)*ScreenHeight!$C20)/Param!$B$39)/OFFSET(Radar!$AC$3,COLUMN(),0))*DistanceShader!BO19*LightShader!BO19*(IF(OFFSET(Ghosts!$S$41,COLUMN(),0)&lt;ScreenHeight!$E20,   1,   (SQRT(OFFSET(Ghosts!$T$41,COLUMN(),0)-OFFSET(Ghosts!$R$41,COLUMN(),0)*ScreenHeight!$D20)-1))+IF(Ghosts!$B$35,IF(Param!$M$21,-1-POWER(0.3,Param!$M$21)/(IF(Param!$M$21&lt;20,LightShader!BO84,OFFSET(LightShader!BO84,Param!$M$21-20,0))+POWER(0.3,Param!$M$21)),-2),0))</f>
        <v>2.7168010167058094</v>
      </c>
      <c r="BP19" s="46">
        <f ca="1">IF(ScreenHeight!$B20&lt;OFFSET(Radar!$AC$3,COLUMN(),0),    Param!$B$38/ScreenHeight!$B20,    (Param!$B$37+1/(1-OFFSET(Radar!$AD$3,COLUMN(),0)*ScreenHeight!$C20)/Param!$B$39)/OFFSET(Radar!$AC$3,COLUMN(),0))*DistanceShader!BP19*LightShader!BP19*(IF(OFFSET(Ghosts!$S$41,COLUMN(),0)&lt;ScreenHeight!$E20,   1,   (SQRT(OFFSET(Ghosts!$T$41,COLUMN(),0)-OFFSET(Ghosts!$R$41,COLUMN(),0)*ScreenHeight!$D20)-1))+IF(Ghosts!$B$35,IF(Param!$M$21,-1-POWER(0.3,Param!$M$21)/(IF(Param!$M$21&lt;20,LightShader!BP84,OFFSET(LightShader!BP84,Param!$M$21-20,0))+POWER(0.3,Param!$M$21)),-2),0))</f>
        <v>2.5926559247488212</v>
      </c>
      <c r="BQ19" s="46">
        <f ca="1">IF(ScreenHeight!$B20&lt;OFFSET(Radar!$AC$3,COLUMN(),0),    Param!$B$38/ScreenHeight!$B20,    (Param!$B$37+1/(1-OFFSET(Radar!$AD$3,COLUMN(),0)*ScreenHeight!$C20)/Param!$B$39)/OFFSET(Radar!$AC$3,COLUMN(),0))*DistanceShader!BQ19*LightShader!BQ19*(IF(OFFSET(Ghosts!$S$41,COLUMN(),0)&lt;ScreenHeight!$E20,   1,   (SQRT(OFFSET(Ghosts!$T$41,COLUMN(),0)-OFFSET(Ghosts!$R$41,COLUMN(),0)*ScreenHeight!$D20)-1))+IF(Ghosts!$B$35,IF(Param!$M$21,-1-POWER(0.3,Param!$M$21)/(IF(Param!$M$21&lt;20,LightShader!BQ84,OFFSET(LightShader!BQ84,Param!$M$21-20,0))+POWER(0.3,Param!$M$21)),-2),0))</f>
        <v>2.4753534295362498</v>
      </c>
      <c r="BR19" s="46">
        <f ca="1">IF(ScreenHeight!$B20&lt;OFFSET(Radar!$AC$3,COLUMN(),0),    Param!$B$38/ScreenHeight!$B20,    (Param!$B$37+1/(1-OFFSET(Radar!$AD$3,COLUMN(),0)*ScreenHeight!$C20)/Param!$B$39)/OFFSET(Radar!$AC$3,COLUMN(),0))*DistanceShader!BR19*LightShader!BR19*(IF(OFFSET(Ghosts!$S$41,COLUMN(),0)&lt;ScreenHeight!$E20,   1,   (SQRT(OFFSET(Ghosts!$T$41,COLUMN(),0)-OFFSET(Ghosts!$R$41,COLUMN(),0)*ScreenHeight!$D20)-1))+IF(Ghosts!$B$35,IF(Param!$M$21,-1-POWER(0.3,Param!$M$21)/(IF(Param!$M$21&lt;20,LightShader!BR84,OFFSET(LightShader!BR84,Param!$M$21-20,0))+POWER(0.3,Param!$M$21)),-2),0))</f>
        <v>2.3646257838172318</v>
      </c>
      <c r="BS19" s="46">
        <f ca="1">IF(ScreenHeight!$B20&lt;OFFSET(Radar!$AC$3,COLUMN(),0),    Param!$B$38/ScreenHeight!$B20,    (Param!$B$37+1/(1-OFFSET(Radar!$AD$3,COLUMN(),0)*ScreenHeight!$C20)/Param!$B$39)/OFFSET(Radar!$AC$3,COLUMN(),0))*DistanceShader!BS19*LightShader!BS19*(IF(OFFSET(Ghosts!$S$41,COLUMN(),0)&lt;ScreenHeight!$E20,   1,   (SQRT(OFFSET(Ghosts!$T$41,COLUMN(),0)-OFFSET(Ghosts!$R$41,COLUMN(),0)*ScreenHeight!$D20)-1))+IF(Ghosts!$B$35,IF(Param!$M$21,-1-POWER(0.3,Param!$M$21)/(IF(Param!$M$21&lt;20,LightShader!BS84,OFFSET(LightShader!BS84,Param!$M$21-20,0))+POWER(0.3,Param!$M$21)),-2),0))</f>
        <v>2.2601623978432603</v>
      </c>
      <c r="BT19" s="46">
        <f ca="1">IF(ScreenHeight!$B20&lt;OFFSET(Radar!$AC$3,COLUMN(),0),    Param!$B$38/ScreenHeight!$B20,    (Param!$B$37+1/(1-OFFSET(Radar!$AD$3,COLUMN(),0)*ScreenHeight!$C20)/Param!$B$39)/OFFSET(Radar!$AC$3,COLUMN(),0))*DistanceShader!BT19*LightShader!BT19*(IF(OFFSET(Ghosts!$S$41,COLUMN(),0)&lt;ScreenHeight!$E20,   1,   (SQRT(OFFSET(Ghosts!$T$41,COLUMN(),0)-OFFSET(Ghosts!$R$41,COLUMN(),0)*ScreenHeight!$D20)-1))+IF(Ghosts!$B$35,IF(Param!$M$21,-1-POWER(0.3,Param!$M$21)/(IF(Param!$M$21&lt;20,LightShader!BT84,OFFSET(LightShader!BT84,Param!$M$21-20,0))+POWER(0.3,Param!$M$21)),-2),0))</f>
        <v>2.1616307127728929</v>
      </c>
      <c r="BU19" s="46">
        <f ca="1">IF(ScreenHeight!$B20&lt;OFFSET(Radar!$AC$3,COLUMN(),0),    Param!$B$38/ScreenHeight!$B20,    (Param!$B$37+1/(1-OFFSET(Radar!$AD$3,COLUMN(),0)*ScreenHeight!$C20)/Param!$B$39)/OFFSET(Radar!$AC$3,COLUMN(),0))*DistanceShader!BU19*LightShader!BU19*(IF(OFFSET(Ghosts!$S$41,COLUMN(),0)&lt;ScreenHeight!$E20,   1,   (SQRT(OFFSET(Ghosts!$T$41,COLUMN(),0)-OFFSET(Ghosts!$R$41,COLUMN(),0)*ScreenHeight!$D20)-1))+IF(Ghosts!$B$35,IF(Param!$M$21,-1-POWER(0.3,Param!$M$21)/(IF(Param!$M$21&lt;20,LightShader!BU84,OFFSET(LightShader!BU84,Param!$M$21-20,0))+POWER(0.3,Param!$M$21)),-2),0))</f>
        <v>2.0686908545257099</v>
      </c>
      <c r="BV19" s="46">
        <f ca="1">IF(ScreenHeight!$B20&lt;OFFSET(Radar!$AC$3,COLUMN(),0),    Param!$B$38/ScreenHeight!$B20,    (Param!$B$37+1/(1-OFFSET(Radar!$AD$3,COLUMN(),0)*ScreenHeight!$C20)/Param!$B$39)/OFFSET(Radar!$AC$3,COLUMN(),0))*DistanceShader!BV19*LightShader!BV19*(IF(OFFSET(Ghosts!$S$41,COLUMN(),0)&lt;ScreenHeight!$E20,   1,   (SQRT(OFFSET(Ghosts!$T$41,COLUMN(),0)-OFFSET(Ghosts!$R$41,COLUMN(),0)*ScreenHeight!$D20)-1))+IF(Ghosts!$B$35,IF(Param!$M$21,-1-POWER(0.3,Param!$M$21)/(IF(Param!$M$21&lt;20,LightShader!BV84,OFFSET(LightShader!BV84,Param!$M$21-20,0))+POWER(0.3,Param!$M$21)),-2),0))</f>
        <v>1.9810056627596766</v>
      </c>
      <c r="BW19" s="46">
        <f ca="1">IF(ScreenHeight!$B20&lt;OFFSET(Radar!$AC$3,COLUMN(),0),    Param!$B$38/ScreenHeight!$B20,    (Param!$B$37+1/(1-OFFSET(Radar!$AD$3,COLUMN(),0)*ScreenHeight!$C20)/Param!$B$39)/OFFSET(Radar!$AC$3,COLUMN(),0))*DistanceShader!BW19*LightShader!BW19*(IF(OFFSET(Ghosts!$S$41,COLUMN(),0)&lt;ScreenHeight!$E20,   1,   (SQRT(OFFSET(Ghosts!$T$41,COLUMN(),0)-OFFSET(Ghosts!$R$41,COLUMN(),0)*ScreenHeight!$D20)-1))+IF(Ghosts!$B$35,IF(Param!$M$21,-1-POWER(0.3,Param!$M$21)/(IF(Param!$M$21&lt;20,LightShader!BW84,OFFSET(LightShader!BW84,Param!$M$21-20,0))+POWER(0.3,Param!$M$21)),-2),0))</f>
        <v>1.8982473332047032</v>
      </c>
      <c r="BX19" s="46">
        <f ca="1">IF(ScreenHeight!$B20&lt;OFFSET(Radar!$AC$3,COLUMN(),0),    Param!$B$38/ScreenHeight!$B20,    (Param!$B$37+1/(1-OFFSET(Radar!$AD$3,COLUMN(),0)*ScreenHeight!$C20)/Param!$B$39)/OFFSET(Radar!$AC$3,COLUMN(),0))*DistanceShader!BX19*LightShader!BX19*(IF(OFFSET(Ghosts!$S$41,COLUMN(),0)&lt;ScreenHeight!$E20,   1,   (SQRT(OFFSET(Ghosts!$T$41,COLUMN(),0)-OFFSET(Ghosts!$R$41,COLUMN(),0)*ScreenHeight!$D20)-1))+IF(Ghosts!$B$35,IF(Param!$M$21,-1-POWER(0.3,Param!$M$21)/(IF(Param!$M$21&lt;20,LightShader!BX84,OFFSET(LightShader!BX84,Param!$M$21-20,0))+POWER(0.3,Param!$M$21)),-2),0))</f>
        <v>1.8201016145803042</v>
      </c>
      <c r="BY19" s="46">
        <f ca="1">IF(ScreenHeight!$B20&lt;OFFSET(Radar!$AC$3,COLUMN(),0),    Param!$B$38/ScreenHeight!$B20,    (Param!$B$37+1/(1-OFFSET(Radar!$AD$3,COLUMN(),0)*ScreenHeight!$C20)/Param!$B$39)/OFFSET(Radar!$AC$3,COLUMN(),0))*DistanceShader!BY19*LightShader!BY19*(IF(OFFSET(Ghosts!$S$41,COLUMN(),0)&lt;ScreenHeight!$E20,   1,   (SQRT(OFFSET(Ghosts!$T$41,COLUMN(),0)-OFFSET(Ghosts!$R$41,COLUMN(),0)*ScreenHeight!$D20)-1))+IF(Ghosts!$B$35,IF(Param!$M$21,-1-POWER(0.3,Param!$M$21)/(IF(Param!$M$21&lt;20,LightShader!BY84,OFFSET(LightShader!BY84,Param!$M$21-20,0))+POWER(0.3,Param!$M$21)),-2),0))</f>
        <v>1.7462702642005237</v>
      </c>
      <c r="BZ19" s="46">
        <f ca="1">IF(ScreenHeight!$B20&lt;OFFSET(Radar!$AC$3,COLUMN(),0),    Param!$B$38/ScreenHeight!$B20,    (Param!$B$37+1/(1-OFFSET(Radar!$AD$3,COLUMN(),0)*ScreenHeight!$C20)/Param!$B$39)/OFFSET(Radar!$AC$3,COLUMN(),0))*DistanceShader!BZ19*LightShader!BZ19*(IF(OFFSET(Ghosts!$S$41,COLUMN(),0)&lt;ScreenHeight!$E20,   1,   (SQRT(OFFSET(Ghosts!$T$41,COLUMN(),0)-OFFSET(Ghosts!$R$41,COLUMN(),0)*ScreenHeight!$D20)-1))+IF(Ghosts!$B$35,IF(Param!$M$21,-1-POWER(0.3,Param!$M$21)/(IF(Param!$M$21&lt;20,LightShader!BZ84,OFFSET(LightShader!BZ84,Param!$M$21-20,0))+POWER(0.3,Param!$M$21)),-2),0))</f>
        <v>1.6764722823643006</v>
      </c>
      <c r="CA19" s="46">
        <f ca="1">IF(ScreenHeight!$B20&lt;OFFSET(Radar!$AC$3,COLUMN(),0),    Param!$B$38/ScreenHeight!$B20,    (Param!$B$37+1/(1-OFFSET(Radar!$AD$3,COLUMN(),0)*ScreenHeight!$C20)/Param!$B$39)/OFFSET(Radar!$AC$3,COLUMN(),0))*DistanceShader!CA19*LightShader!CA19*(IF(OFFSET(Ghosts!$S$41,COLUMN(),0)&lt;ScreenHeight!$E20,   1,   (SQRT(OFFSET(Ghosts!$T$41,COLUMN(),0)-OFFSET(Ghosts!$R$41,COLUMN(),0)*ScreenHeight!$D20)-1))+IF(Ghosts!$B$35,IF(Param!$M$21,-1-POWER(0.3,Param!$M$21)/(IF(Param!$M$21&lt;20,LightShader!CA84,OFFSET(LightShader!CA84,Param!$M$21-20,0))+POWER(0.3,Param!$M$21)),-2),0))</f>
        <v>1.6104443056632758</v>
      </c>
      <c r="CB19" s="46">
        <f ca="1">IF(ScreenHeight!$B20&lt;OFFSET(Radar!$AC$3,COLUMN(),0),    Param!$B$38/ScreenHeight!$B20,    (Param!$B$37+1/(1-OFFSET(Radar!$AD$3,COLUMN(),0)*ScreenHeight!$C20)/Param!$B$39)/OFFSET(Radar!$AC$3,COLUMN(),0))*DistanceShader!CB19*LightShader!CB19*(IF(OFFSET(Ghosts!$S$41,COLUMN(),0)&lt;ScreenHeight!$E20,   1,   (SQRT(OFFSET(Ghosts!$T$41,COLUMN(),0)-OFFSET(Ghosts!$R$41,COLUMN(),0)*ScreenHeight!$D20)-1))+IF(Ghosts!$B$35,IF(Param!$M$21,-1-POWER(0.3,Param!$M$21)/(IF(Param!$M$21&lt;20,LightShader!CB84,OFFSET(LightShader!CB84,Param!$M$21-20,0))+POWER(0.3,Param!$M$21)),-2),0))</f>
        <v>1.5479404344082037</v>
      </c>
      <c r="CC19" s="46">
        <f ca="1">IF(ScreenHeight!$B20&lt;OFFSET(Radar!$AC$3,COLUMN(),0),    Param!$B$38/ScreenHeight!$B20,    (Param!$B$37+1/(1-OFFSET(Radar!$AD$3,COLUMN(),0)*ScreenHeight!$C20)/Param!$B$39)/OFFSET(Radar!$AC$3,COLUMN(),0))*DistanceShader!CC19*LightShader!CC19*(IF(OFFSET(Ghosts!$S$41,COLUMN(),0)&lt;ScreenHeight!$E20,   1,   (SQRT(OFFSET(Ghosts!$T$41,COLUMN(),0)-OFFSET(Ghosts!$R$41,COLUMN(),0)*ScreenHeight!$D20)-1))+IF(Ghosts!$B$35,IF(Param!$M$21,-1-POWER(0.3,Param!$M$21)/(IF(Param!$M$21&lt;20,LightShader!CC84,OFFSET(LightShader!CC84,Param!$M$21-20,0))+POWER(0.3,Param!$M$21)),-2),0))</f>
        <v>1.4887316915709861</v>
      </c>
      <c r="CD19" s="46">
        <f ca="1">IF(ScreenHeight!$B20&lt;OFFSET(Radar!$AC$3,COLUMN(),0),    Param!$B$38/ScreenHeight!$B20,    (Param!$B$37+1/(1-OFFSET(Radar!$AD$3,COLUMN(),0)*ScreenHeight!$C20)/Param!$B$39)/OFFSET(Radar!$AC$3,COLUMN(),0))*DistanceShader!CD19*LightShader!CD19*(IF(OFFSET(Ghosts!$S$41,COLUMN(),0)&lt;ScreenHeight!$E20,   1,   (SQRT(OFFSET(Ghosts!$T$41,COLUMN(),0)-OFFSET(Ghosts!$R$41,COLUMN(),0)*ScreenHeight!$D20)-1))+IF(Ghosts!$B$35,IF(Param!$M$21,-1-POWER(0.3,Param!$M$21)/(IF(Param!$M$21&lt;20,LightShader!CD84,OFFSET(LightShader!CD84,Param!$M$21-20,0))+POWER(0.3,Param!$M$21)),-2),0))</f>
        <v>1.4326052534491343</v>
      </c>
      <c r="CE19" s="46">
        <f ca="1">IF(ScreenHeight!$B20&lt;OFFSET(Radar!$AC$3,COLUMN(),0),    Param!$B$38/ScreenHeight!$B20,    (Param!$B$37+1/(1-OFFSET(Radar!$AD$3,COLUMN(),0)*ScreenHeight!$C20)/Param!$B$39)/OFFSET(Radar!$AC$3,COLUMN(),0))*DistanceShader!CE19*LightShader!CE19*(IF(OFFSET(Ghosts!$S$41,COLUMN(),0)&lt;ScreenHeight!$E20,   1,   (SQRT(OFFSET(Ghosts!$T$41,COLUMN(),0)-OFFSET(Ghosts!$R$41,COLUMN(),0)*ScreenHeight!$D20)-1))+IF(Ghosts!$B$35,IF(Param!$M$21,-1-POWER(0.3,Param!$M$21)/(IF(Param!$M$21&lt;20,LightShader!CE84,OFFSET(LightShader!CE84,Param!$M$21-20,0))+POWER(0.3,Param!$M$21)),-2),0))</f>
        <v>1.3793635505258499</v>
      </c>
      <c r="CF19" s="46">
        <f ca="1">IF(ScreenHeight!$B20&lt;OFFSET(Radar!$AC$3,COLUMN(),0),    Param!$B$38/ScreenHeight!$B20,    (Param!$B$37+1/(1-OFFSET(Radar!$AD$3,COLUMN(),0)*ScreenHeight!$C20)/Param!$B$39)/OFFSET(Radar!$AC$3,COLUMN(),0))*DistanceShader!CF19*LightShader!CF19*(IF(OFFSET(Ghosts!$S$41,COLUMN(),0)&lt;ScreenHeight!$E20,   1,   (SQRT(OFFSET(Ghosts!$T$41,COLUMN(),0)-OFFSET(Ghosts!$R$41,COLUMN(),0)*ScreenHeight!$D20)-1))+IF(Ghosts!$B$35,IF(Param!$M$21,-1-POWER(0.3,Param!$M$21)/(IF(Param!$M$21&lt;20,LightShader!CF84,OFFSET(LightShader!CF84,Param!$M$21-20,0))+POWER(0.3,Param!$M$21)),-2),0))</f>
        <v>1.3288233067413862</v>
      </c>
      <c r="CG19" s="46">
        <f ca="1">IF(ScreenHeight!$B20&lt;OFFSET(Radar!$AC$3,COLUMN(),0),    Param!$B$38/ScreenHeight!$B20,    (Param!$B$37+1/(1-OFFSET(Radar!$AD$3,COLUMN(),0)*ScreenHeight!$C20)/Param!$B$39)/OFFSET(Radar!$AC$3,COLUMN(),0))*DistanceShader!CG19*LightShader!CG19*(IF(OFFSET(Ghosts!$S$41,COLUMN(),0)&lt;ScreenHeight!$E20,   1,   (SQRT(OFFSET(Ghosts!$T$41,COLUMN(),0)-OFFSET(Ghosts!$R$41,COLUMN(),0)*ScreenHeight!$D20)-1))+IF(Ghosts!$B$35,IF(Param!$M$21,-1-POWER(0.3,Param!$M$21)/(IF(Param!$M$21&lt;20,LightShader!CG84,OFFSET(LightShader!CG84,Param!$M$21-20,0))+POWER(0.3,Param!$M$21)),-2),0))</f>
        <v>1.2808145635909729</v>
      </c>
      <c r="CH19" s="46">
        <f ca="1">IF(ScreenHeight!$B20&lt;OFFSET(Radar!$AC$3,COLUMN(),0),    Param!$B$38/ScreenHeight!$B20,    (Param!$B$37+1/(1-OFFSET(Radar!$AD$3,COLUMN(),0)*ScreenHeight!$C20)/Param!$B$39)/OFFSET(Radar!$AC$3,COLUMN(),0))*DistanceShader!CH19*LightShader!CH19*(IF(OFFSET(Ghosts!$S$41,COLUMN(),0)&lt;ScreenHeight!$E20,   1,   (SQRT(OFFSET(Ghosts!$T$41,COLUMN(),0)-OFFSET(Ghosts!$R$41,COLUMN(),0)*ScreenHeight!$D20)-1))+IF(Ghosts!$B$35,IF(Param!$M$21,-1-POWER(0.3,Param!$M$21)/(IF(Param!$M$21&lt;20,LightShader!CH84,OFFSET(LightShader!CH84,Param!$M$21-20,0))+POWER(0.3,Param!$M$21)),-2),0))</f>
        <v>1.2351797198598706</v>
      </c>
      <c r="CI19" s="46">
        <f ca="1">IF(ScreenHeight!$B20&lt;OFFSET(Radar!$AC$3,COLUMN(),0),    Param!$B$38/ScreenHeight!$B20,    (Param!$B$37+1/(1-OFFSET(Radar!$AD$3,COLUMN(),0)*ScreenHeight!$C20)/Param!$B$39)/OFFSET(Radar!$AC$3,COLUMN(),0))*DistanceShader!CI19*LightShader!CI19*(IF(OFFSET(Ghosts!$S$41,COLUMN(),0)&lt;ScreenHeight!$E20,   1,   (SQRT(OFFSET(Ghosts!$T$41,COLUMN(),0)-OFFSET(Ghosts!$R$41,COLUMN(),0)*ScreenHeight!$D20)-1))+IF(Ghosts!$B$35,IF(Param!$M$21,-1-POWER(0.3,Param!$M$21)/(IF(Param!$M$21&lt;20,LightShader!CI84,OFFSET(LightShader!CI84,Param!$M$21-20,0))+POWER(0.3,Param!$M$21)),-2),0))</f>
        <v>1.1917726067181422</v>
      </c>
      <c r="CJ19" s="46">
        <f ca="1">IF(ScreenHeight!$B20&lt;OFFSET(Radar!$AC$3,COLUMN(),0),    Param!$B$38/ScreenHeight!$B20,    (Param!$B$37+1/(1-OFFSET(Radar!$AD$3,COLUMN(),0)*ScreenHeight!$C20)/Param!$B$39)/OFFSET(Radar!$AC$3,COLUMN(),0))*DistanceShader!CJ19*LightShader!CJ19*(IF(OFFSET(Ghosts!$S$41,COLUMN(),0)&lt;ScreenHeight!$E20,   1,   (SQRT(OFFSET(Ghosts!$T$41,COLUMN(),0)-OFFSET(Ghosts!$R$41,COLUMN(),0)*ScreenHeight!$D20)-1))+IF(Ghosts!$B$35,IF(Param!$M$21,-1-POWER(0.3,Param!$M$21)/(IF(Param!$M$21&lt;20,LightShader!CJ84,OFFSET(LightShader!CJ84,Param!$M$21-20,0))+POWER(0.3,Param!$M$21)),-2),0))</f>
        <v>1.1504576100880755</v>
      </c>
      <c r="CK19" s="46">
        <f ca="1">IF(ScreenHeight!$B20&lt;OFFSET(Radar!$AC$3,COLUMN(),0),    Param!$B$38/ScreenHeight!$B20,    (Param!$B$37+1/(1-OFFSET(Radar!$AD$3,COLUMN(),0)*ScreenHeight!$C20)/Param!$B$39)/OFFSET(Radar!$AC$3,COLUMN(),0))*DistanceShader!CK19*LightShader!CK19*(IF(OFFSET(Ghosts!$S$41,COLUMN(),0)&lt;ScreenHeight!$E20,   1,   (SQRT(OFFSET(Ghosts!$T$41,COLUMN(),0)-OFFSET(Ghosts!$R$41,COLUMN(),0)*ScreenHeight!$D20)-1))+IF(Ghosts!$B$35,IF(Param!$M$21,-1-POWER(0.3,Param!$M$21)/(IF(Param!$M$21&lt;20,LightShader!CK84,OFFSET(LightShader!CK84,Param!$M$21-20,0))+POWER(0.3,Param!$M$21)),-2),0))</f>
        <v>1.1111088467570822</v>
      </c>
      <c r="CL19" s="46">
        <f ca="1">IF(ScreenHeight!$B20&lt;OFFSET(Radar!$AC$3,COLUMN(),0),    Param!$B$38/ScreenHeight!$B20,    (Param!$B$37+1/(1-OFFSET(Radar!$AD$3,COLUMN(),0)*ScreenHeight!$C20)/Param!$B$39)/OFFSET(Radar!$AC$3,COLUMN(),0))*DistanceShader!CL19*LightShader!CL19*(IF(OFFSET(Ghosts!$S$41,COLUMN(),0)&lt;ScreenHeight!$E20,   1,   (SQRT(OFFSET(Ghosts!$T$41,COLUMN(),0)-OFFSET(Ghosts!$R$41,COLUMN(),0)*ScreenHeight!$D20)-1))+IF(Ghosts!$B$35,IF(Param!$M$21,-1-POWER(0.3,Param!$M$21)/(IF(Param!$M$21&lt;20,LightShader!CL84,OFFSET(LightShader!CL84,Param!$M$21-20,0))+POWER(0.3,Param!$M$21)),-2),0))</f>
        <v>1.07360939697394</v>
      </c>
      <c r="CM19" s="46">
        <f ca="1">IF(ScreenHeight!$B20&lt;OFFSET(Radar!$AC$3,COLUMN(),0),    Param!$B$38/ScreenHeight!$B20,    (Param!$B$37+1/(1-OFFSET(Radar!$AD$3,COLUMN(),0)*ScreenHeight!$C20)/Param!$B$39)/OFFSET(Radar!$AC$3,COLUMN(),0))*DistanceShader!CM19*LightShader!CM19*(IF(OFFSET(Ghosts!$S$41,COLUMN(),0)&lt;ScreenHeight!$E20,   1,   (SQRT(OFFSET(Ghosts!$T$41,COLUMN(),0)-OFFSET(Ghosts!$R$41,COLUMN(),0)*ScreenHeight!$D20)-1))+IF(Ghosts!$B$35,IF(Param!$M$21,-1-POWER(0.3,Param!$M$21)/(IF(Param!$M$21&lt;20,LightShader!CM84,OFFSET(LightShader!CM84,Param!$M$21-20,0))+POWER(0.3,Param!$M$21)),-2),0))</f>
        <v>0.84768207434761933</v>
      </c>
      <c r="CN19" s="46">
        <f ca="1">IF(ScreenHeight!$B20&lt;OFFSET(Radar!$AC$3,COLUMN(),0),    Param!$B$38/ScreenHeight!$B20,    (Param!$B$37+1/(1-OFFSET(Radar!$AD$3,COLUMN(),0)*ScreenHeight!$C20)/Param!$B$39)/OFFSET(Radar!$AC$3,COLUMN(),0))*DistanceShader!CN19*LightShader!CN19*(IF(OFFSET(Ghosts!$S$41,COLUMN(),0)&lt;ScreenHeight!$E20,   1,   (SQRT(OFFSET(Ghosts!$T$41,COLUMN(),0)-OFFSET(Ghosts!$R$41,COLUMN(),0)*ScreenHeight!$D20)-1))+IF(Ghosts!$B$35,IF(Param!$M$21,-1-POWER(0.3,Param!$M$21)/(IF(Param!$M$21&lt;20,LightShader!CN84,OFFSET(LightShader!CN84,Param!$M$21-20,0))+POWER(0.3,Param!$M$21)),-2),0))</f>
        <v>0.8234461737393779</v>
      </c>
      <c r="CO19" s="46">
        <f ca="1">IF(ScreenHeight!$B20&lt;OFFSET(Radar!$AC$3,COLUMN(),0),    Param!$B$38/ScreenHeight!$B20,    (Param!$B$37+1/(1-OFFSET(Radar!$AD$3,COLUMN(),0)*ScreenHeight!$C20)/Param!$B$39)/OFFSET(Radar!$AC$3,COLUMN(),0))*DistanceShader!CO19*LightShader!CO19*(IF(OFFSET(Ghosts!$S$41,COLUMN(),0)&lt;ScreenHeight!$E20,   1,   (SQRT(OFFSET(Ghosts!$T$41,COLUMN(),0)-OFFSET(Ghosts!$R$41,COLUMN(),0)*ScreenHeight!$D20)-1))+IF(Ghosts!$B$35,IF(Param!$M$21,-1-POWER(0.3,Param!$M$21)/(IF(Param!$M$21&lt;20,LightShader!CO84,OFFSET(LightShader!CO84,Param!$M$21-20,0))+POWER(0.3,Param!$M$21)),-2),0))</f>
        <v>0.80019968900571237</v>
      </c>
      <c r="CP19" s="46">
        <f ca="1">IF(ScreenHeight!$B20&lt;OFFSET(Radar!$AC$3,COLUMN(),0),    Param!$B$38/ScreenHeight!$B20,    (Param!$B$37+1/(1-OFFSET(Radar!$AD$3,COLUMN(),0)*ScreenHeight!$C20)/Param!$B$39)/OFFSET(Radar!$AC$3,COLUMN(),0))*DistanceShader!CP19*LightShader!CP19*(IF(OFFSET(Ghosts!$S$41,COLUMN(),0)&lt;ScreenHeight!$E20,   1,   (SQRT(OFFSET(Ghosts!$T$41,COLUMN(),0)-OFFSET(Ghosts!$R$41,COLUMN(),0)*ScreenHeight!$D20)-1))+IF(Ghosts!$B$35,IF(Param!$M$21,-1-POWER(0.3,Param!$M$21)/(IF(Param!$M$21&lt;20,LightShader!CP84,OFFSET(LightShader!CP84,Param!$M$21-20,0))+POWER(0.3,Param!$M$21)),-2),0))</f>
        <v>0.7779029729114364</v>
      </c>
      <c r="CQ19" s="46">
        <f ca="1">IF(ScreenHeight!$B20&lt;OFFSET(Radar!$AC$3,COLUMN(),0),    Param!$B$38/ScreenHeight!$B20,    (Param!$B$37+1/(1-OFFSET(Radar!$AD$3,COLUMN(),0)*ScreenHeight!$C20)/Param!$B$39)/OFFSET(Radar!$AC$3,COLUMN(),0))*DistanceShader!CQ19*LightShader!CQ19*(IF(OFFSET(Ghosts!$S$41,COLUMN(),0)&lt;ScreenHeight!$E20,   1,   (SQRT(OFFSET(Ghosts!$T$41,COLUMN(),0)-OFFSET(Ghosts!$R$41,COLUMN(),0)*ScreenHeight!$D20)-1))+IF(Ghosts!$B$35,IF(Param!$M$21,-1-POWER(0.3,Param!$M$21)/(IF(Param!$M$21&lt;20,LightShader!CQ84,OFFSET(LightShader!CQ84,Param!$M$21-20,0))+POWER(0.3,Param!$M$21)),-2),0))</f>
        <v>0.75651661014358307</v>
      </c>
      <c r="CR19" s="46">
        <f ca="1">IF(ScreenHeight!$B20&lt;OFFSET(Radar!$AC$3,COLUMN(),0),    Param!$B$38/ScreenHeight!$B20,    (Param!$B$37+1/(1-OFFSET(Radar!$AD$3,COLUMN(),0)*ScreenHeight!$C20)/Param!$B$39)/OFFSET(Radar!$AC$3,COLUMN(),0))*DistanceShader!CR19*LightShader!CR19*(IF(OFFSET(Ghosts!$S$41,COLUMN(),0)&lt;ScreenHeight!$E20,   1,   (SQRT(OFFSET(Ghosts!$T$41,COLUMN(),0)-OFFSET(Ghosts!$R$41,COLUMN(),0)*ScreenHeight!$D20)-1))+IF(Ghosts!$B$35,IF(Param!$M$21,-1-POWER(0.3,Param!$M$21)/(IF(Param!$M$21&lt;20,LightShader!CR84,OFFSET(LightShader!CR84,Param!$M$21-20,0))+POWER(0.3,Param!$M$21)),-2),0))</f>
        <v>0.73600137418746792</v>
      </c>
      <c r="CS19" s="46">
        <f ca="1">IF(ScreenHeight!$B20&lt;OFFSET(Radar!$AC$3,COLUMN(),0),    Param!$B$38/ScreenHeight!$B20,    (Param!$B$37+1/(1-OFFSET(Radar!$AD$3,COLUMN(),0)*ScreenHeight!$C20)/Param!$B$39)/OFFSET(Radar!$AC$3,COLUMN(),0))*DistanceShader!CS19*LightShader!CS19*(IF(OFFSET(Ghosts!$S$41,COLUMN(),0)&lt;ScreenHeight!$E20,   1,   (SQRT(OFFSET(Ghosts!$T$41,COLUMN(),0)-OFFSET(Ghosts!$R$41,COLUMN(),0)*ScreenHeight!$D20)-1))+IF(Ghosts!$B$35,IF(Param!$M$21,-1-POWER(0.3,Param!$M$21)/(IF(Param!$M$21&lt;20,LightShader!CS84,OFFSET(LightShader!CS84,Param!$M$21-20,0))+POWER(0.3,Param!$M$21)),-2),0))</f>
        <v>0.71631837491716055</v>
      </c>
      <c r="CT19" s="46">
        <f ca="1">IF(ScreenHeight!$B20&lt;OFFSET(Radar!$AC$3,COLUMN(),0),    Param!$B$38/ScreenHeight!$B20,    (Param!$B$37+1/(1-OFFSET(Radar!$AD$3,COLUMN(),0)*ScreenHeight!$C20)/Param!$B$39)/OFFSET(Radar!$AC$3,COLUMN(),0))*DistanceShader!CT19*LightShader!CT19*(IF(OFFSET(Ghosts!$S$41,COLUMN(),0)&lt;ScreenHeight!$E20,   1,   (SQRT(OFFSET(Ghosts!$T$41,COLUMN(),0)-OFFSET(Ghosts!$R$41,COLUMN(),0)*ScreenHeight!$D20)-1))+IF(Ghosts!$B$35,IF(Param!$M$21,-1-POWER(0.3,Param!$M$21)/(IF(Param!$M$21&lt;20,LightShader!CT84,OFFSET(LightShader!CT84,Param!$M$21-20,0))+POWER(0.3,Param!$M$21)),-2),0))</f>
        <v>0.69742930042427287</v>
      </c>
      <c r="CU19" s="46">
        <f ca="1">IF(ScreenHeight!$B20&lt;OFFSET(Radar!$AC$3,COLUMN(),0),    Param!$B$38/ScreenHeight!$B20,    (Param!$B$37+1/(1-OFFSET(Radar!$AD$3,COLUMN(),0)*ScreenHeight!$C20)/Param!$B$39)/OFFSET(Radar!$AC$3,COLUMN(),0))*DistanceShader!CU19*LightShader!CU19*(IF(OFFSET(Ghosts!$S$41,COLUMN(),0)&lt;ScreenHeight!$E20,   1,   (SQRT(OFFSET(Ghosts!$T$41,COLUMN(),0)-OFFSET(Ghosts!$R$41,COLUMN(),0)*ScreenHeight!$D20)-1))+IF(Ghosts!$B$35,IF(Param!$M$21,-1-POWER(0.3,Param!$M$21)/(IF(Param!$M$21&lt;20,LightShader!CU84,OFFSET(LightShader!CU84,Param!$M$21-20,0))+POWER(0.3,Param!$M$21)),-2),0))</f>
        <v>0.67929668238268492</v>
      </c>
      <c r="CV19" s="46">
        <f ca="1">IF(ScreenHeight!$B20&lt;OFFSET(Radar!$AC$3,COLUMN(),0),    Param!$B$38/ScreenHeight!$B20,    (Param!$B$37+1/(1-OFFSET(Radar!$AD$3,COLUMN(),0)*ScreenHeight!$C20)/Param!$B$39)/OFFSET(Radar!$AC$3,COLUMN(),0))*DistanceShader!CV19*LightShader!CV19*(IF(OFFSET(Ghosts!$S$41,COLUMN(),0)&lt;ScreenHeight!$E20,   1,   (SQRT(OFFSET(Ghosts!$T$41,COLUMN(),0)-OFFSET(Ghosts!$R$41,COLUMN(),0)*ScreenHeight!$D20)-1))+IF(Ghosts!$B$35,IF(Param!$M$21,-1-POWER(0.3,Param!$M$21)/(IF(Param!$M$21&lt;20,LightShader!CV84,OFFSET(LightShader!CV84,Param!$M$21-20,0))+POWER(0.3,Param!$M$21)),-2),0))</f>
        <v>0.661884140032308</v>
      </c>
      <c r="CW19" s="46">
        <f ca="1">IF(ScreenHeight!$B20&lt;OFFSET(Radar!$AC$3,COLUMN(),0),    Param!$B$38/ScreenHeight!$B20,    (Param!$B$37+1/(1-OFFSET(Radar!$AD$3,COLUMN(),0)*ScreenHeight!$C20)/Param!$B$39)/OFFSET(Radar!$AC$3,COLUMN(),0))*DistanceShader!CW19*LightShader!CW19*(IF(OFFSET(Ghosts!$S$41,COLUMN(),0)&lt;ScreenHeight!$E20,   1,   (SQRT(OFFSET(Ghosts!$T$41,COLUMN(),0)-OFFSET(Ghosts!$R$41,COLUMN(),0)*ScreenHeight!$D20)-1))+IF(Ghosts!$B$35,IF(Param!$M$21,-1-POWER(0.3,Param!$M$21)/(IF(Param!$M$21&lt;20,LightShader!CW84,OFFSET(LightShader!CW84,Param!$M$21-20,0))+POWER(0.3,Param!$M$21)),-2),0))</f>
        <v>0.64515657907098334</v>
      </c>
    </row>
    <row r="20" spans="1:101" ht="7.5" customHeight="1">
      <c r="A20" s="46">
        <f ca="1">IF(ScreenHeight!$B21&lt;OFFSET(Radar!$AC$3,COLUMN(),0),    Param!$B$38/ScreenHeight!$B21,    (Param!$B$37+1/(1-OFFSET(Radar!$AD$3,COLUMN(),0)*ScreenHeight!$C21)/Param!$B$39)/OFFSET(Radar!$AC$3,COLUMN(),0))*DistanceShader!A20*LightShader!A20*(IF(OFFSET(Ghosts!$S$41,COLUMN(),0)&lt;ScreenHeight!$E21,   1,   (SQRT(OFFSET(Ghosts!$T$41,COLUMN(),0)-OFFSET(Ghosts!$R$41,COLUMN(),0)*ScreenHeight!$D21)-1))+IF(Ghosts!$B$35,IF(Param!$M$21,-1-POWER(0.3,Param!$M$21)/(IF(Param!$M$21&lt;20,LightShader!A85,OFFSET(LightShader!A85,Param!$M$21-20,0))+POWER(0.3,Param!$M$21)),-2),0))</f>
        <v>0.71652164220528503</v>
      </c>
      <c r="B20" s="46">
        <f ca="1">IF(ScreenHeight!$B21&lt;OFFSET(Radar!$AC$3,COLUMN(),0),    Param!$B$38/ScreenHeight!$B21,    (Param!$B$37+1/(1-OFFSET(Radar!$AD$3,COLUMN(),0)*ScreenHeight!$C21)/Param!$B$39)/OFFSET(Radar!$AC$3,COLUMN(),0))*DistanceShader!B20*LightShader!B20*(IF(OFFSET(Ghosts!$S$41,COLUMN(),0)&lt;ScreenHeight!$E21,   1,   (SQRT(OFFSET(Ghosts!$T$41,COLUMN(),0)-OFFSET(Ghosts!$R$41,COLUMN(),0)*ScreenHeight!$D21)-1))+IF(Ghosts!$B$35,IF(Param!$M$21,-1-POWER(0.3,Param!$M$21)/(IF(Param!$M$21&lt;20,LightShader!B85,OFFSET(LightShader!B85,Param!$M$21-20,0))+POWER(0.3,Param!$M$21)),-2),0))</f>
        <v>0.72968056825048266</v>
      </c>
      <c r="C20" s="46">
        <f ca="1">IF(ScreenHeight!$B21&lt;OFFSET(Radar!$AC$3,COLUMN(),0),    Param!$B$38/ScreenHeight!$B21,    (Param!$B$37+1/(1-OFFSET(Radar!$AD$3,COLUMN(),0)*ScreenHeight!$C21)/Param!$B$39)/OFFSET(Radar!$AC$3,COLUMN(),0))*DistanceShader!C20*LightShader!C20*(IF(OFFSET(Ghosts!$S$41,COLUMN(),0)&lt;ScreenHeight!$E21,   1,   (SQRT(OFFSET(Ghosts!$T$41,COLUMN(),0)-OFFSET(Ghosts!$R$41,COLUMN(),0)*ScreenHeight!$D21)-1))+IF(Ghosts!$B$35,IF(Param!$M$21,-1-POWER(0.3,Param!$M$21)/(IF(Param!$M$21&lt;20,LightShader!C85,OFFSET(LightShader!C85,Param!$M$21-20,0))+POWER(0.3,Param!$M$21)),-2),0))</f>
        <v>0.74325010763712041</v>
      </c>
      <c r="D20" s="46">
        <f ca="1">IF(ScreenHeight!$B21&lt;OFFSET(Radar!$AC$3,COLUMN(),0),    Param!$B$38/ScreenHeight!$B21,    (Param!$B$37+1/(1-OFFSET(Radar!$AD$3,COLUMN(),0)*ScreenHeight!$C21)/Param!$B$39)/OFFSET(Radar!$AC$3,COLUMN(),0))*DistanceShader!D20*LightShader!D20*(IF(OFFSET(Ghosts!$S$41,COLUMN(),0)&lt;ScreenHeight!$E21,   1,   (SQRT(OFFSET(Ghosts!$T$41,COLUMN(),0)-OFFSET(Ghosts!$R$41,COLUMN(),0)*ScreenHeight!$D21)-1))+IF(Ghosts!$B$35,IF(Param!$M$21,-1-POWER(0.3,Param!$M$21)/(IF(Param!$M$21&lt;20,LightShader!D85,OFFSET(LightShader!D85,Param!$M$21-20,0))+POWER(0.3,Param!$M$21)),-2),0))</f>
        <v>0.75724762019489267</v>
      </c>
      <c r="E20" s="46">
        <f ca="1">IF(ScreenHeight!$B21&lt;OFFSET(Radar!$AC$3,COLUMN(),0),    Param!$B$38/ScreenHeight!$B21,    (Param!$B$37+1/(1-OFFSET(Radar!$AD$3,COLUMN(),0)*ScreenHeight!$C21)/Param!$B$39)/OFFSET(Radar!$AC$3,COLUMN(),0))*DistanceShader!E20*LightShader!E20*(IF(OFFSET(Ghosts!$S$41,COLUMN(),0)&lt;ScreenHeight!$E21,   1,   (SQRT(OFFSET(Ghosts!$T$41,COLUMN(),0)-OFFSET(Ghosts!$R$41,COLUMN(),0)*ScreenHeight!$D21)-1))+IF(Ghosts!$B$35,IF(Param!$M$21,-1-POWER(0.3,Param!$M$21)/(IF(Param!$M$21&lt;20,LightShader!E85,OFFSET(LightShader!E85,Param!$M$21-20,0))+POWER(0.3,Param!$M$21)),-2),0))</f>
        <v>0.77169143003455165</v>
      </c>
      <c r="F20" s="46">
        <f ca="1">IF(ScreenHeight!$B21&lt;OFFSET(Radar!$AC$3,COLUMN(),0),    Param!$B$38/ScreenHeight!$B21,    (Param!$B$37+1/(1-OFFSET(Radar!$AD$3,COLUMN(),0)*ScreenHeight!$C21)/Param!$B$39)/OFFSET(Radar!$AC$3,COLUMN(),0))*DistanceShader!F20*LightShader!F20*(IF(OFFSET(Ghosts!$S$41,COLUMN(),0)&lt;ScreenHeight!$E21,   1,   (SQRT(OFFSET(Ghosts!$T$41,COLUMN(),0)-OFFSET(Ghosts!$R$41,COLUMN(),0)*ScreenHeight!$D21)-1))+IF(Ghosts!$B$35,IF(Param!$M$21,-1-POWER(0.3,Param!$M$21)/(IF(Param!$M$21&lt;20,LightShader!F85,OFFSET(LightShader!F85,Param!$M$21-20,0))+POWER(0.3,Param!$M$21)),-2),0))</f>
        <v>0.7866008969394207</v>
      </c>
      <c r="G20" s="46">
        <f ca="1">IF(ScreenHeight!$B21&lt;OFFSET(Radar!$AC$3,COLUMN(),0),    Param!$B$38/ScreenHeight!$B21,    (Param!$B$37+1/(1-OFFSET(Radar!$AD$3,COLUMN(),0)*ScreenHeight!$C21)/Param!$B$39)/OFFSET(Radar!$AC$3,COLUMN(),0))*DistanceShader!G20*LightShader!G20*(IF(OFFSET(Ghosts!$S$41,COLUMN(),0)&lt;ScreenHeight!$E21,   1,   (SQRT(OFFSET(Ghosts!$T$41,COLUMN(),0)-OFFSET(Ghosts!$R$41,COLUMN(),0)*ScreenHeight!$D21)-1))+IF(Ghosts!$B$35,IF(Param!$M$21,-1-POWER(0.3,Param!$M$21)/(IF(Param!$M$21&lt;20,LightShader!G85,OFFSET(LightShader!G85,Param!$M$21-20,0))+POWER(0.3,Param!$M$21)),-2),0))</f>
        <v>0.80199649447669907</v>
      </c>
      <c r="H20" s="46">
        <f ca="1">IF(ScreenHeight!$B21&lt;OFFSET(Radar!$AC$3,COLUMN(),0),    Param!$B$38/ScreenHeight!$B21,    (Param!$B$37+1/(1-OFFSET(Radar!$AD$3,COLUMN(),0)*ScreenHeight!$C21)/Param!$B$39)/OFFSET(Radar!$AC$3,COLUMN(),0))*DistanceShader!H20*LightShader!H20*(IF(OFFSET(Ghosts!$S$41,COLUMN(),0)&lt;ScreenHeight!$E21,   1,   (SQRT(OFFSET(Ghosts!$T$41,COLUMN(),0)-OFFSET(Ghosts!$R$41,COLUMN(),0)*ScreenHeight!$D21)-1))+IF(Ghosts!$B$35,IF(Param!$M$21,-1-POWER(0.3,Param!$M$21)/(IF(Param!$M$21&lt;20,LightShader!H85,OFFSET(LightShader!H85,Param!$M$21-20,0))+POWER(0.3,Param!$M$21)),-2),0))</f>
        <v>0.81789989548413888</v>
      </c>
      <c r="I20" s="46">
        <f ca="1">IF(ScreenHeight!$B21&lt;OFFSET(Radar!$AC$3,COLUMN(),0),    Param!$B$38/ScreenHeight!$B21,    (Param!$B$37+1/(1-OFFSET(Radar!$AD$3,COLUMN(),0)*ScreenHeight!$C21)/Param!$B$39)/OFFSET(Radar!$AC$3,COLUMN(),0))*DistanceShader!I20*LightShader!I20*(IF(OFFSET(Ghosts!$S$41,COLUMN(),0)&lt;ScreenHeight!$E21,   1,   (SQRT(OFFSET(Ghosts!$T$41,COLUMN(),0)-OFFSET(Ghosts!$R$41,COLUMN(),0)*ScreenHeight!$D21)-1))+IF(Ghosts!$B$35,IF(Param!$M$21,-1-POWER(0.3,Param!$M$21)/(IF(Param!$M$21&lt;20,LightShader!I85,OFFSET(LightShader!I85,Param!$M$21-20,0))+POWER(0.3,Param!$M$21)),-2),0))</f>
        <v>0.83433406561782308</v>
      </c>
      <c r="J20" s="46">
        <f ca="1">IF(ScreenHeight!$B21&lt;OFFSET(Radar!$AC$3,COLUMN(),0),    Param!$B$38/ScreenHeight!$B21,    (Param!$B$37+1/(1-OFFSET(Radar!$AD$3,COLUMN(),0)*ScreenHeight!$C21)/Param!$B$39)/OFFSET(Radar!$AC$3,COLUMN(),0))*DistanceShader!J20*LightShader!J20*(IF(OFFSET(Ghosts!$S$41,COLUMN(),0)&lt;ScreenHeight!$E21,   1,   (SQRT(OFFSET(Ghosts!$T$41,COLUMN(),0)-OFFSET(Ghosts!$R$41,COLUMN(),0)*ScreenHeight!$D21)-1))+IF(Ghosts!$B$35,IF(Param!$M$21,-1-POWER(0.3,Param!$M$21)/(IF(Param!$M$21&lt;20,LightShader!J85,OFFSET(LightShader!J85,Param!$M$21-20,0))+POWER(0.3,Param!$M$21)),-2),0))</f>
        <v>0.9552887678568821</v>
      </c>
      <c r="K20" s="46">
        <f ca="1">IF(ScreenHeight!$B21&lt;OFFSET(Radar!$AC$3,COLUMN(),0),    Param!$B$38/ScreenHeight!$B21,    (Param!$B$37+1/(1-OFFSET(Radar!$AD$3,COLUMN(),0)*ScreenHeight!$C21)/Param!$B$39)/OFFSET(Radar!$AC$3,COLUMN(),0))*DistanceShader!K20*LightShader!K20*(IF(OFFSET(Ghosts!$S$41,COLUMN(),0)&lt;ScreenHeight!$E21,   1,   (SQRT(OFFSET(Ghosts!$T$41,COLUMN(),0)-OFFSET(Ghosts!$R$41,COLUMN(),0)*ScreenHeight!$D21)-1))+IF(Ghosts!$B$35,IF(Param!$M$21,-1-POWER(0.3,Param!$M$21)/(IF(Param!$M$21&lt;20,LightShader!K85,OFFSET(LightShader!K85,Param!$M$21-20,0))+POWER(0.3,Param!$M$21)),-2),0))</f>
        <v>0.98804434294090171</v>
      </c>
      <c r="L20" s="46">
        <f ca="1">IF(ScreenHeight!$B21&lt;OFFSET(Radar!$AC$3,COLUMN(),0),    Param!$B$38/ScreenHeight!$B21,    (Param!$B$37+1/(1-OFFSET(Radar!$AD$3,COLUMN(),0)*ScreenHeight!$C21)/Param!$B$39)/OFFSET(Radar!$AC$3,COLUMN(),0))*DistanceShader!L20*LightShader!L20*(IF(OFFSET(Ghosts!$S$41,COLUMN(),0)&lt;ScreenHeight!$E21,   1,   (SQRT(OFFSET(Ghosts!$T$41,COLUMN(),0)-OFFSET(Ghosts!$R$41,COLUMN(),0)*ScreenHeight!$D21)-1))+IF(Ghosts!$B$35,IF(Param!$M$21,-1-POWER(0.3,Param!$M$21)/(IF(Param!$M$21&lt;20,LightShader!L85,OFFSET(LightShader!L85,Param!$M$21-20,0))+POWER(0.3,Param!$M$21)),-2),0))</f>
        <v>1.0223870806368904</v>
      </c>
      <c r="M20" s="46">
        <f ca="1">IF(ScreenHeight!$B21&lt;OFFSET(Radar!$AC$3,COLUMN(),0),    Param!$B$38/ScreenHeight!$B21,    (Param!$B$37+1/(1-OFFSET(Radar!$AD$3,COLUMN(),0)*ScreenHeight!$C21)/Param!$B$39)/OFFSET(Radar!$AC$3,COLUMN(),0))*DistanceShader!M20*LightShader!M20*(IF(OFFSET(Ghosts!$S$41,COLUMN(),0)&lt;ScreenHeight!$E21,   1,   (SQRT(OFFSET(Ghosts!$T$41,COLUMN(),0)-OFFSET(Ghosts!$R$41,COLUMN(),0)*ScreenHeight!$D21)-1))+IF(Ghosts!$B$35,IF(Param!$M$21,-1-POWER(0.3,Param!$M$21)/(IF(Param!$M$21&lt;20,LightShader!M85,OFFSET(LightShader!M85,Param!$M$21-20,0))+POWER(0.3,Param!$M$21)),-2),0))</f>
        <v>1.0584164522679671</v>
      </c>
      <c r="N20" s="46">
        <f ca="1">IF(ScreenHeight!$B21&lt;OFFSET(Radar!$AC$3,COLUMN(),0),    Param!$B$38/ScreenHeight!$B21,    (Param!$B$37+1/(1-OFFSET(Radar!$AD$3,COLUMN(),0)*ScreenHeight!$C21)/Param!$B$39)/OFFSET(Radar!$AC$3,COLUMN(),0))*DistanceShader!N20*LightShader!N20*(IF(OFFSET(Ghosts!$S$41,COLUMN(),0)&lt;ScreenHeight!$E21,   1,   (SQRT(OFFSET(Ghosts!$T$41,COLUMN(),0)-OFFSET(Ghosts!$R$41,COLUMN(),0)*ScreenHeight!$D21)-1))+IF(Ghosts!$B$35,IF(Param!$M$21,-1-POWER(0.3,Param!$M$21)/(IF(Param!$M$21&lt;20,LightShader!N85,OFFSET(LightShader!N85,Param!$M$21-20,0))+POWER(0.3,Param!$M$21)),-2),0))</f>
        <v>1.0962397154034467</v>
      </c>
      <c r="O20" s="46">
        <f ca="1">IF(ScreenHeight!$B21&lt;OFFSET(Radar!$AC$3,COLUMN(),0),    Param!$B$38/ScreenHeight!$B21,    (Param!$B$37+1/(1-OFFSET(Radar!$AD$3,COLUMN(),0)*ScreenHeight!$C21)/Param!$B$39)/OFFSET(Radar!$AC$3,COLUMN(),0))*DistanceShader!O20*LightShader!O20*(IF(OFFSET(Ghosts!$S$41,COLUMN(),0)&lt;ScreenHeight!$E21,   1,   (SQRT(OFFSET(Ghosts!$T$41,COLUMN(),0)-OFFSET(Ghosts!$R$41,COLUMN(),0)*ScreenHeight!$D21)-1))+IF(Ghosts!$B$35,IF(Param!$M$21,-1-POWER(0.3,Param!$M$21)/(IF(Param!$M$21&lt;20,LightShader!O85,OFFSET(LightShader!O85,Param!$M$21-20,0))+POWER(0.3,Param!$M$21)),-2),0))</f>
        <v>1.1359726482312733</v>
      </c>
      <c r="P20" s="46">
        <f ca="1">IF(ScreenHeight!$B21&lt;OFFSET(Radar!$AC$3,COLUMN(),0),    Param!$B$38/ScreenHeight!$B21,    (Param!$B$37+1/(1-OFFSET(Radar!$AD$3,COLUMN(),0)*ScreenHeight!$C21)/Param!$B$39)/OFFSET(Radar!$AC$3,COLUMN(),0))*DistanceShader!P20*LightShader!P20*(IF(OFFSET(Ghosts!$S$41,COLUMN(),0)&lt;ScreenHeight!$E21,   1,   (SQRT(OFFSET(Ghosts!$T$41,COLUMN(),0)-OFFSET(Ghosts!$R$41,COLUMN(),0)*ScreenHeight!$D21)-1))+IF(Ghosts!$B$35,IF(Param!$M$21,-1-POWER(0.3,Param!$M$21)/(IF(Param!$M$21&lt;20,LightShader!P85,OFFSET(LightShader!P85,Param!$M$21-20,0))+POWER(0.3,Param!$M$21)),-2),0))</f>
        <v>1.1777403599459337</v>
      </c>
      <c r="Q20" s="46">
        <f ca="1">IF(ScreenHeight!$B21&lt;OFFSET(Radar!$AC$3,COLUMN(),0),    Param!$B$38/ScreenHeight!$B21,    (Param!$B$37+1/(1-OFFSET(Radar!$AD$3,COLUMN(),0)*ScreenHeight!$C21)/Param!$B$39)/OFFSET(Radar!$AC$3,COLUMN(),0))*DistanceShader!Q20*LightShader!Q20*(IF(OFFSET(Ghosts!$S$41,COLUMN(),0)&lt;ScreenHeight!$E21,   1,   (SQRT(OFFSET(Ghosts!$T$41,COLUMN(),0)-OFFSET(Ghosts!$R$41,COLUMN(),0)*ScreenHeight!$D21)-1))+IF(Ghosts!$B$35,IF(Param!$M$21,-1-POWER(0.3,Param!$M$21)/(IF(Param!$M$21&lt;20,LightShader!Q85,OFFSET(LightShader!Q85,Param!$M$21-20,0))+POWER(0.3,Param!$M$21)),-2),0))</f>
        <v>1.2216781835769883</v>
      </c>
      <c r="R20" s="46">
        <f ca="1">IF(ScreenHeight!$B21&lt;OFFSET(Radar!$AC$3,COLUMN(),0),    Param!$B$38/ScreenHeight!$B21,    (Param!$B$37+1/(1-OFFSET(Radar!$AD$3,COLUMN(),0)*ScreenHeight!$C21)/Param!$B$39)/OFFSET(Radar!$AC$3,COLUMN(),0))*DistanceShader!R20*LightShader!R20*(IF(OFFSET(Ghosts!$S$41,COLUMN(),0)&lt;ScreenHeight!$E21,   1,   (SQRT(OFFSET(Ghosts!$T$41,COLUMN(),0)-OFFSET(Ghosts!$R$41,COLUMN(),0)*ScreenHeight!$D21)-1))+IF(Ghosts!$B$35,IF(Param!$M$21,-1-POWER(0.3,Param!$M$21)/(IF(Param!$M$21&lt;20,LightShader!R85,OFFSET(LightShader!R85,Param!$M$21-20,0))+POWER(0.3,Param!$M$21)),-2),0))</f>
        <v>1.267932657220199</v>
      </c>
      <c r="S20" s="46">
        <f ca="1">IF(ScreenHeight!$B21&lt;OFFSET(Radar!$AC$3,COLUMN(),0),    Param!$B$38/ScreenHeight!$B21,    (Param!$B$37+1/(1-OFFSET(Radar!$AD$3,COLUMN(),0)*ScreenHeight!$C21)/Param!$B$39)/OFFSET(Radar!$AC$3,COLUMN(),0))*DistanceShader!S20*LightShader!S20*(IF(OFFSET(Ghosts!$S$41,COLUMN(),0)&lt;ScreenHeight!$E21,   1,   (SQRT(OFFSET(Ghosts!$T$41,COLUMN(),0)-OFFSET(Ghosts!$R$41,COLUMN(),0)*ScreenHeight!$D21)-1))+IF(Ghosts!$B$35,IF(Param!$M$21,-1-POWER(0.3,Param!$M$21)/(IF(Param!$M$21&lt;20,LightShader!S85,OFFSET(LightShader!S85,Param!$M$21-20,0))+POWER(0.3,Param!$M$21)),-2),0))</f>
        <v>1.3166625985707778</v>
      </c>
      <c r="T20" s="46">
        <f ca="1">IF(ScreenHeight!$B21&lt;OFFSET(Radar!$AC$3,COLUMN(),0),    Param!$B$38/ScreenHeight!$B21,    (Param!$B$37+1/(1-OFFSET(Radar!$AD$3,COLUMN(),0)*ScreenHeight!$C21)/Param!$B$39)/OFFSET(Radar!$AC$3,COLUMN(),0))*DistanceShader!T20*LightShader!T20*(IF(OFFSET(Ghosts!$S$41,COLUMN(),0)&lt;ScreenHeight!$E21,   1,   (SQRT(OFFSET(Ghosts!$T$41,COLUMN(),0)-OFFSET(Ghosts!$R$41,COLUMN(),0)*ScreenHeight!$D21)-1))+IF(Ghosts!$B$35,IF(Param!$M$21,-1-POWER(0.3,Param!$M$21)/(IF(Param!$M$21&lt;20,LightShader!T85,OFFSET(LightShader!T85,Param!$M$21-20,0))+POWER(0.3,Param!$M$21)),-2),0))</f>
        <v>1.3680402756985839</v>
      </c>
      <c r="U20" s="46">
        <f ca="1">IF(ScreenHeight!$B21&lt;OFFSET(Radar!$AC$3,COLUMN(),0),    Param!$B$38/ScreenHeight!$B21,    (Param!$B$37+1/(1-OFFSET(Radar!$AD$3,COLUMN(),0)*ScreenHeight!$C21)/Param!$B$39)/OFFSET(Radar!$AC$3,COLUMN(),0))*DistanceShader!U20*LightShader!U20*(IF(OFFSET(Ghosts!$S$41,COLUMN(),0)&lt;ScreenHeight!$E21,   1,   (SQRT(OFFSET(Ghosts!$T$41,COLUMN(),0)-OFFSET(Ghosts!$R$41,COLUMN(),0)*ScreenHeight!$D21)-1))+IF(Ghosts!$B$35,IF(Param!$M$21,-1-POWER(0.3,Param!$M$21)/(IF(Param!$M$21&lt;20,LightShader!U85,OFFSET(LightShader!U85,Param!$M$21-20,0))+POWER(0.3,Param!$M$21)),-2),0))</f>
        <v>1.4222526737228571</v>
      </c>
      <c r="V20" s="46">
        <f ca="1">IF(ScreenHeight!$B21&lt;OFFSET(Radar!$AC$3,COLUMN(),0),    Param!$B$38/ScreenHeight!$B21,    (Param!$B$37+1/(1-OFFSET(Radar!$AD$3,COLUMN(),0)*ScreenHeight!$C21)/Param!$B$39)/OFFSET(Radar!$AC$3,COLUMN(),0))*DistanceShader!V20*LightShader!V20*(IF(OFFSET(Ghosts!$S$41,COLUMN(),0)&lt;ScreenHeight!$E21,   1,   (SQRT(OFFSET(Ghosts!$T$41,COLUMN(),0)-OFFSET(Ghosts!$R$41,COLUMN(),0)*ScreenHeight!$D21)-1))+IF(Ghosts!$B$35,IF(Param!$M$21,-1-POWER(0.3,Param!$M$21)/(IF(Param!$M$21&lt;20,LightShader!V85,OFFSET(LightShader!V85,Param!$M$21-20,0))+POWER(0.3,Param!$M$21)),-2),0))</f>
        <v>1.4795028518339963</v>
      </c>
      <c r="W20" s="46">
        <f ca="1">IF(ScreenHeight!$B21&lt;OFFSET(Radar!$AC$3,COLUMN(),0),    Param!$B$38/ScreenHeight!$B21,    (Param!$B$37+1/(1-OFFSET(Radar!$AD$3,COLUMN(),0)*ScreenHeight!$C21)/Param!$B$39)/OFFSET(Radar!$AC$3,COLUMN(),0))*DistanceShader!W20*LightShader!W20*(IF(OFFSET(Ghosts!$S$41,COLUMN(),0)&lt;ScreenHeight!$E21,   1,   (SQRT(OFFSET(Ghosts!$T$41,COLUMN(),0)-OFFSET(Ghosts!$R$41,COLUMN(),0)*ScreenHeight!$D21)-1))+IF(Ghosts!$B$35,IF(Param!$M$21,-1-POWER(0.3,Param!$M$21)/(IF(Param!$M$21&lt;20,LightShader!W85,OFFSET(LightShader!W85,Param!$M$21-20,0))+POWER(0.3,Param!$M$21)),-2),0))</f>
        <v>1.5400113771137296</v>
      </c>
      <c r="X20" s="46">
        <f ca="1">IF(ScreenHeight!$B21&lt;OFFSET(Radar!$AC$3,COLUMN(),0),    Param!$B$38/ScreenHeight!$B21,    (Param!$B$37+1/(1-OFFSET(Radar!$AD$3,COLUMN(),0)*ScreenHeight!$C21)/Param!$B$39)/OFFSET(Radar!$AC$3,COLUMN(),0))*DistanceShader!X20*LightShader!X20*(IF(OFFSET(Ghosts!$S$41,COLUMN(),0)&lt;ScreenHeight!$E21,   1,   (SQRT(OFFSET(Ghosts!$T$41,COLUMN(),0)-OFFSET(Ghosts!$R$41,COLUMN(),0)*ScreenHeight!$D21)-1))+IF(Ghosts!$B$35,IF(Param!$M$21,-1-POWER(0.3,Param!$M$21)/(IF(Param!$M$21&lt;20,LightShader!X85,OFFSET(LightShader!X85,Param!$M$21-20,0))+POWER(0.3,Param!$M$21)),-2),0))</f>
        <v>1.6040178096095887</v>
      </c>
      <c r="Y20" s="46">
        <f ca="1">IF(ScreenHeight!$B21&lt;OFFSET(Radar!$AC$3,COLUMN(),0),    Param!$B$38/ScreenHeight!$B21,    (Param!$B$37+1/(1-OFFSET(Radar!$AD$3,COLUMN(),0)*ScreenHeight!$C21)/Param!$B$39)/OFFSET(Radar!$AC$3,COLUMN(),0))*DistanceShader!Y20*LightShader!Y20*(IF(OFFSET(Ghosts!$S$41,COLUMN(),0)&lt;ScreenHeight!$E21,   1,   (SQRT(OFFSET(Ghosts!$T$41,COLUMN(),0)-OFFSET(Ghosts!$R$41,COLUMN(),0)*ScreenHeight!$D21)-1))+IF(Ghosts!$B$35,IF(Param!$M$21,-1-POWER(0.3,Param!$M$21)/(IF(Param!$M$21&lt;20,LightShader!Y85,OFFSET(LightShader!Y85,Param!$M$21-20,0))+POWER(0.3,Param!$M$21)),-2),0))</f>
        <v>1.6717821954155412</v>
      </c>
      <c r="Z20" s="46">
        <f ca="1">IF(ScreenHeight!$B21&lt;OFFSET(Radar!$AC$3,COLUMN(),0),    Param!$B$38/ScreenHeight!$B21,    (Param!$B$37+1/(1-OFFSET(Radar!$AD$3,COLUMN(),0)*ScreenHeight!$C21)/Param!$B$39)/OFFSET(Radar!$AC$3,COLUMN(),0))*DistanceShader!Z20*LightShader!Z20*(IF(OFFSET(Ghosts!$S$41,COLUMN(),0)&lt;ScreenHeight!$E21,   1,   (SQRT(OFFSET(Ghosts!$T$41,COLUMN(),0)-OFFSET(Ghosts!$R$41,COLUMN(),0)*ScreenHeight!$D21)-1))+IF(Ghosts!$B$35,IF(Param!$M$21,-1-POWER(0.3,Param!$M$21)/(IF(Param!$M$21&lt;20,LightShader!Z85,OFFSET(LightShader!Z85,Param!$M$21-20,0))+POWER(0.3,Param!$M$21)),-2),0))</f>
        <v>1.7435864986992675</v>
      </c>
      <c r="AA20" s="46">
        <f ca="1">IF(ScreenHeight!$B21&lt;OFFSET(Radar!$AC$3,COLUMN(),0),    Param!$B$38/ScreenHeight!$B21,    (Param!$B$37+1/(1-OFFSET(Radar!$AD$3,COLUMN(),0)*ScreenHeight!$C21)/Param!$B$39)/OFFSET(Radar!$AC$3,COLUMN(),0))*DistanceShader!AA20*LightShader!AA20*(IF(OFFSET(Ghosts!$S$41,COLUMN(),0)&lt;ScreenHeight!$E21,   1,   (SQRT(OFFSET(Ghosts!$T$41,COLUMN(),0)-OFFSET(Ghosts!$R$41,COLUMN(),0)*ScreenHeight!$D21)-1))+IF(Ghosts!$B$35,IF(Param!$M$21,-1-POWER(0.3,Param!$M$21)/(IF(Param!$M$21&lt;20,LightShader!AA85,OFFSET(LightShader!AA85,Param!$M$21-20,0))+POWER(0.3,Param!$M$21)),-2),0))</f>
        <v>1.8197358663482013</v>
      </c>
      <c r="AB20" s="46">
        <f ca="1">IF(ScreenHeight!$B21&lt;OFFSET(Radar!$AC$3,COLUMN(),0),    Param!$B$38/ScreenHeight!$B21,    (Param!$B$37+1/(1-OFFSET(Radar!$AD$3,COLUMN(),0)*ScreenHeight!$C21)/Param!$B$39)/OFFSET(Radar!$AC$3,COLUMN(),0))*DistanceShader!AB20*LightShader!AB20*(IF(OFFSET(Ghosts!$S$41,COLUMN(),0)&lt;ScreenHeight!$E21,   1,   (SQRT(OFFSET(Ghosts!$T$41,COLUMN(),0)-OFFSET(Ghosts!$R$41,COLUMN(),0)*ScreenHeight!$D21)-1))+IF(Ghosts!$B$35,IF(Param!$M$21,-1-POWER(0.3,Param!$M$21)/(IF(Param!$M$21&lt;20,LightShader!AB85,OFFSET(LightShader!AB85,Param!$M$21-20,0))+POWER(0.3,Param!$M$21)),-2),0))</f>
        <v>1.9005595655347998</v>
      </c>
      <c r="AC20" s="46">
        <f ca="1">IF(ScreenHeight!$B21&lt;OFFSET(Radar!$AC$3,COLUMN(),0),    Param!$B$38/ScreenHeight!$B21,    (Param!$B$37+1/(1-OFFSET(Radar!$AD$3,COLUMN(),0)*ScreenHeight!$C21)/Param!$B$39)/OFFSET(Radar!$AC$3,COLUMN(),0))*DistanceShader!AC20*LightShader!AC20*(IF(OFFSET(Ghosts!$S$41,COLUMN(),0)&lt;ScreenHeight!$E21,   1,   (SQRT(OFFSET(Ghosts!$T$41,COLUMN(),0)-OFFSET(Ghosts!$R$41,COLUMN(),0)*ScreenHeight!$D21)-1))+IF(Ghosts!$B$35,IF(Param!$M$21,-1-POWER(0.3,Param!$M$21)/(IF(Param!$M$21&lt;20,LightShader!AC85,OFFSET(LightShader!AC85,Param!$M$21-20,0))+POWER(0.3,Param!$M$21)),-2),0))</f>
        <v>1.9864113586406407</v>
      </c>
      <c r="AD20" s="46">
        <f ca="1">IF(ScreenHeight!$B21&lt;OFFSET(Radar!$AC$3,COLUMN(),0),    Param!$B$38/ScreenHeight!$B21,    (Param!$B$37+1/(1-OFFSET(Radar!$AD$3,COLUMN(),0)*ScreenHeight!$C21)/Param!$B$39)/OFFSET(Radar!$AC$3,COLUMN(),0))*DistanceShader!AD20*LightShader!AD20*(IF(OFFSET(Ghosts!$S$41,COLUMN(),0)&lt;ScreenHeight!$E21,   1,   (SQRT(OFFSET(Ghosts!$T$41,COLUMN(),0)-OFFSET(Ghosts!$R$41,COLUMN(),0)*ScreenHeight!$D21)-1))+IF(Ghosts!$B$35,IF(Param!$M$21,-1-POWER(0.3,Param!$M$21)/(IF(Param!$M$21&lt;20,LightShader!AD85,OFFSET(LightShader!AD85,Param!$M$21-20,0))+POWER(0.3,Param!$M$21)),-2),0))</f>
        <v>2.077668972966479</v>
      </c>
      <c r="AE20" s="46">
        <f ca="1">IF(ScreenHeight!$B21&lt;OFFSET(Radar!$AC$3,COLUMN(),0),    Param!$B$38/ScreenHeight!$B21,    (Param!$B$37+1/(1-OFFSET(Radar!$AD$3,COLUMN(),0)*ScreenHeight!$C21)/Param!$B$39)/OFFSET(Radar!$AC$3,COLUMN(),0))*DistanceShader!AE20*LightShader!AE20*(IF(OFFSET(Ghosts!$S$41,COLUMN(),0)&lt;ScreenHeight!$E21,   1,   (SQRT(OFFSET(Ghosts!$T$41,COLUMN(),0)-OFFSET(Ghosts!$R$41,COLUMN(),0)*ScreenHeight!$D21)-1))+IF(Ghosts!$B$35,IF(Param!$M$21,-1-POWER(0.3,Param!$M$21)/(IF(Param!$M$21&lt;20,LightShader!AE85,OFFSET(LightShader!AE85,Param!$M$21-20,0))+POWER(0.3,Param!$M$21)),-2),0))</f>
        <v>2.1747321729628495</v>
      </c>
      <c r="AF20" s="46">
        <f ca="1">IF(ScreenHeight!$B21&lt;OFFSET(Radar!$AC$3,COLUMN(),0),    Param!$B$38/ScreenHeight!$B21,    (Param!$B$37+1/(1-OFFSET(Radar!$AD$3,COLUMN(),0)*ScreenHeight!$C21)/Param!$B$39)/OFFSET(Radar!$AC$3,COLUMN(),0))*DistanceShader!AF20*LightShader!AF20*(IF(OFFSET(Ghosts!$S$41,COLUMN(),0)&lt;ScreenHeight!$E21,   1,   (SQRT(OFFSET(Ghosts!$T$41,COLUMN(),0)-OFFSET(Ghosts!$R$41,COLUMN(),0)*ScreenHeight!$D21)-1))+IF(Ghosts!$B$35,IF(Param!$M$21,-1-POWER(0.3,Param!$M$21)/(IF(Param!$M$21&lt;20,LightShader!AF85,OFFSET(LightShader!AF85,Param!$M$21-20,0))+POWER(0.3,Param!$M$21)),-2),0))</f>
        <v>2.2780187354343204</v>
      </c>
      <c r="AG20" s="46">
        <f ca="1">IF(ScreenHeight!$B21&lt;OFFSET(Radar!$AC$3,COLUMN(),0),    Param!$B$38/ScreenHeight!$B21,    (Param!$B$37+1/(1-OFFSET(Radar!$AD$3,COLUMN(),0)*ScreenHeight!$C21)/Param!$B$39)/OFFSET(Radar!$AC$3,COLUMN(),0))*DistanceShader!AG20*LightShader!AG20*(IF(OFFSET(Ghosts!$S$41,COLUMN(),0)&lt;ScreenHeight!$E21,   1,   (SQRT(OFFSET(Ghosts!$T$41,COLUMN(),0)-OFFSET(Ghosts!$R$41,COLUMN(),0)*ScreenHeight!$D21)-1))+IF(Ghosts!$B$35,IF(Param!$M$21,-1-POWER(0.3,Param!$M$21)/(IF(Param!$M$21&lt;20,LightShader!AG85,OFFSET(LightShader!AG85,Param!$M$21-20,0))+POWER(0.3,Param!$M$21)),-2),0))</f>
        <v>2.3879573448756202</v>
      </c>
      <c r="AH20" s="46">
        <f ca="1">IF(ScreenHeight!$B21&lt;OFFSET(Radar!$AC$3,COLUMN(),0),    Param!$B$38/ScreenHeight!$B21,    (Param!$B$37+1/(1-OFFSET(Radar!$AD$3,COLUMN(),0)*ScreenHeight!$C21)/Param!$B$39)/OFFSET(Radar!$AC$3,COLUMN(),0))*DistanceShader!AH20*LightShader!AH20*(IF(OFFSET(Ghosts!$S$41,COLUMN(),0)&lt;ScreenHeight!$E21,   1,   (SQRT(OFFSET(Ghosts!$T$41,COLUMN(),0)-OFFSET(Ghosts!$R$41,COLUMN(),0)*ScreenHeight!$D21)-1))+IF(Ghosts!$B$35,IF(Param!$M$21,-1-POWER(0.3,Param!$M$21)/(IF(Param!$M$21&lt;20,LightShader!AH85,OFFSET(LightShader!AH85,Param!$M$21-20,0))+POWER(0.3,Param!$M$21)),-2),0))</f>
        <v>2.5049760457347858</v>
      </c>
      <c r="AI20" s="46">
        <f ca="1">IF(ScreenHeight!$B21&lt;OFFSET(Radar!$AC$3,COLUMN(),0),    Param!$B$38/ScreenHeight!$B21,    (Param!$B$37+1/(1-OFFSET(Radar!$AD$3,COLUMN(),0)*ScreenHeight!$C21)/Param!$B$39)/OFFSET(Radar!$AC$3,COLUMN(),0))*DistanceShader!AI20*LightShader!AI20*(IF(OFFSET(Ghosts!$S$41,COLUMN(),0)&lt;ScreenHeight!$E21,   1,   (SQRT(OFFSET(Ghosts!$T$41,COLUMN(),0)-OFFSET(Ghosts!$R$41,COLUMN(),0)*ScreenHeight!$D21)-1))+IF(Ghosts!$B$35,IF(Param!$M$21,-1-POWER(0.3,Param!$M$21)/(IF(Param!$M$21&lt;20,LightShader!AI85,OFFSET(LightShader!AI85,Param!$M$21-20,0))+POWER(0.3,Param!$M$21)),-2),0))</f>
        <v>2.6294843904466685</v>
      </c>
      <c r="AJ20" s="46">
        <f ca="1">IF(ScreenHeight!$B21&lt;OFFSET(Radar!$AC$3,COLUMN(),0),    Param!$B$38/ScreenHeight!$B21,    (Param!$B$37+1/(1-OFFSET(Radar!$AD$3,COLUMN(),0)*ScreenHeight!$C21)/Param!$B$39)/OFFSET(Radar!$AC$3,COLUMN(),0))*DistanceShader!AJ20*LightShader!AJ20*(IF(OFFSET(Ghosts!$S$41,COLUMN(),0)&lt;ScreenHeight!$E21,   1,   (SQRT(OFFSET(Ghosts!$T$41,COLUMN(),0)-OFFSET(Ghosts!$R$41,COLUMN(),0)*ScreenHeight!$D21)-1))+IF(Ghosts!$B$35,IF(Param!$M$21,-1-POWER(0.3,Param!$M$21)/(IF(Param!$M$21&lt;20,LightShader!AJ85,OFFSET(LightShader!AJ85,Param!$M$21-20,0))+POWER(0.3,Param!$M$21)),-2),0))</f>
        <v>2.7618467943128708</v>
      </c>
      <c r="AK20" s="46">
        <f ca="1">IF(ScreenHeight!$B21&lt;OFFSET(Radar!$AC$3,COLUMN(),0),    Param!$B$38/ScreenHeight!$B21,    (Param!$B$37+1/(1-OFFSET(Radar!$AD$3,COLUMN(),0)*ScreenHeight!$C21)/Param!$B$39)/OFFSET(Radar!$AC$3,COLUMN(),0))*DistanceShader!AK20*LightShader!AK20*(IF(OFFSET(Ghosts!$S$41,COLUMN(),0)&lt;ScreenHeight!$E21,   1,   (SQRT(OFFSET(Ghosts!$T$41,COLUMN(),0)-OFFSET(Ghosts!$R$41,COLUMN(),0)*ScreenHeight!$D21)-1))+IF(Ghosts!$B$35,IF(Param!$M$21,-1-POWER(0.3,Param!$M$21)/(IF(Param!$M$21&lt;20,LightShader!AK85,OFFSET(LightShader!AK85,Param!$M$21-20,0))+POWER(0.3,Param!$M$21)),-2),0))</f>
        <v>2.9023438631371219</v>
      </c>
      <c r="AL20" s="46">
        <f ca="1">IF(ScreenHeight!$B21&lt;OFFSET(Radar!$AC$3,COLUMN(),0),    Param!$B$38/ScreenHeight!$B21,    (Param!$B$37+1/(1-OFFSET(Radar!$AD$3,COLUMN(),0)*ScreenHeight!$C21)/Param!$B$39)/OFFSET(Radar!$AC$3,COLUMN(),0))*DistanceShader!AL20*LightShader!AL20*(IF(OFFSET(Ghosts!$S$41,COLUMN(),0)&lt;ScreenHeight!$E21,   1,   (SQRT(OFFSET(Ghosts!$T$41,COLUMN(),0)-OFFSET(Ghosts!$R$41,COLUMN(),0)*ScreenHeight!$D21)-1))+IF(Ghosts!$B$35,IF(Param!$M$21,-1-POWER(0.3,Param!$M$21)/(IF(Param!$M$21&lt;20,LightShader!AL85,OFFSET(LightShader!AL85,Param!$M$21-20,0))+POWER(0.3,Param!$M$21)),-2),0))</f>
        <v>3.0511176652679128</v>
      </c>
      <c r="AM20" s="46">
        <f ca="1">IF(ScreenHeight!$B21&lt;OFFSET(Radar!$AC$3,COLUMN(),0),    Param!$B$38/ScreenHeight!$B21,    (Param!$B$37+1/(1-OFFSET(Radar!$AD$3,COLUMN(),0)*ScreenHeight!$C21)/Param!$B$39)/OFFSET(Radar!$AC$3,COLUMN(),0))*DistanceShader!AM20*LightShader!AM20*(IF(OFFSET(Ghosts!$S$41,COLUMN(),0)&lt;ScreenHeight!$E21,   1,   (SQRT(OFFSET(Ghosts!$T$41,COLUMN(),0)-OFFSET(Ghosts!$R$41,COLUMN(),0)*ScreenHeight!$D21)-1))+IF(Ghosts!$B$35,IF(Param!$M$21,-1-POWER(0.3,Param!$M$21)/(IF(Param!$M$21&lt;20,LightShader!AM85,OFFSET(LightShader!AM85,Param!$M$21-20,0))+POWER(0.3,Param!$M$21)),-2),0))</f>
        <v>3.2080962554187789</v>
      </c>
      <c r="AN20" s="46">
        <f ca="1">IF(ScreenHeight!$B21&lt;OFFSET(Radar!$AC$3,COLUMN(),0),    Param!$B$38/ScreenHeight!$B21,    (Param!$B$37+1/(1-OFFSET(Radar!$AD$3,COLUMN(),0)*ScreenHeight!$C21)/Param!$B$39)/OFFSET(Radar!$AC$3,COLUMN(),0))*DistanceShader!AN20*LightShader!AN20*(IF(OFFSET(Ghosts!$S$41,COLUMN(),0)&lt;ScreenHeight!$E21,   1,   (SQRT(OFFSET(Ghosts!$T$41,COLUMN(),0)-OFFSET(Ghosts!$R$41,COLUMN(),0)*ScreenHeight!$D21)-1))+IF(Ghosts!$B$35,IF(Param!$M$21,-1-POWER(0.3,Param!$M$21)/(IF(Param!$M$21&lt;20,LightShader!AN85,OFFSET(LightShader!AN85,Param!$M$21-20,0))+POWER(0.3,Param!$M$21)),-2),0))</f>
        <v>3.3728926004813764</v>
      </c>
      <c r="AO20" s="46">
        <f ca="1">IF(ScreenHeight!$B21&lt;OFFSET(Radar!$AC$3,COLUMN(),0),    Param!$B$38/ScreenHeight!$B21,    (Param!$B$37+1/(1-OFFSET(Radar!$AD$3,COLUMN(),0)*ScreenHeight!$C21)/Param!$B$39)/OFFSET(Radar!$AC$3,COLUMN(),0))*DistanceShader!AO20*LightShader!AO20*(IF(OFFSET(Ghosts!$S$41,COLUMN(),0)&lt;ScreenHeight!$E21,   1,   (SQRT(OFFSET(Ghosts!$T$41,COLUMN(),0)-OFFSET(Ghosts!$R$41,COLUMN(),0)*ScreenHeight!$D21)-1))+IF(Ghosts!$B$35,IF(Param!$M$21,-1-POWER(0.3,Param!$M$21)/(IF(Param!$M$21&lt;20,LightShader!AO85,OFFSET(LightShader!AO85,Param!$M$21-20,0))+POWER(0.3,Param!$M$21)),-2),0))</f>
        <v>4.0034230603010341</v>
      </c>
      <c r="AP20" s="46">
        <f ca="1">IF(ScreenHeight!$B21&lt;OFFSET(Radar!$AC$3,COLUMN(),0),    Param!$B$38/ScreenHeight!$B21,    (Param!$B$37+1/(1-OFFSET(Radar!$AD$3,COLUMN(),0)*ScreenHeight!$C21)/Param!$B$39)/OFFSET(Radar!$AC$3,COLUMN(),0))*DistanceShader!AP20*LightShader!AP20*(IF(OFFSET(Ghosts!$S$41,COLUMN(),0)&lt;ScreenHeight!$E21,   1,   (SQRT(OFFSET(Ghosts!$T$41,COLUMN(),0)-OFFSET(Ghosts!$R$41,COLUMN(),0)*ScreenHeight!$D21)-1))+IF(Ghosts!$B$35,IF(Param!$M$21,-1-POWER(0.3,Param!$M$21)/(IF(Param!$M$21&lt;20,LightShader!AP85,OFFSET(LightShader!AP85,Param!$M$21-20,0))+POWER(0.3,Param!$M$21)),-2),0))</f>
        <v>4.1101792238575277</v>
      </c>
      <c r="AQ20" s="46">
        <f ca="1">IF(ScreenHeight!$B21&lt;OFFSET(Radar!$AC$3,COLUMN(),0),    Param!$B$38/ScreenHeight!$B21,    (Param!$B$37+1/(1-OFFSET(Radar!$AD$3,COLUMN(),0)*ScreenHeight!$C21)/Param!$B$39)/OFFSET(Radar!$AC$3,COLUMN(),0))*DistanceShader!AQ20*LightShader!AQ20*(IF(OFFSET(Ghosts!$S$41,COLUMN(),0)&lt;ScreenHeight!$E21,   1,   (SQRT(OFFSET(Ghosts!$T$41,COLUMN(),0)-OFFSET(Ghosts!$R$41,COLUMN(),0)*ScreenHeight!$D21)-1))+IF(Ghosts!$B$35,IF(Param!$M$21,-1-POWER(0.3,Param!$M$21)/(IF(Param!$M$21&lt;20,LightShader!AQ85,OFFSET(LightShader!AQ85,Param!$M$21-20,0))+POWER(0.3,Param!$M$21)),-2),0))</f>
        <v>4.2116101268753594</v>
      </c>
      <c r="AR20" s="46">
        <f ca="1">IF(ScreenHeight!$B21&lt;OFFSET(Radar!$AC$3,COLUMN(),0),    Param!$B$38/ScreenHeight!$B21,    (Param!$B$37+1/(1-OFFSET(Radar!$AD$3,COLUMN(),0)*ScreenHeight!$C21)/Param!$B$39)/OFFSET(Radar!$AC$3,COLUMN(),0))*DistanceShader!AR20*LightShader!AR20*(IF(OFFSET(Ghosts!$S$41,COLUMN(),0)&lt;ScreenHeight!$E21,   1,   (SQRT(OFFSET(Ghosts!$T$41,COLUMN(),0)-OFFSET(Ghosts!$R$41,COLUMN(),0)*ScreenHeight!$D21)-1))+IF(Ghosts!$B$35,IF(Param!$M$21,-1-POWER(0.3,Param!$M$21)/(IF(Param!$M$21&lt;20,LightShader!AR85,OFFSET(LightShader!AR85,Param!$M$21-20,0))+POWER(0.3,Param!$M$21)),-2),0))</f>
        <v>4.3040901330464267</v>
      </c>
      <c r="AS20" s="46">
        <f ca="1">IF(ScreenHeight!$B21&lt;OFFSET(Radar!$AC$3,COLUMN(),0),    Param!$B$38/ScreenHeight!$B21,    (Param!$B$37+1/(1-OFFSET(Radar!$AD$3,COLUMN(),0)*ScreenHeight!$C21)/Param!$B$39)/OFFSET(Radar!$AC$3,COLUMN(),0))*DistanceShader!AS20*LightShader!AS20*(IF(OFFSET(Ghosts!$S$41,COLUMN(),0)&lt;ScreenHeight!$E21,   1,   (SQRT(OFFSET(Ghosts!$T$41,COLUMN(),0)-OFFSET(Ghosts!$R$41,COLUMN(),0)*ScreenHeight!$D21)-1))+IF(Ghosts!$B$35,IF(Param!$M$21,-1-POWER(0.3,Param!$M$21)/(IF(Param!$M$21&lt;20,LightShader!AS85,OFFSET(LightShader!AS85,Param!$M$21-20,0))+POWER(0.3,Param!$M$21)),-2),0))</f>
        <v>4.3831580999974937</v>
      </c>
      <c r="AT20" s="46">
        <f ca="1">IF(ScreenHeight!$B21&lt;OFFSET(Radar!$AC$3,COLUMN(),0),    Param!$B$38/ScreenHeight!$B21,    (Param!$B$37+1/(1-OFFSET(Radar!$AD$3,COLUMN(),0)*ScreenHeight!$C21)/Param!$B$39)/OFFSET(Radar!$AC$3,COLUMN(),0))*DistanceShader!AT20*LightShader!AT20*(IF(OFFSET(Ghosts!$S$41,COLUMN(),0)&lt;ScreenHeight!$E21,   1,   (SQRT(OFFSET(Ghosts!$T$41,COLUMN(),0)-OFFSET(Ghosts!$R$41,COLUMN(),0)*ScreenHeight!$D21)-1))+IF(Ghosts!$B$35,IF(Param!$M$21,-1-POWER(0.3,Param!$M$21)/(IF(Param!$M$21&lt;20,LightShader!AT85,OFFSET(LightShader!AT85,Param!$M$21-20,0))+POWER(0.3,Param!$M$21)),-2),0))</f>
        <v>4.2953862989318967</v>
      </c>
      <c r="AU20" s="46">
        <f ca="1">IF(ScreenHeight!$B21&lt;OFFSET(Radar!$AC$3,COLUMN(),0),    Param!$B$38/ScreenHeight!$B21,    (Param!$B$37+1/(1-OFFSET(Radar!$AD$3,COLUMN(),0)*ScreenHeight!$C21)/Param!$B$39)/OFFSET(Radar!$AC$3,COLUMN(),0))*DistanceShader!AU20*LightShader!AU20*(IF(OFFSET(Ghosts!$S$41,COLUMN(),0)&lt;ScreenHeight!$E21,   1,   (SQRT(OFFSET(Ghosts!$T$41,COLUMN(),0)-OFFSET(Ghosts!$R$41,COLUMN(),0)*ScreenHeight!$D21)-1))+IF(Ghosts!$B$35,IF(Param!$M$21,-1-POWER(0.3,Param!$M$21)/(IF(Param!$M$21&lt;20,LightShader!AU85,OFFSET(LightShader!AU85,Param!$M$21-20,0))+POWER(0.3,Param!$M$21)),-2),0))</f>
        <v>4.1947492832010145</v>
      </c>
      <c r="AV20" s="46">
        <f ca="1">IF(ScreenHeight!$B21&lt;OFFSET(Radar!$AC$3,COLUMN(),0),    Param!$B$38/ScreenHeight!$B21,    (Param!$B$37+1/(1-OFFSET(Radar!$AD$3,COLUMN(),0)*ScreenHeight!$C21)/Param!$B$39)/OFFSET(Radar!$AC$3,COLUMN(),0))*DistanceShader!AV20*LightShader!AV20*(IF(OFFSET(Ghosts!$S$41,COLUMN(),0)&lt;ScreenHeight!$E21,   1,   (SQRT(OFFSET(Ghosts!$T$41,COLUMN(),0)-OFFSET(Ghosts!$R$41,COLUMN(),0)*ScreenHeight!$D21)-1))+IF(Ghosts!$B$35,IF(Param!$M$21,-1-POWER(0.3,Param!$M$21)/(IF(Param!$M$21&lt;20,LightShader!AV85,OFFSET(LightShader!AV85,Param!$M$21-20,0))+POWER(0.3,Param!$M$21)),-2),0))</f>
        <v>4.0918732401247908</v>
      </c>
      <c r="AW20" s="46">
        <f ca="1">IF(ScreenHeight!$B21&lt;OFFSET(Radar!$AC$3,COLUMN(),0),    Param!$B$38/ScreenHeight!$B21,    (Param!$B$37+1/(1-OFFSET(Radar!$AD$3,COLUMN(),0)*ScreenHeight!$C21)/Param!$B$39)/OFFSET(Radar!$AC$3,COLUMN(),0))*DistanceShader!AW20*LightShader!AW20*(IF(OFFSET(Ghosts!$S$41,COLUMN(),0)&lt;ScreenHeight!$E21,   1,   (SQRT(OFFSET(Ghosts!$T$41,COLUMN(),0)-OFFSET(Ghosts!$R$41,COLUMN(),0)*ScreenHeight!$D21)-1))+IF(Ghosts!$B$35,IF(Param!$M$21,-1-POWER(0.3,Param!$M$21)/(IF(Param!$M$21&lt;20,LightShader!AW85,OFFSET(LightShader!AW85,Param!$M$21-20,0))+POWER(0.3,Param!$M$21)),-2),0))</f>
        <v>3.9868878224699627</v>
      </c>
      <c r="AX20" s="46">
        <f ca="1">IF(ScreenHeight!$B21&lt;OFFSET(Radar!$AC$3,COLUMN(),0),    Param!$B$38/ScreenHeight!$B21,    (Param!$B$37+1/(1-OFFSET(Radar!$AD$3,COLUMN(),0)*ScreenHeight!$C21)/Param!$B$39)/OFFSET(Radar!$AC$3,COLUMN(),0))*DistanceShader!AX20*LightShader!AX20*(IF(OFFSET(Ghosts!$S$41,COLUMN(),0)&lt;ScreenHeight!$E21,   1,   (SQRT(OFFSET(Ghosts!$T$41,COLUMN(),0)-OFFSET(Ghosts!$R$41,COLUMN(),0)*ScreenHeight!$D21)-1))+IF(Ghosts!$B$35,IF(Param!$M$21,-1-POWER(0.3,Param!$M$21)/(IF(Param!$M$21&lt;20,LightShader!AX85,OFFSET(LightShader!AX85,Param!$M$21-20,0))+POWER(0.3,Param!$M$21)),-2),0))</f>
        <v>3.879932338530828</v>
      </c>
      <c r="AY20" s="46">
        <f ca="1">IF(ScreenHeight!$B21&lt;OFFSET(Radar!$AC$3,COLUMN(),0),    Param!$B$38/ScreenHeight!$B21,    (Param!$B$37+1/(1-OFFSET(Radar!$AD$3,COLUMN(),0)*ScreenHeight!$C21)/Param!$B$39)/OFFSET(Radar!$AC$3,COLUMN(),0))*DistanceShader!AY20*LightShader!AY20*(IF(OFFSET(Ghosts!$S$41,COLUMN(),0)&lt;ScreenHeight!$E21,   1,   (SQRT(OFFSET(Ghosts!$T$41,COLUMN(),0)-OFFSET(Ghosts!$R$41,COLUMN(),0)*ScreenHeight!$D21)-1))+IF(Ghosts!$B$35,IF(Param!$M$21,-1-POWER(0.3,Param!$M$21)/(IF(Param!$M$21&lt;20,LightShader!AY85,OFFSET(LightShader!AY85,Param!$M$21-20,0))+POWER(0.3,Param!$M$21)),-2),0))</f>
        <v>3.7711548353102891</v>
      </c>
      <c r="AZ20" s="46">
        <f ca="1">IF(ScreenHeight!$B21&lt;OFFSET(Radar!$AC$3,COLUMN(),0),    Param!$B$38/ScreenHeight!$B21,    (Param!$B$37+1/(1-OFFSET(Radar!$AD$3,COLUMN(),0)*ScreenHeight!$C21)/Param!$B$39)/OFFSET(Radar!$AC$3,COLUMN(),0))*DistanceShader!AZ20*LightShader!AZ20*(IF(OFFSET(Ghosts!$S$41,COLUMN(),0)&lt;ScreenHeight!$E21,   1,   (SQRT(OFFSET(Ghosts!$T$41,COLUMN(),0)-OFFSET(Ghosts!$R$41,COLUMN(),0)*ScreenHeight!$D21)-1))+IF(Ghosts!$B$35,IF(Param!$M$21,-1-POWER(0.3,Param!$M$21)/(IF(Param!$M$21&lt;20,LightShader!AZ85,OFFSET(LightShader!AZ85,Param!$M$21-20,0))+POWER(0.3,Param!$M$21)),-2),0))</f>
        <v>3.6607110748568696</v>
      </c>
      <c r="BA20" s="46">
        <f ca="1">IF(ScreenHeight!$B21&lt;OFFSET(Radar!$AC$3,COLUMN(),0),    Param!$B$38/ScreenHeight!$B21,    (Param!$B$37+1/(1-OFFSET(Radar!$AD$3,COLUMN(),0)*ScreenHeight!$C21)/Param!$B$39)/OFFSET(Radar!$AC$3,COLUMN(),0))*DistanceShader!BA20*LightShader!BA20*(IF(OFFSET(Ghosts!$S$41,COLUMN(),0)&lt;ScreenHeight!$E21,   1,   (SQRT(OFFSET(Ghosts!$T$41,COLUMN(),0)-OFFSET(Ghosts!$R$41,COLUMN(),0)*ScreenHeight!$D21)-1))+IF(Ghosts!$B$35,IF(Param!$M$21,-1-POWER(0.3,Param!$M$21)/(IF(Param!$M$21&lt;20,LightShader!BA85,OFFSET(LightShader!BA85,Param!$M$21-20,0))+POWER(0.3,Param!$M$21)),-2),0))</f>
        <v>3.5487634202066998</v>
      </c>
      <c r="BB20" s="46">
        <f ca="1">IF(ScreenHeight!$B21&lt;OFFSET(Radar!$AC$3,COLUMN(),0),    Param!$B$38/ScreenHeight!$B21,    (Param!$B$37+1/(1-OFFSET(Radar!$AD$3,COLUMN(),0)*ScreenHeight!$C21)/Param!$B$39)/OFFSET(Radar!$AC$3,COLUMN(),0))*DistanceShader!BB20*LightShader!BB20*(IF(OFFSET(Ghosts!$S$41,COLUMN(),0)&lt;ScreenHeight!$E21,   1,   (SQRT(OFFSET(Ghosts!$T$41,COLUMN(),0)-OFFSET(Ghosts!$R$41,COLUMN(),0)*ScreenHeight!$D21)-1))+IF(Ghosts!$B$35,IF(Param!$M$21,-1-POWER(0.3,Param!$M$21)/(IF(Param!$M$21&lt;20,LightShader!BB85,OFFSET(LightShader!BB85,Param!$M$21-20,0))+POWER(0.3,Param!$M$21)),-2),0))</f>
        <v>3.4354796494495941</v>
      </c>
      <c r="BC20" s="46">
        <f ca="1">IF(ScreenHeight!$B21&lt;OFFSET(Radar!$AC$3,COLUMN(),0),    Param!$B$38/ScreenHeight!$B21,    (Param!$B$37+1/(1-OFFSET(Radar!$AD$3,COLUMN(),0)*ScreenHeight!$C21)/Param!$B$39)/OFFSET(Radar!$AC$3,COLUMN(),0))*DistanceShader!BC20*LightShader!BC20*(IF(OFFSET(Ghosts!$S$41,COLUMN(),0)&lt;ScreenHeight!$E21,   1,   (SQRT(OFFSET(Ghosts!$T$41,COLUMN(),0)-OFFSET(Ghosts!$R$41,COLUMN(),0)*ScreenHeight!$D21)-1))+IF(Ghosts!$B$35,IF(Param!$M$21,-1-POWER(0.3,Param!$M$21)/(IF(Param!$M$21&lt;20,LightShader!BC85,OFFSET(LightShader!BC85,Param!$M$21-20,0))+POWER(0.3,Param!$M$21)),-2),0))</f>
        <v>3.3210317179566542</v>
      </c>
      <c r="BD20" s="46">
        <f ca="1">IF(ScreenHeight!$B21&lt;OFFSET(Radar!$AC$3,COLUMN(),0),    Param!$B$38/ScreenHeight!$B21,    (Param!$B$37+1/(1-OFFSET(Radar!$AD$3,COLUMN(),0)*ScreenHeight!$C21)/Param!$B$39)/OFFSET(Radar!$AC$3,COLUMN(),0))*DistanceShader!BD20*LightShader!BD20*(IF(OFFSET(Ghosts!$S$41,COLUMN(),0)&lt;ScreenHeight!$E21,   1,   (SQRT(OFFSET(Ghosts!$T$41,COLUMN(),0)-OFFSET(Ghosts!$R$41,COLUMN(),0)*ScreenHeight!$D21)-1))+IF(Ghosts!$B$35,IF(Param!$M$21,-1-POWER(0.3,Param!$M$21)/(IF(Param!$M$21&lt;20,LightShader!BD85,OFFSET(LightShader!BD85,Param!$M$21-20,0))+POWER(0.3,Param!$M$21)),-2),0))</f>
        <v>3.2055944897210003</v>
      </c>
      <c r="BE20" s="46">
        <f ca="1">IF(ScreenHeight!$B21&lt;OFFSET(Radar!$AC$3,COLUMN(),0),    Param!$B$38/ScreenHeight!$B21,    (Param!$B$37+1/(1-OFFSET(Radar!$AD$3,COLUMN(),0)*ScreenHeight!$C21)/Param!$B$39)/OFFSET(Radar!$AC$3,COLUMN(),0))*DistanceShader!BE20*LightShader!BE20*(IF(OFFSET(Ghosts!$S$41,COLUMN(),0)&lt;ScreenHeight!$E21,   1,   (SQRT(OFFSET(Ghosts!$T$41,COLUMN(),0)-OFFSET(Ghosts!$R$41,COLUMN(),0)*ScreenHeight!$D21)-1))+IF(Ghosts!$B$35,IF(Param!$M$21,-1-POWER(0.3,Param!$M$21)/(IF(Param!$M$21&lt;20,LightShader!BE85,OFFSET(LightShader!BE85,Param!$M$21-20,0))+POWER(0.3,Param!$M$21)),-2),0))</f>
        <v>4.2363868099920232</v>
      </c>
      <c r="BF20" s="46">
        <f ca="1">IF(ScreenHeight!$B21&lt;OFFSET(Radar!$AC$3,COLUMN(),0),    Param!$B$38/ScreenHeight!$B21,    (Param!$B$37+1/(1-OFFSET(Radar!$AD$3,COLUMN(),0)*ScreenHeight!$C21)/Param!$B$39)/OFFSET(Radar!$AC$3,COLUMN(),0))*DistanceShader!BF20*LightShader!BF20*(IF(OFFSET(Ghosts!$S$41,COLUMN(),0)&lt;ScreenHeight!$E21,   1,   (SQRT(OFFSET(Ghosts!$T$41,COLUMN(),0)-OFFSET(Ghosts!$R$41,COLUMN(),0)*ScreenHeight!$D21)-1))+IF(Ghosts!$B$35,IF(Param!$M$21,-1-POWER(0.3,Param!$M$21)/(IF(Param!$M$21&lt;20,LightShader!BF85,OFFSET(LightShader!BF85,Param!$M$21-20,0))+POWER(0.3,Param!$M$21)),-2),0))</f>
        <v>4.0572134991241979</v>
      </c>
      <c r="BG20" s="46">
        <f ca="1">IF(ScreenHeight!$B21&lt;OFFSET(Radar!$AC$3,COLUMN(),0),    Param!$B$38/ScreenHeight!$B21,    (Param!$B$37+1/(1-OFFSET(Radar!$AD$3,COLUMN(),0)*ScreenHeight!$C21)/Param!$B$39)/OFFSET(Radar!$AC$3,COLUMN(),0))*DistanceShader!BG20*LightShader!BG20*(IF(OFFSET(Ghosts!$S$41,COLUMN(),0)&lt;ScreenHeight!$E21,   1,   (SQRT(OFFSET(Ghosts!$T$41,COLUMN(),0)-OFFSET(Ghosts!$R$41,COLUMN(),0)*ScreenHeight!$D21)-1))+IF(Ghosts!$B$35,IF(Param!$M$21,-1-POWER(0.3,Param!$M$21)/(IF(Param!$M$21&lt;20,LightShader!BG85,OFFSET(LightShader!BG85,Param!$M$21-20,0))+POWER(0.3,Param!$M$21)),-2),0))</f>
        <v>3.8742405734637524</v>
      </c>
      <c r="BH20" s="46">
        <f ca="1">IF(ScreenHeight!$B21&lt;OFFSET(Radar!$AC$3,COLUMN(),0),    Param!$B$38/ScreenHeight!$B21,    (Param!$B$37+1/(1-OFFSET(Radar!$AD$3,COLUMN(),0)*ScreenHeight!$C21)/Param!$B$39)/OFFSET(Radar!$AC$3,COLUMN(),0))*DistanceShader!BH20*LightShader!BH20*(IF(OFFSET(Ghosts!$S$41,COLUMN(),0)&lt;ScreenHeight!$E21,   1,   (SQRT(OFFSET(Ghosts!$T$41,COLUMN(),0)-OFFSET(Ghosts!$R$41,COLUMN(),0)*ScreenHeight!$D21)-1))+IF(Ghosts!$B$35,IF(Param!$M$21,-1-POWER(0.3,Param!$M$21)/(IF(Param!$M$21&lt;20,LightShader!BH85,OFFSET(LightShader!BH85,Param!$M$21-20,0))+POWER(0.3,Param!$M$21)),-2),0))</f>
        <v>3.6917689336693575</v>
      </c>
      <c r="BI20" s="46">
        <f ca="1">IF(ScreenHeight!$B21&lt;OFFSET(Radar!$AC$3,COLUMN(),0),    Param!$B$38/ScreenHeight!$B21,    (Param!$B$37+1/(1-OFFSET(Radar!$AD$3,COLUMN(),0)*ScreenHeight!$C21)/Param!$B$39)/OFFSET(Radar!$AC$3,COLUMN(),0))*DistanceShader!BI20*LightShader!BI20*(IF(OFFSET(Ghosts!$S$41,COLUMN(),0)&lt;ScreenHeight!$E21,   1,   (SQRT(OFFSET(Ghosts!$T$41,COLUMN(),0)-OFFSET(Ghosts!$R$41,COLUMN(),0)*ScreenHeight!$D21)-1))+IF(Ghosts!$B$35,IF(Param!$M$21,-1-POWER(0.3,Param!$M$21)/(IF(Param!$M$21&lt;20,LightShader!BI85,OFFSET(LightShader!BI85,Param!$M$21-20,0))+POWER(0.3,Param!$M$21)),-2),0))</f>
        <v>3.5129679732176378</v>
      </c>
      <c r="BJ20" s="46">
        <f ca="1">IF(ScreenHeight!$B21&lt;OFFSET(Radar!$AC$3,COLUMN(),0),    Param!$B$38/ScreenHeight!$B21,    (Param!$B$37+1/(1-OFFSET(Radar!$AD$3,COLUMN(),0)*ScreenHeight!$C21)/Param!$B$39)/OFFSET(Radar!$AC$3,COLUMN(),0))*DistanceShader!BJ20*LightShader!BJ20*(IF(OFFSET(Ghosts!$S$41,COLUMN(),0)&lt;ScreenHeight!$E21,   1,   (SQRT(OFFSET(Ghosts!$T$41,COLUMN(),0)-OFFSET(Ghosts!$R$41,COLUMN(),0)*ScreenHeight!$D21)-1))+IF(Ghosts!$B$35,IF(Param!$M$21,-1-POWER(0.3,Param!$M$21)/(IF(Param!$M$21&lt;20,LightShader!BJ85,OFFSET(LightShader!BJ85,Param!$M$21-20,0))+POWER(0.3,Param!$M$21)),-2),0))</f>
        <v>3.3400292670315919</v>
      </c>
      <c r="BK20" s="46">
        <f ca="1">IF(ScreenHeight!$B21&lt;OFFSET(Radar!$AC$3,COLUMN(),0),    Param!$B$38/ScreenHeight!$B21,    (Param!$B$37+1/(1-OFFSET(Radar!$AD$3,COLUMN(),0)*ScreenHeight!$C21)/Param!$B$39)/OFFSET(Radar!$AC$3,COLUMN(),0))*DistanceShader!BK20*LightShader!BK20*(IF(OFFSET(Ghosts!$S$41,COLUMN(),0)&lt;ScreenHeight!$E21,   1,   (SQRT(OFFSET(Ghosts!$T$41,COLUMN(),0)-OFFSET(Ghosts!$R$41,COLUMN(),0)*ScreenHeight!$D21)-1))+IF(Ghosts!$B$35,IF(Param!$M$21,-1-POWER(0.3,Param!$M$21)/(IF(Param!$M$21&lt;20,LightShader!BK85,OFFSET(LightShader!BK85,Param!$M$21-20,0))+POWER(0.3,Param!$M$21)),-2),0))</f>
        <v>3.1743554795318865</v>
      </c>
      <c r="BL20" s="46">
        <f ca="1">IF(ScreenHeight!$B21&lt;OFFSET(Radar!$AC$3,COLUMN(),0),    Param!$B$38/ScreenHeight!$B21,    (Param!$B$37+1/(1-OFFSET(Radar!$AD$3,COLUMN(),0)*ScreenHeight!$C21)/Param!$B$39)/OFFSET(Radar!$AC$3,COLUMN(),0))*DistanceShader!BL20*LightShader!BL20*(IF(OFFSET(Ghosts!$S$41,COLUMN(),0)&lt;ScreenHeight!$E21,   1,   (SQRT(OFFSET(Ghosts!$T$41,COLUMN(),0)-OFFSET(Ghosts!$R$41,COLUMN(),0)*ScreenHeight!$D21)-1))+IF(Ghosts!$B$35,IF(Param!$M$21,-1-POWER(0.3,Param!$M$21)/(IF(Param!$M$21&lt;20,LightShader!BL85,OFFSET(LightShader!BL85,Param!$M$21-20,0))+POWER(0.3,Param!$M$21)),-2),0))</f>
        <v>3.0167452257065084</v>
      </c>
      <c r="BM20" s="46">
        <f ca="1">IF(ScreenHeight!$B21&lt;OFFSET(Radar!$AC$3,COLUMN(),0),    Param!$B$38/ScreenHeight!$B21,    (Param!$B$37+1/(1-OFFSET(Radar!$AD$3,COLUMN(),0)*ScreenHeight!$C21)/Param!$B$39)/OFFSET(Radar!$AC$3,COLUMN(),0))*DistanceShader!BM20*LightShader!BM20*(IF(OFFSET(Ghosts!$S$41,COLUMN(),0)&lt;ScreenHeight!$E21,   1,   (SQRT(OFFSET(Ghosts!$T$41,COLUMN(),0)-OFFSET(Ghosts!$R$41,COLUMN(),0)*ScreenHeight!$D21)-1))+IF(Ghosts!$B$35,IF(Param!$M$21,-1-POWER(0.3,Param!$M$21)/(IF(Param!$M$21&lt;20,LightShader!BM85,OFFSET(LightShader!BM85,Param!$M$21-20,0))+POWER(0.3,Param!$M$21)),-2),0))</f>
        <v>2.8675542377661563</v>
      </c>
      <c r="BN20" s="46">
        <f ca="1">IF(ScreenHeight!$B21&lt;OFFSET(Radar!$AC$3,COLUMN(),0),    Param!$B$38/ScreenHeight!$B21,    (Param!$B$37+1/(1-OFFSET(Radar!$AD$3,COLUMN(),0)*ScreenHeight!$C21)/Param!$B$39)/OFFSET(Radar!$AC$3,COLUMN(),0))*DistanceShader!BN20*LightShader!BN20*(IF(OFFSET(Ghosts!$S$41,COLUMN(),0)&lt;ScreenHeight!$E21,   1,   (SQRT(OFFSET(Ghosts!$T$41,COLUMN(),0)-OFFSET(Ghosts!$R$41,COLUMN(),0)*ScreenHeight!$D21)-1))+IF(Ghosts!$B$35,IF(Param!$M$21,-1-POWER(0.3,Param!$M$21)/(IF(Param!$M$21&lt;20,LightShader!BN85,OFFSET(LightShader!BN85,Param!$M$21-20,0))+POWER(0.3,Param!$M$21)),-2),0))</f>
        <v>2.7268261875603628</v>
      </c>
      <c r="BO20" s="46">
        <f ca="1">IF(ScreenHeight!$B21&lt;OFFSET(Radar!$AC$3,COLUMN(),0),    Param!$B$38/ScreenHeight!$B21,    (Param!$B$37+1/(1-OFFSET(Radar!$AD$3,COLUMN(),0)*ScreenHeight!$C21)/Param!$B$39)/OFFSET(Radar!$AC$3,COLUMN(),0))*DistanceShader!BO20*LightShader!BO20*(IF(OFFSET(Ghosts!$S$41,COLUMN(),0)&lt;ScreenHeight!$E21,   1,   (SQRT(OFFSET(Ghosts!$T$41,COLUMN(),0)-OFFSET(Ghosts!$R$41,COLUMN(),0)*ScreenHeight!$D21)-1))+IF(Ghosts!$B$35,IF(Param!$M$21,-1-POWER(0.3,Param!$M$21)/(IF(Param!$M$21&lt;20,LightShader!BO85,OFFSET(LightShader!BO85,Param!$M$21-20,0))+POWER(0.3,Param!$M$21)),-2),0))</f>
        <v>2.5943937849641823</v>
      </c>
      <c r="BP20" s="46">
        <f ca="1">IF(ScreenHeight!$B21&lt;OFFSET(Radar!$AC$3,COLUMN(),0),    Param!$B$38/ScreenHeight!$B21,    (Param!$B$37+1/(1-OFFSET(Radar!$AD$3,COLUMN(),0)*ScreenHeight!$C21)/Param!$B$39)/OFFSET(Radar!$AC$3,COLUMN(),0))*DistanceShader!BP20*LightShader!BP20*(IF(OFFSET(Ghosts!$S$41,COLUMN(),0)&lt;ScreenHeight!$E21,   1,   (SQRT(OFFSET(Ghosts!$T$41,COLUMN(),0)-OFFSET(Ghosts!$R$41,COLUMN(),0)*ScreenHeight!$D21)-1))+IF(Ghosts!$B$35,IF(Param!$M$21,-1-POWER(0.3,Param!$M$21)/(IF(Param!$M$21&lt;20,LightShader!BP85,OFFSET(LightShader!BP85,Param!$M$21-20,0))+POWER(0.3,Param!$M$21)),-2),0))</f>
        <v>2.4699540980395027</v>
      </c>
      <c r="BQ20" s="46">
        <f ca="1">IF(ScreenHeight!$B21&lt;OFFSET(Radar!$AC$3,COLUMN(),0),    Param!$B$38/ScreenHeight!$B21,    (Param!$B$37+1/(1-OFFSET(Radar!$AD$3,COLUMN(),0)*ScreenHeight!$C21)/Param!$B$39)/OFFSET(Radar!$AC$3,COLUMN(),0))*DistanceShader!BQ20*LightShader!BQ20*(IF(OFFSET(Ghosts!$S$41,COLUMN(),0)&lt;ScreenHeight!$E21,   1,   (SQRT(OFFSET(Ghosts!$T$41,COLUMN(),0)-OFFSET(Ghosts!$R$41,COLUMN(),0)*ScreenHeight!$D21)-1))+IF(Ghosts!$B$35,IF(Param!$M$21,-1-POWER(0.3,Param!$M$21)/(IF(Param!$M$21&lt;20,LightShader!BQ85,OFFSET(LightShader!BQ85,Param!$M$21-20,0))+POWER(0.3,Param!$M$21)),-2),0))</f>
        <v>2.3531230372080074</v>
      </c>
      <c r="BR20" s="46">
        <f ca="1">IF(ScreenHeight!$B21&lt;OFFSET(Radar!$AC$3,COLUMN(),0),    Param!$B$38/ScreenHeight!$B21,    (Param!$B$37+1/(1-OFFSET(Radar!$AD$3,COLUMN(),0)*ScreenHeight!$C21)/Param!$B$39)/OFFSET(Radar!$AC$3,COLUMN(),0))*DistanceShader!BR20*LightShader!BR20*(IF(OFFSET(Ghosts!$S$41,COLUMN(),0)&lt;ScreenHeight!$E21,   1,   (SQRT(OFFSET(Ghosts!$T$41,COLUMN(),0)-OFFSET(Ghosts!$R$41,COLUMN(),0)*ScreenHeight!$D21)-1))+IF(Ghosts!$B$35,IF(Param!$M$21,-1-POWER(0.3,Param!$M$21)/(IF(Param!$M$21&lt;20,LightShader!BR85,OFFSET(LightShader!BR85,Param!$M$21-20,0))+POWER(0.3,Param!$M$21)),-2),0))</f>
        <v>2.2434737527489941</v>
      </c>
      <c r="BS20" s="46">
        <f ca="1">IF(ScreenHeight!$B21&lt;OFFSET(Radar!$AC$3,COLUMN(),0),    Param!$B$38/ScreenHeight!$B21,    (Param!$B$37+1/(1-OFFSET(Radar!$AD$3,COLUMN(),0)*ScreenHeight!$C21)/Param!$B$39)/OFFSET(Radar!$AC$3,COLUMN(),0))*DistanceShader!BS20*LightShader!BS20*(IF(OFFSET(Ghosts!$S$41,COLUMN(),0)&lt;ScreenHeight!$E21,   1,   (SQRT(OFFSET(Ghosts!$T$41,COLUMN(),0)-OFFSET(Ghosts!$R$41,COLUMN(),0)*ScreenHeight!$D21)-1))+IF(Ghosts!$B$35,IF(Param!$M$21,-1-POWER(0.3,Param!$M$21)/(IF(Param!$M$21&lt;20,LightShader!BS85,OFFSET(LightShader!BS85,Param!$M$21-20,0))+POWER(0.3,Param!$M$21)),-2),0))</f>
        <v>2.140563006406627</v>
      </c>
      <c r="BT20" s="46">
        <f ca="1">IF(ScreenHeight!$B21&lt;OFFSET(Radar!$AC$3,COLUMN(),0),    Param!$B$38/ScreenHeight!$B21,    (Param!$B$37+1/(1-OFFSET(Radar!$AD$3,COLUMN(),0)*ScreenHeight!$C21)/Param!$B$39)/OFFSET(Radar!$AC$3,COLUMN(),0))*DistanceShader!BT20*LightShader!BT20*(IF(OFFSET(Ghosts!$S$41,COLUMN(),0)&lt;ScreenHeight!$E21,   1,   (SQRT(OFFSET(Ghosts!$T$41,COLUMN(),0)-OFFSET(Ghosts!$R$41,COLUMN(),0)*ScreenHeight!$D21)-1))+IF(Ghosts!$B$35,IF(Param!$M$21,-1-POWER(0.3,Param!$M$21)/(IF(Param!$M$21&lt;20,LightShader!BT85,OFFSET(LightShader!BT85,Param!$M$21-20,0))+POWER(0.3,Param!$M$21)),-2),0))</f>
        <v>2.0439487680807384</v>
      </c>
      <c r="BU20" s="46">
        <f ca="1">IF(ScreenHeight!$B21&lt;OFFSET(Radar!$AC$3,COLUMN(),0),    Param!$B$38/ScreenHeight!$B21,    (Param!$B$37+1/(1-OFFSET(Radar!$AD$3,COLUMN(),0)*ScreenHeight!$C21)/Param!$B$39)/OFFSET(Radar!$AC$3,COLUMN(),0))*DistanceShader!BU20*LightShader!BU20*(IF(OFFSET(Ghosts!$S$41,COLUMN(),0)&lt;ScreenHeight!$E21,   1,   (SQRT(OFFSET(Ghosts!$T$41,COLUMN(),0)-OFFSET(Ghosts!$R$41,COLUMN(),0)*ScreenHeight!$D21)-1))+IF(Ghosts!$B$35,IF(Param!$M$21,-1-POWER(0.3,Param!$M$21)/(IF(Param!$M$21&lt;20,LightShader!BU85,OFFSET(LightShader!BU85,Param!$M$21-20,0))+POWER(0.3,Param!$M$21)),-2),0))</f>
        <v>1.9532015339187316</v>
      </c>
      <c r="BV20" s="46">
        <f ca="1">IF(ScreenHeight!$B21&lt;OFFSET(Radar!$AC$3,COLUMN(),0),    Param!$B$38/ScreenHeight!$B21,    (Param!$B$37+1/(1-OFFSET(Radar!$AD$3,COLUMN(),0)*ScreenHeight!$C21)/Param!$B$39)/OFFSET(Radar!$AC$3,COLUMN(),0))*DistanceShader!BV20*LightShader!BV20*(IF(OFFSET(Ghosts!$S$41,COLUMN(),0)&lt;ScreenHeight!$E21,   1,   (SQRT(OFFSET(Ghosts!$T$41,COLUMN(),0)-OFFSET(Ghosts!$R$41,COLUMN(),0)*ScreenHeight!$D21)-1))+IF(Ghosts!$B$35,IF(Param!$M$21,-1-POWER(0.3,Param!$M$21)/(IF(Param!$M$21&lt;20,LightShader!BV85,OFFSET(LightShader!BV85,Param!$M$21-20,0))+POWER(0.3,Param!$M$21)),-2),0))</f>
        <v>1.8679112288744808</v>
      </c>
      <c r="BW20" s="46">
        <f ca="1">IF(ScreenHeight!$B21&lt;OFFSET(Radar!$AC$3,COLUMN(),0),    Param!$B$38/ScreenHeight!$B21,    (Param!$B$37+1/(1-OFFSET(Radar!$AD$3,COLUMN(),0)*ScreenHeight!$C21)/Param!$B$39)/OFFSET(Radar!$AC$3,COLUMN(),0))*DistanceShader!BW20*LightShader!BW20*(IF(OFFSET(Ghosts!$S$41,COLUMN(),0)&lt;ScreenHeight!$E21,   1,   (SQRT(OFFSET(Ghosts!$T$41,COLUMN(),0)-OFFSET(Ghosts!$R$41,COLUMN(),0)*ScreenHeight!$D21)-1))+IF(Ghosts!$B$35,IF(Param!$M$21,-1-POWER(0.3,Param!$M$21)/(IF(Param!$M$21&lt;20,LightShader!BW85,OFFSET(LightShader!BW85,Param!$M$21-20,0))+POWER(0.3,Param!$M$21)),-2),0))</f>
        <v>1.7876910558970447</v>
      </c>
      <c r="BX20" s="46">
        <f ca="1">IF(ScreenHeight!$B21&lt;OFFSET(Radar!$AC$3,COLUMN(),0),    Param!$B$38/ScreenHeight!$B21,    (Param!$B$37+1/(1-OFFSET(Radar!$AD$3,COLUMN(),0)*ScreenHeight!$C21)/Param!$B$39)/OFFSET(Radar!$AC$3,COLUMN(),0))*DistanceShader!BX20*LightShader!BX20*(IF(OFFSET(Ghosts!$S$41,COLUMN(),0)&lt;ScreenHeight!$E21,   1,   (SQRT(OFFSET(Ghosts!$T$41,COLUMN(),0)-OFFSET(Ghosts!$R$41,COLUMN(),0)*ScreenHeight!$D21)-1))+IF(Ghosts!$B$35,IF(Param!$M$21,-1-POWER(0.3,Param!$M$21)/(IF(Param!$M$21&lt;20,LightShader!BX85,OFFSET(LightShader!BX85,Param!$M$21-20,0))+POWER(0.3,Param!$M$21)),-2),0))</f>
        <v>1.712179272137424</v>
      </c>
      <c r="BY20" s="46">
        <f ca="1">IF(ScreenHeight!$B21&lt;OFFSET(Radar!$AC$3,COLUMN(),0),    Param!$B$38/ScreenHeight!$B21,    (Param!$B$37+1/(1-OFFSET(Radar!$AD$3,COLUMN(),0)*ScreenHeight!$C21)/Param!$B$39)/OFFSET(Radar!$AC$3,COLUMN(),0))*DistanceShader!BY20*LightShader!BY20*(IF(OFFSET(Ghosts!$S$41,COLUMN(),0)&lt;ScreenHeight!$E21,   1,   (SQRT(OFFSET(Ghosts!$T$41,COLUMN(),0)-OFFSET(Ghosts!$R$41,COLUMN(),0)*ScreenHeight!$D21)-1))+IF(Ghosts!$B$35,IF(Param!$M$21,-1-POWER(0.3,Param!$M$21)/(IF(Param!$M$21&lt;20,LightShader!BY85,OFFSET(LightShader!BY85,Param!$M$21-20,0))+POWER(0.3,Param!$M$21)),-2),0))</f>
        <v>1.6410395887514035</v>
      </c>
      <c r="BZ20" s="46">
        <f ca="1">IF(ScreenHeight!$B21&lt;OFFSET(Radar!$AC$3,COLUMN(),0),    Param!$B$38/ScreenHeight!$B21,    (Param!$B$37+1/(1-OFFSET(Radar!$AD$3,COLUMN(),0)*ScreenHeight!$C21)/Param!$B$39)/OFFSET(Radar!$AC$3,COLUMN(),0))*DistanceShader!BZ20*LightShader!BZ20*(IF(OFFSET(Ghosts!$S$41,COLUMN(),0)&lt;ScreenHeight!$E21,   1,   (SQRT(OFFSET(Ghosts!$T$41,COLUMN(),0)-OFFSET(Ghosts!$R$41,COLUMN(),0)*ScreenHeight!$D21)-1))+IF(Ghosts!$B$35,IF(Param!$M$21,-1-POWER(0.3,Param!$M$21)/(IF(Param!$M$21&lt;20,LightShader!BZ85,OFFSET(LightShader!BZ85,Param!$M$21-20,0))+POWER(0.3,Param!$M$21)),-2),0))</f>
        <v>1.5739606835730573</v>
      </c>
      <c r="CA20" s="46">
        <f ca="1">IF(ScreenHeight!$B21&lt;OFFSET(Radar!$AC$3,COLUMN(),0),    Param!$B$38/ScreenHeight!$B21,    (Param!$B$37+1/(1-OFFSET(Radar!$AD$3,COLUMN(),0)*ScreenHeight!$C21)/Param!$B$39)/OFFSET(Radar!$AC$3,COLUMN(),0))*DistanceShader!CA20*LightShader!CA20*(IF(OFFSET(Ghosts!$S$41,COLUMN(),0)&lt;ScreenHeight!$E21,   1,   (SQRT(OFFSET(Ghosts!$T$41,COLUMN(),0)-OFFSET(Ghosts!$R$41,COLUMN(),0)*ScreenHeight!$D21)-1))+IF(Ghosts!$B$35,IF(Param!$M$21,-1-POWER(0.3,Param!$M$21)/(IF(Param!$M$21&lt;20,LightShader!CA85,OFFSET(LightShader!CA85,Param!$M$21-20,0))+POWER(0.3,Param!$M$21)),-2),0))</f>
        <v>1.5106551664677319</v>
      </c>
      <c r="CB20" s="46">
        <f ca="1">IF(ScreenHeight!$B21&lt;OFFSET(Radar!$AC$3,COLUMN(),0),    Param!$B$38/ScreenHeight!$B21,    (Param!$B$37+1/(1-OFFSET(Radar!$AD$3,COLUMN(),0)*ScreenHeight!$C21)/Param!$B$39)/OFFSET(Radar!$AC$3,COLUMN(),0))*DistanceShader!CB20*LightShader!CB20*(IF(OFFSET(Ghosts!$S$41,COLUMN(),0)&lt;ScreenHeight!$E21,   1,   (SQRT(OFFSET(Ghosts!$T$41,COLUMN(),0)-OFFSET(Ghosts!$R$41,COLUMN(),0)*ScreenHeight!$D21)-1))+IF(Ghosts!$B$35,IF(Param!$M$21,-1-POWER(0.3,Param!$M$21)/(IF(Param!$M$21&lt;20,LightShader!CB85,OFFSET(LightShader!CB85,Param!$M$21-20,0))+POWER(0.3,Param!$M$21)),-2),0))</f>
        <v>1.4508582304931126</v>
      </c>
      <c r="CC20" s="46">
        <f ca="1">IF(ScreenHeight!$B21&lt;OFFSET(Radar!$AC$3,COLUMN(),0),    Param!$B$38/ScreenHeight!$B21,    (Param!$B$37+1/(1-OFFSET(Radar!$AD$3,COLUMN(),0)*ScreenHeight!$C21)/Param!$B$39)/OFFSET(Radar!$AC$3,COLUMN(),0))*DistanceShader!CC20*LightShader!CC20*(IF(OFFSET(Ghosts!$S$41,COLUMN(),0)&lt;ScreenHeight!$E21,   1,   (SQRT(OFFSET(Ghosts!$T$41,COLUMN(),0)-OFFSET(Ghosts!$R$41,COLUMN(),0)*ScreenHeight!$D21)-1))+IF(Ghosts!$B$35,IF(Param!$M$21,-1-POWER(0.3,Param!$M$21)/(IF(Param!$M$21&lt;20,LightShader!CC85,OFFSET(LightShader!CC85,Param!$M$21-20,0))+POWER(0.3,Param!$M$21)),-2),0))</f>
        <v>1.3943261464934769</v>
      </c>
      <c r="CD20" s="46">
        <f ca="1">IF(ScreenHeight!$B21&lt;OFFSET(Radar!$AC$3,COLUMN(),0),    Param!$B$38/ScreenHeight!$B21,    (Param!$B$37+1/(1-OFFSET(Radar!$AD$3,COLUMN(),0)*ScreenHeight!$C21)/Param!$B$39)/OFFSET(Radar!$AC$3,COLUMN(),0))*DistanceShader!CD20*LightShader!CD20*(IF(OFFSET(Ghosts!$S$41,COLUMN(),0)&lt;ScreenHeight!$E21,   1,   (SQRT(OFFSET(Ghosts!$T$41,COLUMN(),0)-OFFSET(Ghosts!$R$41,COLUMN(),0)*ScreenHeight!$D21)-1))+IF(Ghosts!$B$35,IF(Param!$M$21,-1-POWER(0.3,Param!$M$21)/(IF(Param!$M$21&lt;20,LightShader!CD85,OFFSET(LightShader!CD85,Param!$M$21-20,0))+POWER(0.3,Param!$M$21)),-2),0))</f>
        <v>1.3408347057208962</v>
      </c>
      <c r="CE20" s="46">
        <f ca="1">IF(ScreenHeight!$B21&lt;OFFSET(Radar!$AC$3,COLUMN(),0),    Param!$B$38/ScreenHeight!$B21,    (Param!$B$37+1/(1-OFFSET(Radar!$AD$3,COLUMN(),0)*ScreenHeight!$C21)/Param!$B$39)/OFFSET(Radar!$AC$3,COLUMN(),0))*DistanceShader!CE20*LightShader!CE20*(IF(OFFSET(Ghosts!$S$41,COLUMN(),0)&lt;ScreenHeight!$E21,   1,   (SQRT(OFFSET(Ghosts!$T$41,COLUMN(),0)-OFFSET(Ghosts!$R$41,COLUMN(),0)*ScreenHeight!$D21)-1))+IF(Ghosts!$B$35,IF(Param!$M$21,-1-POWER(0.3,Param!$M$21)/(IF(Param!$M$21&lt;20,LightShader!CE85,OFFSET(LightShader!CE85,Param!$M$21-20,0))+POWER(0.3,Param!$M$21)),-2),0))</f>
        <v>1.2901776781124625</v>
      </c>
      <c r="CF20" s="46">
        <f ca="1">IF(ScreenHeight!$B21&lt;OFFSET(Radar!$AC$3,COLUMN(),0),    Param!$B$38/ScreenHeight!$B21,    (Param!$B$37+1/(1-OFFSET(Radar!$AD$3,COLUMN(),0)*ScreenHeight!$C21)/Param!$B$39)/OFFSET(Radar!$AC$3,COLUMN(),0))*DistanceShader!CF20*LightShader!CF20*(IF(OFFSET(Ghosts!$S$41,COLUMN(),0)&lt;ScreenHeight!$E21,   1,   (SQRT(OFFSET(Ghosts!$T$41,COLUMN(),0)-OFFSET(Ghosts!$R$41,COLUMN(),0)*ScreenHeight!$D21)-1))+IF(Ghosts!$B$35,IF(Param!$M$21,-1-POWER(0.3,Param!$M$21)/(IF(Param!$M$21&lt;20,LightShader!CF85,OFFSET(LightShader!CF85,Param!$M$21-20,0))+POWER(0.3,Param!$M$21)),-2),0))</f>
        <v>1.2421653283015517</v>
      </c>
      <c r="CG20" s="46">
        <f ca="1">IF(ScreenHeight!$B21&lt;OFFSET(Radar!$AC$3,COLUMN(),0),    Param!$B$38/ScreenHeight!$B21,    (Param!$B$37+1/(1-OFFSET(Radar!$AD$3,COLUMN(),0)*ScreenHeight!$C21)/Param!$B$39)/OFFSET(Radar!$AC$3,COLUMN(),0))*DistanceShader!CG20*LightShader!CG20*(IF(OFFSET(Ghosts!$S$41,COLUMN(),0)&lt;ScreenHeight!$E21,   1,   (SQRT(OFFSET(Ghosts!$T$41,COLUMN(),0)-OFFSET(Ghosts!$R$41,COLUMN(),0)*ScreenHeight!$D21)-1))+IF(Ghosts!$B$35,IF(Param!$M$21,-1-POWER(0.3,Param!$M$21)/(IF(Param!$M$21&lt;20,LightShader!CG85,OFFSET(LightShader!CG85,Param!$M$21-20,0))+POWER(0.3,Param!$M$21)),-2),0))</f>
        <v>1.1966230139542626</v>
      </c>
      <c r="CH20" s="46">
        <f ca="1">IF(ScreenHeight!$B21&lt;OFFSET(Radar!$AC$3,COLUMN(),0),    Param!$B$38/ScreenHeight!$B21,    (Param!$B$37+1/(1-OFFSET(Radar!$AD$3,COLUMN(),0)*ScreenHeight!$C21)/Param!$B$39)/OFFSET(Radar!$AC$3,COLUMN(),0))*DistanceShader!CH20*LightShader!CH20*(IF(OFFSET(Ghosts!$S$41,COLUMN(),0)&lt;ScreenHeight!$E21,   1,   (SQRT(OFFSET(Ghosts!$T$41,COLUMN(),0)-OFFSET(Ghosts!$R$41,COLUMN(),0)*ScreenHeight!$D21)-1))+IF(Ghosts!$B$35,IF(Param!$M$21,-1-POWER(0.3,Param!$M$21)/(IF(Param!$M$21&lt;20,LightShader!CH85,OFFSET(LightShader!CH85,Param!$M$21-20,0))+POWER(0.3,Param!$M$21)),-2),0))</f>
        <v>1.1533898792044746</v>
      </c>
      <c r="CI20" s="46">
        <f ca="1">IF(ScreenHeight!$B21&lt;OFFSET(Radar!$AC$3,COLUMN(),0),    Param!$B$38/ScreenHeight!$B21,    (Param!$B$37+1/(1-OFFSET(Radar!$AD$3,COLUMN(),0)*ScreenHeight!$C21)/Param!$B$39)/OFFSET(Radar!$AC$3,COLUMN(),0))*DistanceShader!CI20*LightShader!CI20*(IF(OFFSET(Ghosts!$S$41,COLUMN(),0)&lt;ScreenHeight!$E21,   1,   (SQRT(OFFSET(Ghosts!$T$41,COLUMN(),0)-OFFSET(Ghosts!$R$41,COLUMN(),0)*ScreenHeight!$D21)-1))+IF(Ghosts!$B$35,IF(Param!$M$21,-1-POWER(0.3,Param!$M$21)/(IF(Param!$M$21&lt;20,LightShader!CI85,OFFSET(LightShader!CI85,Param!$M$21-20,0))+POWER(0.3,Param!$M$21)),-2),0))</f>
        <v>1.1123176481082608</v>
      </c>
      <c r="CJ20" s="46">
        <f ca="1">IF(ScreenHeight!$B21&lt;OFFSET(Radar!$AC$3,COLUMN(),0),    Param!$B$38/ScreenHeight!$B21,    (Param!$B$37+1/(1-OFFSET(Radar!$AD$3,COLUMN(),0)*ScreenHeight!$C21)/Param!$B$39)/OFFSET(Radar!$AC$3,COLUMN(),0))*DistanceShader!CJ20*LightShader!CJ20*(IF(OFFSET(Ghosts!$S$41,COLUMN(),0)&lt;ScreenHeight!$E21,   1,   (SQRT(OFFSET(Ghosts!$T$41,COLUMN(),0)-OFFSET(Ghosts!$R$41,COLUMN(),0)*ScreenHeight!$D21)-1))+IF(Ghosts!$B$35,IF(Param!$M$21,-1-POWER(0.3,Param!$M$21)/(IF(Param!$M$21&lt;20,LightShader!CJ85,OFFSET(LightShader!CJ85,Param!$M$21-20,0))+POWER(0.3,Param!$M$21)),-2),0))</f>
        <v>1.0732695179428906</v>
      </c>
      <c r="CK20" s="46">
        <f ca="1">IF(ScreenHeight!$B21&lt;OFFSET(Radar!$AC$3,COLUMN(),0),    Param!$B$38/ScreenHeight!$B21,    (Param!$B$37+1/(1-OFFSET(Radar!$AD$3,COLUMN(),0)*ScreenHeight!$C21)/Param!$B$39)/OFFSET(Radar!$AC$3,COLUMN(),0))*DistanceShader!CK20*LightShader!CK20*(IF(OFFSET(Ghosts!$S$41,COLUMN(),0)&lt;ScreenHeight!$E21,   1,   (SQRT(OFFSET(Ghosts!$T$41,COLUMN(),0)-OFFSET(Ghosts!$R$41,COLUMN(),0)*ScreenHeight!$D21)-1))+IF(Ghosts!$B$35,IF(Param!$M$21,-1-POWER(0.3,Param!$M$21)/(IF(Param!$M$21&lt;20,LightShader!CK85,OFFSET(LightShader!CK85,Param!$M$21-20,0))+POWER(0.3,Param!$M$21)),-2),0))</f>
        <v>1.0361191489842529</v>
      </c>
      <c r="CL20" s="46">
        <f ca="1">IF(ScreenHeight!$B21&lt;OFFSET(Radar!$AC$3,COLUMN(),0),    Param!$B$38/ScreenHeight!$B21,    (Param!$B$37+1/(1-OFFSET(Radar!$AD$3,COLUMN(),0)*ScreenHeight!$C21)/Param!$B$39)/OFFSET(Radar!$AC$3,COLUMN(),0))*DistanceShader!CL20*LightShader!CL20*(IF(OFFSET(Ghosts!$S$41,COLUMN(),0)&lt;ScreenHeight!$E21,   1,   (SQRT(OFFSET(Ghosts!$T$41,COLUMN(),0)-OFFSET(Ghosts!$R$41,COLUMN(),0)*ScreenHeight!$D21)-1))+IF(Ghosts!$B$35,IF(Param!$M$21,-1-POWER(0.3,Param!$M$21)/(IF(Param!$M$21&lt;20,LightShader!CL85,OFFSET(LightShader!CL85,Param!$M$21-20,0))+POWER(0.3,Param!$M$21)),-2),0))</f>
        <v>1.0007497455085348</v>
      </c>
      <c r="CM20" s="46">
        <f ca="1">IF(ScreenHeight!$B21&lt;OFFSET(Radar!$AC$3,COLUMN(),0),    Param!$B$38/ScreenHeight!$B21,    (Param!$B$37+1/(1-OFFSET(Radar!$AD$3,COLUMN(),0)*ScreenHeight!$C21)/Param!$B$39)/OFFSET(Radar!$AC$3,COLUMN(),0))*DistanceShader!CM20*LightShader!CM20*(IF(OFFSET(Ghosts!$S$41,COLUMN(),0)&lt;ScreenHeight!$E21,   1,   (SQRT(OFFSET(Ghosts!$T$41,COLUMN(),0)-OFFSET(Ghosts!$R$41,COLUMN(),0)*ScreenHeight!$D21)-1))+IF(Ghosts!$B$35,IF(Param!$M$21,-1-POWER(0.3,Param!$M$21)/(IF(Param!$M$21&lt;20,LightShader!CM85,OFFSET(LightShader!CM85,Param!$M$21-20,0))+POWER(0.3,Param!$M$21)),-2),0))</f>
        <v>0.8576707282850744</v>
      </c>
      <c r="CN20" s="46">
        <f ca="1">IF(ScreenHeight!$B21&lt;OFFSET(Radar!$AC$3,COLUMN(),0),    Param!$B$38/ScreenHeight!$B21,    (Param!$B$37+1/(1-OFFSET(Radar!$AD$3,COLUMN(),0)*ScreenHeight!$C21)/Param!$B$39)/OFFSET(Radar!$AC$3,COLUMN(),0))*DistanceShader!CN20*LightShader!CN20*(IF(OFFSET(Ghosts!$S$41,COLUMN(),0)&lt;ScreenHeight!$E21,   1,   (SQRT(OFFSET(Ghosts!$T$41,COLUMN(),0)-OFFSET(Ghosts!$R$41,COLUMN(),0)*ScreenHeight!$D21)-1))+IF(Ghosts!$B$35,IF(Param!$M$21,-1-POWER(0.3,Param!$M$21)/(IF(Param!$M$21&lt;20,LightShader!CN85,OFFSET(LightShader!CN85,Param!$M$21-20,0))+POWER(0.3,Param!$M$21)),-2),0))</f>
        <v>0.83270754447127981</v>
      </c>
      <c r="CO20" s="46">
        <f ca="1">IF(ScreenHeight!$B21&lt;OFFSET(Radar!$AC$3,COLUMN(),0),    Param!$B$38/ScreenHeight!$B21,    (Param!$B$37+1/(1-OFFSET(Radar!$AD$3,COLUMN(),0)*ScreenHeight!$C21)/Param!$B$39)/OFFSET(Radar!$AC$3,COLUMN(),0))*DistanceShader!CO20*LightShader!CO20*(IF(OFFSET(Ghosts!$S$41,COLUMN(),0)&lt;ScreenHeight!$E21,   1,   (SQRT(OFFSET(Ghosts!$T$41,COLUMN(),0)-OFFSET(Ghosts!$R$41,COLUMN(),0)*ScreenHeight!$D21)-1))+IF(Ghosts!$B$35,IF(Param!$M$21,-1-POWER(0.3,Param!$M$21)/(IF(Param!$M$21&lt;20,LightShader!CO85,OFFSET(LightShader!CO85,Param!$M$21-20,0))+POWER(0.3,Param!$M$21)),-2),0))</f>
        <v>0.80878313604789531</v>
      </c>
      <c r="CP20" s="46">
        <f ca="1">IF(ScreenHeight!$B21&lt;OFFSET(Radar!$AC$3,COLUMN(),0),    Param!$B$38/ScreenHeight!$B21,    (Param!$B$37+1/(1-OFFSET(Radar!$AD$3,COLUMN(),0)*ScreenHeight!$C21)/Param!$B$39)/OFFSET(Radar!$AC$3,COLUMN(),0))*DistanceShader!CP20*LightShader!CP20*(IF(OFFSET(Ghosts!$S$41,COLUMN(),0)&lt;ScreenHeight!$E21,   1,   (SQRT(OFFSET(Ghosts!$T$41,COLUMN(),0)-OFFSET(Ghosts!$R$41,COLUMN(),0)*ScreenHeight!$D21)-1))+IF(Ghosts!$B$35,IF(Param!$M$21,-1-POWER(0.3,Param!$M$21)/(IF(Param!$M$21&lt;20,LightShader!CP85,OFFSET(LightShader!CP85,Param!$M$21-20,0))+POWER(0.3,Param!$M$21)),-2),0))</f>
        <v>0.78585862522743988</v>
      </c>
      <c r="CQ20" s="46">
        <f ca="1">IF(ScreenHeight!$B21&lt;OFFSET(Radar!$AC$3,COLUMN(),0),    Param!$B$38/ScreenHeight!$B21,    (Param!$B$37+1/(1-OFFSET(Radar!$AD$3,COLUMN(),0)*ScreenHeight!$C21)/Param!$B$39)/OFFSET(Radar!$AC$3,COLUMN(),0))*DistanceShader!CQ20*LightShader!CQ20*(IF(OFFSET(Ghosts!$S$41,COLUMN(),0)&lt;ScreenHeight!$E21,   1,   (SQRT(OFFSET(Ghosts!$T$41,COLUMN(),0)-OFFSET(Ghosts!$R$41,COLUMN(),0)*ScreenHeight!$D21)-1))+IF(Ghosts!$B$35,IF(Param!$M$21,-1-POWER(0.3,Param!$M$21)/(IF(Param!$M$21&lt;20,LightShader!CQ85,OFFSET(LightShader!CQ85,Param!$M$21-20,0))+POWER(0.3,Param!$M$21)),-2),0))</f>
        <v>0.76389398413713117</v>
      </c>
      <c r="CR20" s="46">
        <f ca="1">IF(ScreenHeight!$B21&lt;OFFSET(Radar!$AC$3,COLUMN(),0),    Param!$B$38/ScreenHeight!$B21,    (Param!$B$37+1/(1-OFFSET(Radar!$AD$3,COLUMN(),0)*ScreenHeight!$C21)/Param!$B$39)/OFFSET(Radar!$AC$3,COLUMN(),0))*DistanceShader!CR20*LightShader!CR20*(IF(OFFSET(Ghosts!$S$41,COLUMN(),0)&lt;ScreenHeight!$E21,   1,   (SQRT(OFFSET(Ghosts!$T$41,COLUMN(),0)-OFFSET(Ghosts!$R$41,COLUMN(),0)*ScreenHeight!$D21)-1))+IF(Ghosts!$B$35,IF(Param!$M$21,-1-POWER(0.3,Param!$M$21)/(IF(Param!$M$21&lt;20,LightShader!CR85,OFFSET(LightShader!CR85,Param!$M$21-20,0))+POWER(0.3,Param!$M$21)),-2),0))</f>
        <v>0.74284824117941595</v>
      </c>
      <c r="CS20" s="46">
        <f ca="1">IF(ScreenHeight!$B21&lt;OFFSET(Radar!$AC$3,COLUMN(),0),    Param!$B$38/ScreenHeight!$B21,    (Param!$B$37+1/(1-OFFSET(Radar!$AD$3,COLUMN(),0)*ScreenHeight!$C21)/Param!$B$39)/OFFSET(Radar!$AC$3,COLUMN(),0))*DistanceShader!CS20*LightShader!CS20*(IF(OFFSET(Ghosts!$S$41,COLUMN(),0)&lt;ScreenHeight!$E21,   1,   (SQRT(OFFSET(Ghosts!$T$41,COLUMN(),0)-OFFSET(Ghosts!$R$41,COLUMN(),0)*ScreenHeight!$D21)-1))+IF(Ghosts!$B$35,IF(Param!$M$21,-1-POWER(0.3,Param!$M$21)/(IF(Param!$M$21&lt;20,LightShader!CS85,OFFSET(LightShader!CS85,Param!$M$21-20,0))+POWER(0.3,Param!$M$21)),-2),0))</f>
        <v>0.722679941177646</v>
      </c>
      <c r="CT20" s="46">
        <f ca="1">IF(ScreenHeight!$B21&lt;OFFSET(Radar!$AC$3,COLUMN(),0),    Param!$B$38/ScreenHeight!$B21,    (Param!$B$37+1/(1-OFFSET(Radar!$AD$3,COLUMN(),0)*ScreenHeight!$C21)/Param!$B$39)/OFFSET(Radar!$AC$3,COLUMN(),0))*DistanceShader!CT20*LightShader!CT20*(IF(OFFSET(Ghosts!$S$41,COLUMN(),0)&lt;ScreenHeight!$E21,   1,   (SQRT(OFFSET(Ghosts!$T$41,COLUMN(),0)-OFFSET(Ghosts!$R$41,COLUMN(),0)*ScreenHeight!$D21)-1))+IF(Ghosts!$B$35,IF(Param!$M$21,-1-POWER(0.3,Param!$M$21)/(IF(Param!$M$21&lt;20,LightShader!CT85,OFFSET(LightShader!CT85,Param!$M$21-20,0))+POWER(0.3,Param!$M$21)),-2),0))</f>
        <v>0.70334769302354316</v>
      </c>
      <c r="CU20" s="46">
        <f ca="1">IF(ScreenHeight!$B21&lt;OFFSET(Radar!$AC$3,COLUMN(),0),    Param!$B$38/ScreenHeight!$B21,    (Param!$B$37+1/(1-OFFSET(Radar!$AD$3,COLUMN(),0)*ScreenHeight!$C21)/Param!$B$39)/OFFSET(Radar!$AC$3,COLUMN(),0))*DistanceShader!CU20*LightShader!CU20*(IF(OFFSET(Ghosts!$S$41,COLUMN(),0)&lt;ScreenHeight!$E21,   1,   (SQRT(OFFSET(Ghosts!$T$41,COLUMN(),0)-OFFSET(Ghosts!$R$41,COLUMN(),0)*ScreenHeight!$D21)-1))+IF(Ghosts!$B$35,IF(Param!$M$21,-1-POWER(0.3,Param!$M$21)/(IF(Param!$M$21&lt;20,LightShader!CU85,OFFSET(LightShader!CU85,Param!$M$21-20,0))+POWER(0.3,Param!$M$21)),-2),0))</f>
        <v>0.68481069561090535</v>
      </c>
      <c r="CV20" s="46">
        <f ca="1">IF(ScreenHeight!$B21&lt;OFFSET(Radar!$AC$3,COLUMN(),0),    Param!$B$38/ScreenHeight!$B21,    (Param!$B$37+1/(1-OFFSET(Radar!$AD$3,COLUMN(),0)*ScreenHeight!$C21)/Param!$B$39)/OFFSET(Radar!$AC$3,COLUMN(),0))*DistanceShader!CV20*LightShader!CV20*(IF(OFFSET(Ghosts!$S$41,COLUMN(),0)&lt;ScreenHeight!$E21,   1,   (SQRT(OFFSET(Ghosts!$T$41,COLUMN(),0)-OFFSET(Ghosts!$R$41,COLUMN(),0)*ScreenHeight!$D21)-1))+IF(Ghosts!$B$35,IF(Param!$M$21,-1-POWER(0.3,Param!$M$21)/(IF(Param!$M$21&lt;20,LightShader!CV85,OFFSET(LightShader!CV85,Param!$M$21-20,0))+POWER(0.3,Param!$M$21)),-2),0))</f>
        <v>0.66702918263006983</v>
      </c>
      <c r="CW20" s="46">
        <f ca="1">IF(ScreenHeight!$B21&lt;OFFSET(Radar!$AC$3,COLUMN(),0),    Param!$B$38/ScreenHeight!$B21,    (Param!$B$37+1/(1-OFFSET(Radar!$AD$3,COLUMN(),0)*ScreenHeight!$C21)/Param!$B$39)/OFFSET(Radar!$AC$3,COLUMN(),0))*DistanceShader!CW20*LightShader!CW20*(IF(OFFSET(Ghosts!$S$41,COLUMN(),0)&lt;ScreenHeight!$E21,   1,   (SQRT(OFFSET(Ghosts!$T$41,COLUMN(),0)-OFFSET(Ghosts!$R$41,COLUMN(),0)*ScreenHeight!$D21)-1))+IF(Ghosts!$B$35,IF(Param!$M$21,-1-POWER(0.3,Param!$M$21)/(IF(Param!$M$21&lt;20,LightShader!CW85,OFFSET(LightShader!CW85,Param!$M$21-20,0))+POWER(0.3,Param!$M$21)),-2),0))</f>
        <v>0.64996476317465468</v>
      </c>
    </row>
    <row r="21" spans="1:101" ht="7.5" customHeight="1">
      <c r="A21" s="46">
        <f ca="1">IF(ScreenHeight!$B22&lt;OFFSET(Radar!$AC$3,COLUMN(),0),    Param!$B$38/ScreenHeight!$B22,    (Param!$B$37+1/(1-OFFSET(Radar!$AD$3,COLUMN(),0)*ScreenHeight!$C22)/Param!$B$39)/OFFSET(Radar!$AC$3,COLUMN(),0))*DistanceShader!A21*LightShader!A21*(IF(OFFSET(Ghosts!$S$41,COLUMN(),0)&lt;ScreenHeight!$E22,   1,   (SQRT(OFFSET(Ghosts!$T$41,COLUMN(),0)-OFFSET(Ghosts!$R$41,COLUMN(),0)*ScreenHeight!$D22)-1))+IF(Ghosts!$B$35,IF(Param!$M$21,-1-POWER(0.3,Param!$M$21)/(IF(Param!$M$21&lt;20,LightShader!A86,OFFSET(LightShader!A86,Param!$M$21-20,0))+POWER(0.3,Param!$M$21)),-2),0))</f>
        <v>0.72093681744822047</v>
      </c>
      <c r="B21" s="46">
        <f ca="1">IF(ScreenHeight!$B22&lt;OFFSET(Radar!$AC$3,COLUMN(),0),    Param!$B$38/ScreenHeight!$B22,    (Param!$B$37+1/(1-OFFSET(Radar!$AD$3,COLUMN(),0)*ScreenHeight!$C22)/Param!$B$39)/OFFSET(Radar!$AC$3,COLUMN(),0))*DistanceShader!B21*LightShader!B21*(IF(OFFSET(Ghosts!$S$41,COLUMN(),0)&lt;ScreenHeight!$E22,   1,   (SQRT(OFFSET(Ghosts!$T$41,COLUMN(),0)-OFFSET(Ghosts!$R$41,COLUMN(),0)*ScreenHeight!$D22)-1))+IF(Ghosts!$B$35,IF(Param!$M$21,-1-POWER(0.3,Param!$M$21)/(IF(Param!$M$21&lt;20,LightShader!B86,OFFSET(LightShader!B86,Param!$M$21-20,0))+POWER(0.3,Param!$M$21)),-2),0))</f>
        <v>0.73432632070058523</v>
      </c>
      <c r="C21" s="46">
        <f ca="1">IF(ScreenHeight!$B22&lt;OFFSET(Radar!$AC$3,COLUMN(),0),    Param!$B$38/ScreenHeight!$B22,    (Param!$B$37+1/(1-OFFSET(Radar!$AD$3,COLUMN(),0)*ScreenHeight!$C22)/Param!$B$39)/OFFSET(Radar!$AC$3,COLUMN(),0))*DistanceShader!C21*LightShader!C21*(IF(OFFSET(Ghosts!$S$41,COLUMN(),0)&lt;ScreenHeight!$E22,   1,   (SQRT(OFFSET(Ghosts!$T$41,COLUMN(),0)-OFFSET(Ghosts!$R$41,COLUMN(),0)*ScreenHeight!$D22)-1))+IF(Ghosts!$B$35,IF(Param!$M$21,-1-POWER(0.3,Param!$M$21)/(IF(Param!$M$21&lt;20,LightShader!C86,OFFSET(LightShader!C86,Param!$M$21-20,0))+POWER(0.3,Param!$M$21)),-2),0))</f>
        <v>0.74814244061091995</v>
      </c>
      <c r="D21" s="46">
        <f ca="1">IF(ScreenHeight!$B22&lt;OFFSET(Radar!$AC$3,COLUMN(),0),    Param!$B$38/ScreenHeight!$B22,    (Param!$B$37+1/(1-OFFSET(Radar!$AD$3,COLUMN(),0)*ScreenHeight!$C22)/Param!$B$39)/OFFSET(Radar!$AC$3,COLUMN(),0))*DistanceShader!D21*LightShader!D21*(IF(OFFSET(Ghosts!$S$41,COLUMN(),0)&lt;ScreenHeight!$E22,   1,   (SQRT(OFFSET(Ghosts!$T$41,COLUMN(),0)-OFFSET(Ghosts!$R$41,COLUMN(),0)*ScreenHeight!$D22)-1))+IF(Ghosts!$B$35,IF(Param!$M$21,-1-POWER(0.3,Param!$M$21)/(IF(Param!$M$21&lt;20,LightShader!D86,OFFSET(LightShader!D86,Param!$M$21-20,0))+POWER(0.3,Param!$M$21)),-2),0))</f>
        <v>0.76240392752938146</v>
      </c>
      <c r="E21" s="46">
        <f ca="1">IF(ScreenHeight!$B22&lt;OFFSET(Radar!$AC$3,COLUMN(),0),    Param!$B$38/ScreenHeight!$B22,    (Param!$B$37+1/(1-OFFSET(Radar!$AD$3,COLUMN(),0)*ScreenHeight!$C22)/Param!$B$39)/OFFSET(Radar!$AC$3,COLUMN(),0))*DistanceShader!E21*LightShader!E21*(IF(OFFSET(Ghosts!$S$41,COLUMN(),0)&lt;ScreenHeight!$E22,   1,   (SQRT(OFFSET(Ghosts!$T$41,COLUMN(),0)-OFFSET(Ghosts!$R$41,COLUMN(),0)*ScreenHeight!$D22)-1))+IF(Ghosts!$B$35,IF(Param!$M$21,-1-POWER(0.3,Param!$M$21)/(IF(Param!$M$21&lt;20,LightShader!E86,OFFSET(LightShader!E86,Param!$M$21-20,0))+POWER(0.3,Param!$M$21)),-2),0))</f>
        <v>0.77713064568586943</v>
      </c>
      <c r="F21" s="46">
        <f ca="1">IF(ScreenHeight!$B22&lt;OFFSET(Radar!$AC$3,COLUMN(),0),    Param!$B$38/ScreenHeight!$B22,    (Param!$B$37+1/(1-OFFSET(Radar!$AD$3,COLUMN(),0)*ScreenHeight!$C22)/Param!$B$39)/OFFSET(Radar!$AC$3,COLUMN(),0))*DistanceShader!F21*LightShader!F21*(IF(OFFSET(Ghosts!$S$41,COLUMN(),0)&lt;ScreenHeight!$E22,   1,   (SQRT(OFFSET(Ghosts!$T$41,COLUMN(),0)-OFFSET(Ghosts!$R$41,COLUMN(),0)*ScreenHeight!$D22)-1))+IF(Ghosts!$B$35,IF(Param!$M$21,-1-POWER(0.3,Param!$M$21)/(IF(Param!$M$21&lt;20,LightShader!F86,OFFSET(LightShader!F86,Param!$M$21-20,0))+POWER(0.3,Param!$M$21)),-2),0))</f>
        <v>0.79234366393545919</v>
      </c>
      <c r="G21" s="46">
        <f ca="1">IF(ScreenHeight!$B22&lt;OFFSET(Radar!$AC$3,COLUMN(),0),    Param!$B$38/ScreenHeight!$B22,    (Param!$B$37+1/(1-OFFSET(Radar!$AD$3,COLUMN(),0)*ScreenHeight!$C22)/Param!$B$39)/OFFSET(Radar!$AC$3,COLUMN(),0))*DistanceShader!G21*LightShader!G21*(IF(OFFSET(Ghosts!$S$41,COLUMN(),0)&lt;ScreenHeight!$E22,   1,   (SQRT(OFFSET(Ghosts!$T$41,COLUMN(),0)-OFFSET(Ghosts!$R$41,COLUMN(),0)*ScreenHeight!$D22)-1))+IF(Ghosts!$B$35,IF(Param!$M$21,-1-POWER(0.3,Param!$M$21)/(IF(Param!$M$21&lt;20,LightShader!G86,OFFSET(LightShader!G86,Param!$M$21-20,0))+POWER(0.3,Param!$M$21)),-2),0))</f>
        <v>0.80806535616598185</v>
      </c>
      <c r="H21" s="46">
        <f ca="1">IF(ScreenHeight!$B22&lt;OFFSET(Radar!$AC$3,COLUMN(),0),    Param!$B$38/ScreenHeight!$B22,    (Param!$B$37+1/(1-OFFSET(Radar!$AD$3,COLUMN(),0)*ScreenHeight!$C22)/Param!$B$39)/OFFSET(Radar!$AC$3,COLUMN(),0))*DistanceShader!H21*LightShader!H21*(IF(OFFSET(Ghosts!$S$41,COLUMN(),0)&lt;ScreenHeight!$E22,   1,   (SQRT(OFFSET(Ghosts!$T$41,COLUMN(),0)-OFFSET(Ghosts!$R$41,COLUMN(),0)*ScreenHeight!$D22)-1))+IF(Ghosts!$B$35,IF(Param!$M$21,-1-POWER(0.3,Param!$M$21)/(IF(Param!$M$21&lt;20,LightShader!H86,OFFSET(LightShader!H86,Param!$M$21-20,0))+POWER(0.3,Param!$M$21)),-2),0))</f>
        <v>0.82431951253277891</v>
      </c>
      <c r="I21" s="46">
        <f ca="1">IF(ScreenHeight!$B22&lt;OFFSET(Radar!$AC$3,COLUMN(),0),    Param!$B$38/ScreenHeight!$B22,    (Param!$B$37+1/(1-OFFSET(Radar!$AD$3,COLUMN(),0)*ScreenHeight!$C22)/Param!$B$39)/OFFSET(Radar!$AC$3,COLUMN(),0))*DistanceShader!I21*LightShader!I21*(IF(OFFSET(Ghosts!$S$41,COLUMN(),0)&lt;ScreenHeight!$E22,   1,   (SQRT(OFFSET(Ghosts!$T$41,COLUMN(),0)-OFFSET(Ghosts!$R$41,COLUMN(),0)*ScreenHeight!$D22)-1))+IF(Ghosts!$B$35,IF(Param!$M$21,-1-POWER(0.3,Param!$M$21)/(IF(Param!$M$21&lt;20,LightShader!I86,OFFSET(LightShader!I86,Param!$M$21-20,0))+POWER(0.3,Param!$M$21)),-2),0))</f>
        <v>0.841131462813418</v>
      </c>
      <c r="J21" s="46">
        <f ca="1">IF(ScreenHeight!$B22&lt;OFFSET(Radar!$AC$3,COLUMN(),0),    Param!$B$38/ScreenHeight!$B22,    (Param!$B$37+1/(1-OFFSET(Radar!$AD$3,COLUMN(),0)*ScreenHeight!$C22)/Param!$B$39)/OFFSET(Radar!$AC$3,COLUMN(),0))*DistanceShader!J21*LightShader!J21*(IF(OFFSET(Ghosts!$S$41,COLUMN(),0)&lt;ScreenHeight!$E22,   1,   (SQRT(OFFSET(Ghosts!$T$41,COLUMN(),0)-OFFSET(Ghosts!$R$41,COLUMN(),0)*ScreenHeight!$D22)-1))+IF(Ghosts!$B$35,IF(Param!$M$21,-1-POWER(0.3,Param!$M$21)/(IF(Param!$M$21&lt;20,LightShader!J86,OFFSET(LightShader!J86,Param!$M$21-20,0))+POWER(0.3,Param!$M$21)),-2),0))</f>
        <v>0.88308391664625552</v>
      </c>
      <c r="K21" s="46">
        <f ca="1">IF(ScreenHeight!$B22&lt;OFFSET(Radar!$AC$3,COLUMN(),0),    Param!$B$38/ScreenHeight!$B22,    (Param!$B$37+1/(1-OFFSET(Radar!$AD$3,COLUMN(),0)*ScreenHeight!$C22)/Param!$B$39)/OFFSET(Radar!$AC$3,COLUMN(),0))*DistanceShader!K21*LightShader!K21*(IF(OFFSET(Ghosts!$S$41,COLUMN(),0)&lt;ScreenHeight!$E22,   1,   (SQRT(OFFSET(Ghosts!$T$41,COLUMN(),0)-OFFSET(Ghosts!$R$41,COLUMN(),0)*ScreenHeight!$D22)-1))+IF(Ghosts!$B$35,IF(Param!$M$21,-1-POWER(0.3,Param!$M$21)/(IF(Param!$M$21&lt;20,LightShader!K86,OFFSET(LightShader!K86,Param!$M$21-20,0))+POWER(0.3,Param!$M$21)),-2),0))</f>
        <v>0.91366797750244799</v>
      </c>
      <c r="L21" s="46">
        <f ca="1">IF(ScreenHeight!$B22&lt;OFFSET(Radar!$AC$3,COLUMN(),0),    Param!$B$38/ScreenHeight!$B22,    (Param!$B$37+1/(1-OFFSET(Radar!$AD$3,COLUMN(),0)*ScreenHeight!$C22)/Param!$B$39)/OFFSET(Radar!$AC$3,COLUMN(),0))*DistanceShader!L21*LightShader!L21*(IF(OFFSET(Ghosts!$S$41,COLUMN(),0)&lt;ScreenHeight!$E22,   1,   (SQRT(OFFSET(Ghosts!$T$41,COLUMN(),0)-OFFSET(Ghosts!$R$41,COLUMN(),0)*ScreenHeight!$D22)-1))+IF(Ghosts!$B$35,IF(Param!$M$21,-1-POWER(0.3,Param!$M$21)/(IF(Param!$M$21&lt;20,LightShader!L86,OFFSET(LightShader!L86,Param!$M$21-20,0))+POWER(0.3,Param!$M$21)),-2),0))</f>
        <v>0.94576003576549428</v>
      </c>
      <c r="M21" s="46">
        <f ca="1">IF(ScreenHeight!$B22&lt;OFFSET(Radar!$AC$3,COLUMN(),0),    Param!$B$38/ScreenHeight!$B22,    (Param!$B$37+1/(1-OFFSET(Radar!$AD$3,COLUMN(),0)*ScreenHeight!$C22)/Param!$B$39)/OFFSET(Radar!$AC$3,COLUMN(),0))*DistanceShader!M21*LightShader!M21*(IF(OFFSET(Ghosts!$S$41,COLUMN(),0)&lt;ScreenHeight!$E22,   1,   (SQRT(OFFSET(Ghosts!$T$41,COLUMN(),0)-OFFSET(Ghosts!$R$41,COLUMN(),0)*ScreenHeight!$D22)-1))+IF(Ghosts!$B$35,IF(Param!$M$21,-1-POWER(0.3,Param!$M$21)/(IF(Param!$M$21&lt;20,LightShader!M86,OFFSET(LightShader!M86,Param!$M$21-20,0))+POWER(0.3,Param!$M$21)),-2),0))</f>
        <v>0.97945748603751726</v>
      </c>
      <c r="N21" s="46">
        <f ca="1">IF(ScreenHeight!$B22&lt;OFFSET(Radar!$AC$3,COLUMN(),0),    Param!$B$38/ScreenHeight!$B22,    (Param!$B$37+1/(1-OFFSET(Radar!$AD$3,COLUMN(),0)*ScreenHeight!$C22)/Param!$B$39)/OFFSET(Radar!$AC$3,COLUMN(),0))*DistanceShader!N21*LightShader!N21*(IF(OFFSET(Ghosts!$S$41,COLUMN(),0)&lt;ScreenHeight!$E22,   1,   (SQRT(OFFSET(Ghosts!$T$41,COLUMN(),0)-OFFSET(Ghosts!$R$41,COLUMN(),0)*ScreenHeight!$D22)-1))+IF(Ghosts!$B$35,IF(Param!$M$21,-1-POWER(0.3,Param!$M$21)/(IF(Param!$M$21&lt;20,LightShader!N86,OFFSET(LightShader!N86,Param!$M$21-20,0))+POWER(0.3,Param!$M$21)),-2),0))</f>
        <v>1.0148657354999435</v>
      </c>
      <c r="O21" s="46">
        <f ca="1">IF(ScreenHeight!$B22&lt;OFFSET(Radar!$AC$3,COLUMN(),0),    Param!$B$38/ScreenHeight!$B22,    (Param!$B$37+1/(1-OFFSET(Radar!$AD$3,COLUMN(),0)*ScreenHeight!$C22)/Param!$B$39)/OFFSET(Radar!$AC$3,COLUMN(),0))*DistanceShader!O21*LightShader!O21*(IF(OFFSET(Ghosts!$S$41,COLUMN(),0)&lt;ScreenHeight!$E22,   1,   (SQRT(OFFSET(Ghosts!$T$41,COLUMN(),0)-OFFSET(Ghosts!$R$41,COLUMN(),0)*ScreenHeight!$D22)-1))+IF(Ghosts!$B$35,IF(Param!$M$21,-1-POWER(0.3,Param!$M$21)/(IF(Param!$M$21&lt;20,LightShader!O86,OFFSET(LightShader!O86,Param!$M$21-20,0))+POWER(0.3,Param!$M$21)),-2),0))</f>
        <v>1.0520990219925528</v>
      </c>
      <c r="P21" s="46">
        <f ca="1">IF(ScreenHeight!$B22&lt;OFFSET(Radar!$AC$3,COLUMN(),0),    Param!$B$38/ScreenHeight!$B22,    (Param!$B$37+1/(1-OFFSET(Radar!$AD$3,COLUMN(),0)*ScreenHeight!$C22)/Param!$B$39)/OFFSET(Radar!$AC$3,COLUMN(),0))*DistanceShader!P21*LightShader!P21*(IF(OFFSET(Ghosts!$S$41,COLUMN(),0)&lt;ScreenHeight!$E22,   1,   (SQRT(OFFSET(Ghosts!$T$41,COLUMN(),0)-OFFSET(Ghosts!$R$41,COLUMN(),0)*ScreenHeight!$D22)-1))+IF(Ghosts!$B$35,IF(Param!$M$21,-1-POWER(0.3,Param!$M$21)/(IF(Param!$M$21&lt;20,LightShader!P86,OFFSET(LightShader!P86,Param!$M$21-20,0))+POWER(0.3,Param!$M$21)),-2),0))</f>
        <v>1.0912813291905354</v>
      </c>
      <c r="Q21" s="46">
        <f ca="1">IF(ScreenHeight!$B22&lt;OFFSET(Radar!$AC$3,COLUMN(),0),    Param!$B$38/ScreenHeight!$B22,    (Param!$B$37+1/(1-OFFSET(Radar!$AD$3,COLUMN(),0)*ScreenHeight!$C22)/Param!$B$39)/OFFSET(Radar!$AC$3,COLUMN(),0))*DistanceShader!Q21*LightShader!Q21*(IF(OFFSET(Ghosts!$S$41,COLUMN(),0)&lt;ScreenHeight!$E22,   1,   (SQRT(OFFSET(Ghosts!$T$41,COLUMN(),0)-OFFSET(Ghosts!$R$41,COLUMN(),0)*ScreenHeight!$D22)-1))+IF(Ghosts!$B$35,IF(Param!$M$21,-1-POWER(0.3,Param!$M$21)/(IF(Param!$M$21&lt;20,LightShader!Q86,OFFSET(LightShader!Q86,Param!$M$21-20,0))+POWER(0.3,Param!$M$21)),-2),0))</f>
        <v>1.1325474105207431</v>
      </c>
      <c r="R21" s="46">
        <f ca="1">IF(ScreenHeight!$B22&lt;OFFSET(Radar!$AC$3,COLUMN(),0),    Param!$B$38/ScreenHeight!$B22,    (Param!$B$37+1/(1-OFFSET(Radar!$AD$3,COLUMN(),0)*ScreenHeight!$C22)/Param!$B$39)/OFFSET(Radar!$AC$3,COLUMN(),0))*DistanceShader!R21*LightShader!R21*(IF(OFFSET(Ghosts!$S$41,COLUMN(),0)&lt;ScreenHeight!$E22,   1,   (SQRT(OFFSET(Ghosts!$T$41,COLUMN(),0)-OFFSET(Ghosts!$R$41,COLUMN(),0)*ScreenHeight!$D22)-1))+IF(Ghosts!$B$35,IF(Param!$M$21,-1-POWER(0.3,Param!$M$21)/(IF(Param!$M$21&lt;20,LightShader!R86,OFFSET(LightShader!R86,Param!$M$21-20,0))+POWER(0.3,Param!$M$21)),-2),0))</f>
        <v>1.1760439343275544</v>
      </c>
      <c r="S21" s="46">
        <f ca="1">IF(ScreenHeight!$B22&lt;OFFSET(Radar!$AC$3,COLUMN(),0),    Param!$B$38/ScreenHeight!$B22,    (Param!$B$37+1/(1-OFFSET(Radar!$AD$3,COLUMN(),0)*ScreenHeight!$C22)/Param!$B$39)/OFFSET(Radar!$AC$3,COLUMN(),0))*DistanceShader!S21*LightShader!S21*(IF(OFFSET(Ghosts!$S$41,COLUMN(),0)&lt;ScreenHeight!$E22,   1,   (SQRT(OFFSET(Ghosts!$T$41,COLUMN(),0)-OFFSET(Ghosts!$R$41,COLUMN(),0)*ScreenHeight!$D22)-1))+IF(Ghosts!$B$35,IF(Param!$M$21,-1-POWER(0.3,Param!$M$21)/(IF(Param!$M$21&lt;20,LightShader!S86,OFFSET(LightShader!S86,Param!$M$21-20,0))+POWER(0.3,Param!$M$21)),-2),0))</f>
        <v>1.2219307634168235</v>
      </c>
      <c r="T21" s="46">
        <f ca="1">IF(ScreenHeight!$B22&lt;OFFSET(Radar!$AC$3,COLUMN(),0),    Param!$B$38/ScreenHeight!$B22,    (Param!$B$37+1/(1-OFFSET(Radar!$AD$3,COLUMN(),0)*ScreenHeight!$C22)/Param!$B$39)/OFFSET(Radar!$AC$3,COLUMN(),0))*DistanceShader!T21*LightShader!T21*(IF(OFFSET(Ghosts!$S$41,COLUMN(),0)&lt;ScreenHeight!$E22,   1,   (SQRT(OFFSET(Ghosts!$T$41,COLUMN(),0)-OFFSET(Ghosts!$R$41,COLUMN(),0)*ScreenHeight!$D22)-1))+IF(Ghosts!$B$35,IF(Param!$M$21,-1-POWER(0.3,Param!$M$21)/(IF(Param!$M$21&lt;20,LightShader!T86,OFFSET(LightShader!T86,Param!$M$21-20,0))+POWER(0.3,Param!$M$21)),-2),0))</f>
        <v>1.2703823822644753</v>
      </c>
      <c r="U21" s="46">
        <f ca="1">IF(ScreenHeight!$B22&lt;OFFSET(Radar!$AC$3,COLUMN(),0),    Param!$B$38/ScreenHeight!$B22,    (Param!$B$37+1/(1-OFFSET(Radar!$AD$3,COLUMN(),0)*ScreenHeight!$C22)/Param!$B$39)/OFFSET(Radar!$AC$3,COLUMN(),0))*DistanceShader!U21*LightShader!U21*(IF(OFFSET(Ghosts!$S$41,COLUMN(),0)&lt;ScreenHeight!$E22,   1,   (SQRT(OFFSET(Ghosts!$T$41,COLUMN(),0)-OFFSET(Ghosts!$R$41,COLUMN(),0)*ScreenHeight!$D22)-1))+IF(Ghosts!$B$35,IF(Param!$M$21,-1-POWER(0.3,Param!$M$21)/(IF(Param!$M$21&lt;20,LightShader!U86,OFFSET(LightShader!U86,Param!$M$21-20,0))+POWER(0.3,Param!$M$21)),-2),0))</f>
        <v>1.3215894845578662</v>
      </c>
      <c r="V21" s="46">
        <f ca="1">IF(ScreenHeight!$B22&lt;OFFSET(Radar!$AC$3,COLUMN(),0),    Param!$B$38/ScreenHeight!$B22,    (Param!$B$37+1/(1-OFFSET(Radar!$AD$3,COLUMN(),0)*ScreenHeight!$C22)/Param!$B$39)/OFFSET(Radar!$AC$3,COLUMN(),0))*DistanceShader!V21*LightShader!V21*(IF(OFFSET(Ghosts!$S$41,COLUMN(),0)&lt;ScreenHeight!$E22,   1,   (SQRT(OFFSET(Ghosts!$T$41,COLUMN(),0)-OFFSET(Ghosts!$R$41,COLUMN(),0)*ScreenHeight!$D22)-1))+IF(Ghosts!$B$35,IF(Param!$M$21,-1-POWER(0.3,Param!$M$21)/(IF(Param!$M$21&lt;20,LightShader!V86,OFFSET(LightShader!V86,Param!$M$21-20,0))+POWER(0.3,Param!$M$21)),-2),0))</f>
        <v>1.3757607318679541</v>
      </c>
      <c r="W21" s="46">
        <f ca="1">IF(ScreenHeight!$B22&lt;OFFSET(Radar!$AC$3,COLUMN(),0),    Param!$B$38/ScreenHeight!$B22,    (Param!$B$37+1/(1-OFFSET(Radar!$AD$3,COLUMN(),0)*ScreenHeight!$C22)/Param!$B$39)/OFFSET(Radar!$AC$3,COLUMN(),0))*DistanceShader!W21*LightShader!W21*(IF(OFFSET(Ghosts!$S$41,COLUMN(),0)&lt;ScreenHeight!$E22,   1,   (SQRT(OFFSET(Ghosts!$T$41,COLUMN(),0)-OFFSET(Ghosts!$R$41,COLUMN(),0)*ScreenHeight!$D22)-1))+IF(Ghosts!$B$35,IF(Param!$M$21,-1-POWER(0.3,Param!$M$21)/(IF(Param!$M$21&lt;20,LightShader!W86,OFFSET(LightShader!W86,Param!$M$21-20,0))+POWER(0.3,Param!$M$21)),-2),0))</f>
        <v>1.4331246904212165</v>
      </c>
      <c r="X21" s="46">
        <f ca="1">IF(ScreenHeight!$B22&lt;OFFSET(Radar!$AC$3,COLUMN(),0),    Param!$B$38/ScreenHeight!$B22,    (Param!$B$37+1/(1-OFFSET(Radar!$AD$3,COLUMN(),0)*ScreenHeight!$C22)/Param!$B$39)/OFFSET(Radar!$AC$3,COLUMN(),0))*DistanceShader!X21*LightShader!X21*(IF(OFFSET(Ghosts!$S$41,COLUMN(),0)&lt;ScreenHeight!$E22,   1,   (SQRT(OFFSET(Ghosts!$T$41,COLUMN(),0)-OFFSET(Ghosts!$R$41,COLUMN(),0)*ScreenHeight!$D22)-1))+IF(Ghosts!$B$35,IF(Param!$M$21,-1-POWER(0.3,Param!$M$21)/(IF(Param!$M$21&lt;20,LightShader!X86,OFFSET(LightShader!X86,Param!$M$21-20,0))+POWER(0.3,Param!$M$21)),-2),0))</f>
        <v>1.4939319461048559</v>
      </c>
      <c r="Y21" s="46">
        <f ca="1">IF(ScreenHeight!$B22&lt;OFFSET(Radar!$AC$3,COLUMN(),0),    Param!$B$38/ScreenHeight!$B22,    (Param!$B$37+1/(1-OFFSET(Radar!$AD$3,COLUMN(),0)*ScreenHeight!$C22)/Param!$B$39)/OFFSET(Radar!$AC$3,COLUMN(),0))*DistanceShader!Y21*LightShader!Y21*(IF(OFFSET(Ghosts!$S$41,COLUMN(),0)&lt;ScreenHeight!$E22,   1,   (SQRT(OFFSET(Ghosts!$T$41,COLUMN(),0)-OFFSET(Ghosts!$R$41,COLUMN(),0)*ScreenHeight!$D22)-1))+IF(Ghosts!$B$35,IF(Param!$M$21,-1-POWER(0.3,Param!$M$21)/(IF(Param!$M$21&lt;20,LightShader!Y86,OFFSET(LightShader!Y86,Param!$M$21-20,0))+POWER(0.3,Param!$M$21)),-2),0))</f>
        <v>1.5584573864538886</v>
      </c>
      <c r="Z21" s="46">
        <f ca="1">IF(ScreenHeight!$B22&lt;OFFSET(Radar!$AC$3,COLUMN(),0),    Param!$B$38/ScreenHeight!$B22,    (Param!$B$37+1/(1-OFFSET(Radar!$AD$3,COLUMN(),0)*ScreenHeight!$C22)/Param!$B$39)/OFFSET(Radar!$AC$3,COLUMN(),0))*DistanceShader!Z21*LightShader!Z21*(IF(OFFSET(Ghosts!$S$41,COLUMN(),0)&lt;ScreenHeight!$E22,   1,   (SQRT(OFFSET(Ghosts!$T$41,COLUMN(),0)-OFFSET(Ghosts!$R$41,COLUMN(),0)*ScreenHeight!$D22)-1))+IF(Ghosts!$B$35,IF(Param!$M$21,-1-POWER(0.3,Param!$M$21)/(IF(Param!$M$21&lt;20,LightShader!Z86,OFFSET(LightShader!Z86,Param!$M$21-20,0))+POWER(0.3,Param!$M$21)),-2),0))</f>
        <v>1.6270026201686461</v>
      </c>
      <c r="AA21" s="46">
        <f ca="1">IF(ScreenHeight!$B22&lt;OFFSET(Radar!$AC$3,COLUMN(),0),    Param!$B$38/ScreenHeight!$B22,    (Param!$B$37+1/(1-OFFSET(Radar!$AD$3,COLUMN(),0)*ScreenHeight!$C22)/Param!$B$39)/OFFSET(Radar!$AC$3,COLUMN(),0))*DistanceShader!AA21*LightShader!AA21*(IF(OFFSET(Ghosts!$S$41,COLUMN(),0)&lt;ScreenHeight!$E22,   1,   (SQRT(OFFSET(Ghosts!$T$41,COLUMN(),0)-OFFSET(Ghosts!$R$41,COLUMN(),0)*ScreenHeight!$D22)-1))+IF(Ghosts!$B$35,IF(Param!$M$21,-1-POWER(0.3,Param!$M$21)/(IF(Param!$M$21&lt;20,LightShader!AA86,OFFSET(LightShader!AA86,Param!$M$21-20,0))+POWER(0.3,Param!$M$21)),-2),0))</f>
        <v>1.6998984763826257</v>
      </c>
      <c r="AB21" s="46">
        <f ca="1">IF(ScreenHeight!$B22&lt;OFFSET(Radar!$AC$3,COLUMN(),0),    Param!$B$38/ScreenHeight!$B22,    (Param!$B$37+1/(1-OFFSET(Radar!$AD$3,COLUMN(),0)*ScreenHeight!$C22)/Param!$B$39)/OFFSET(Radar!$AC$3,COLUMN(),0))*DistanceShader!AB21*LightShader!AB21*(IF(OFFSET(Ghosts!$S$41,COLUMN(),0)&lt;ScreenHeight!$E22,   1,   (SQRT(OFFSET(Ghosts!$T$41,COLUMN(),0)-OFFSET(Ghosts!$R$41,COLUMN(),0)*ScreenHeight!$D22)-1))+IF(Ghosts!$B$35,IF(Param!$M$21,-1-POWER(0.3,Param!$M$21)/(IF(Param!$M$21&lt;20,LightShader!AB86,OFFSET(LightShader!AB86,Param!$M$21-20,0))+POWER(0.3,Param!$M$21)),-2),0))</f>
        <v>1.7775074826168811</v>
      </c>
      <c r="AC21" s="46">
        <f ca="1">IF(ScreenHeight!$B22&lt;OFFSET(Radar!$AC$3,COLUMN(),0),    Param!$B$38/ScreenHeight!$B22,    (Param!$B$37+1/(1-OFFSET(Radar!$AD$3,COLUMN(),0)*ScreenHeight!$C22)/Param!$B$39)/OFFSET(Radar!$AC$3,COLUMN(),0))*DistanceShader!AC21*LightShader!AC21*(IF(OFFSET(Ghosts!$S$41,COLUMN(),0)&lt;ScreenHeight!$E22,   1,   (SQRT(OFFSET(Ghosts!$T$41,COLUMN(),0)-OFFSET(Ghosts!$R$41,COLUMN(),0)*ScreenHeight!$D22)-1))+IF(Ghosts!$B$35,IF(Param!$M$21,-1-POWER(0.3,Param!$M$21)/(IF(Param!$M$21&lt;20,LightShader!AC86,OFFSET(LightShader!AC86,Param!$M$21-20,0))+POWER(0.3,Param!$M$21)),-2),0))</f>
        <v>1.8602261551224766</v>
      </c>
      <c r="AD21" s="46">
        <f ca="1">IF(ScreenHeight!$B22&lt;OFFSET(Radar!$AC$3,COLUMN(),0),    Param!$B$38/ScreenHeight!$B22,    (Param!$B$37+1/(1-OFFSET(Radar!$AD$3,COLUMN(),0)*ScreenHeight!$C22)/Param!$B$39)/OFFSET(Radar!$AC$3,COLUMN(),0))*DistanceShader!AD21*LightShader!AD21*(IF(OFFSET(Ghosts!$S$41,COLUMN(),0)&lt;ScreenHeight!$E22,   1,   (SQRT(OFFSET(Ghosts!$T$41,COLUMN(),0)-OFFSET(Ghosts!$R$41,COLUMN(),0)*ScreenHeight!$D22)-1))+IF(Ghosts!$B$35,IF(Param!$M$21,-1-POWER(0.3,Param!$M$21)/(IF(Param!$M$21&lt;20,LightShader!AD86,OFFSET(LightShader!AD86,Param!$M$21-20,0))+POWER(0.3,Param!$M$21)),-2),0))</f>
        <v>1.9484868380541644</v>
      </c>
      <c r="AE21" s="46">
        <f ca="1">IF(ScreenHeight!$B22&lt;OFFSET(Radar!$AC$3,COLUMN(),0),    Param!$B$38/ScreenHeight!$B22,    (Param!$B$37+1/(1-OFFSET(Radar!$AD$3,COLUMN(),0)*ScreenHeight!$C22)/Param!$B$39)/OFFSET(Radar!$AC$3,COLUMN(),0))*DistanceShader!AE21*LightShader!AE21*(IF(OFFSET(Ghosts!$S$41,COLUMN(),0)&lt;ScreenHeight!$E22,   1,   (SQRT(OFFSET(Ghosts!$T$41,COLUMN(),0)-OFFSET(Ghosts!$R$41,COLUMN(),0)*ScreenHeight!$D22)-1))+IF(Ghosts!$B$35,IF(Param!$M$21,-1-POWER(0.3,Param!$M$21)/(IF(Param!$M$21&lt;20,LightShader!AE86,OFFSET(LightShader!AE86,Param!$M$21-20,0))+POWER(0.3,Param!$M$21)),-2),0))</f>
        <v>2.0427586842690122</v>
      </c>
      <c r="AF21" s="46">
        <f ca="1">IF(ScreenHeight!$B22&lt;OFFSET(Radar!$AC$3,COLUMN(),0),    Param!$B$38/ScreenHeight!$B22,    (Param!$B$37+1/(1-OFFSET(Radar!$AD$3,COLUMN(),0)*ScreenHeight!$C22)/Param!$B$39)/OFFSET(Radar!$AC$3,COLUMN(),0))*DistanceShader!AF21*LightShader!AF21*(IF(OFFSET(Ghosts!$S$41,COLUMN(),0)&lt;ScreenHeight!$E22,   1,   (SQRT(OFFSET(Ghosts!$T$41,COLUMN(),0)-OFFSET(Ghosts!$R$41,COLUMN(),0)*ScreenHeight!$D22)-1))+IF(Ghosts!$B$35,IF(Param!$M$21,-1-POWER(0.3,Param!$M$21)/(IF(Param!$M$21&lt;20,LightShader!AF86,OFFSET(LightShader!AF86,Param!$M$21-20,0))+POWER(0.3,Param!$M$21)),-2),0))</f>
        <v>2.1435471602874325</v>
      </c>
      <c r="AG21" s="46">
        <f ca="1">IF(ScreenHeight!$B22&lt;OFFSET(Radar!$AC$3,COLUMN(),0),    Param!$B$38/ScreenHeight!$B22,    (Param!$B$37+1/(1-OFFSET(Radar!$AD$3,COLUMN(),0)*ScreenHeight!$C22)/Param!$B$39)/OFFSET(Radar!$AC$3,COLUMN(),0))*DistanceShader!AG21*LightShader!AG21*(IF(OFFSET(Ghosts!$S$41,COLUMN(),0)&lt;ScreenHeight!$E22,   1,   (SQRT(OFFSET(Ghosts!$T$41,COLUMN(),0)-OFFSET(Ghosts!$R$41,COLUMN(),0)*ScreenHeight!$D22)-1))+IF(Ghosts!$B$35,IF(Param!$M$21,-1-POWER(0.3,Param!$M$21)/(IF(Param!$M$21&lt;20,LightShader!AG86,OFFSET(LightShader!AG86,Param!$M$21-20,0))+POWER(0.3,Param!$M$21)),-2),0))</f>
        <v>2.2513911532223743</v>
      </c>
      <c r="AH21" s="46">
        <f ca="1">IF(ScreenHeight!$B22&lt;OFFSET(Radar!$AC$3,COLUMN(),0),    Param!$B$38/ScreenHeight!$B22,    (Param!$B$37+1/(1-OFFSET(Radar!$AD$3,COLUMN(),0)*ScreenHeight!$C22)/Param!$B$39)/OFFSET(Radar!$AC$3,COLUMN(),0))*DistanceShader!AH21*LightShader!AH21*(IF(OFFSET(Ghosts!$S$41,COLUMN(),0)&lt;ScreenHeight!$E22,   1,   (SQRT(OFFSET(Ghosts!$T$41,COLUMN(),0)-OFFSET(Ghosts!$R$41,COLUMN(),0)*ScreenHeight!$D22)-1))+IF(Ghosts!$B$35,IF(Param!$M$21,-1-POWER(0.3,Param!$M$21)/(IF(Param!$M$21&lt;20,LightShader!AH86,OFFSET(LightShader!AH86,Param!$M$21-20,0))+POWER(0.3,Param!$M$21)),-2),0))</f>
        <v>2.3668563210544598</v>
      </c>
      <c r="AI21" s="46">
        <f ca="1">IF(ScreenHeight!$B22&lt;OFFSET(Radar!$AC$3,COLUMN(),0),    Param!$B$38/ScreenHeight!$B22,    (Param!$B$37+1/(1-OFFSET(Radar!$AD$3,COLUMN(),0)*ScreenHeight!$C22)/Param!$B$39)/OFFSET(Radar!$AC$3,COLUMN(),0))*DistanceShader!AI21*LightShader!AI21*(IF(OFFSET(Ghosts!$S$41,COLUMN(),0)&lt;ScreenHeight!$E22,   1,   (SQRT(OFFSET(Ghosts!$T$41,COLUMN(),0)-OFFSET(Ghosts!$R$41,COLUMN(),0)*ScreenHeight!$D22)-1))+IF(Ghosts!$B$35,IF(Param!$M$21,-1-POWER(0.3,Param!$M$21)/(IF(Param!$M$21&lt;20,LightShader!AI86,OFFSET(LightShader!AI86,Param!$M$21-20,0))+POWER(0.3,Param!$M$21)),-2),0))</f>
        <v>2.4905227123131168</v>
      </c>
      <c r="AJ21" s="46">
        <f ca="1">IF(ScreenHeight!$B22&lt;OFFSET(Radar!$AC$3,COLUMN(),0),    Param!$B$38/ScreenHeight!$B22,    (Param!$B$37+1/(1-OFFSET(Radar!$AD$3,COLUMN(),0)*ScreenHeight!$C22)/Param!$B$39)/OFFSET(Radar!$AC$3,COLUMN(),0))*DistanceShader!AJ21*LightShader!AJ21*(IF(OFFSET(Ghosts!$S$41,COLUMN(),0)&lt;ScreenHeight!$E22,   1,   (SQRT(OFFSET(Ghosts!$T$41,COLUMN(),0)-OFFSET(Ghosts!$R$41,COLUMN(),0)*ScreenHeight!$D22)-1))+IF(Ghosts!$B$35,IF(Param!$M$21,-1-POWER(0.3,Param!$M$21)/(IF(Param!$M$21&lt;20,LightShader!AJ86,OFFSET(LightShader!AJ86,Param!$M$21-20,0))+POWER(0.3,Param!$M$21)),-2),0))</f>
        <v>2.6229638325486402</v>
      </c>
      <c r="AK21" s="46">
        <f ca="1">IF(ScreenHeight!$B22&lt;OFFSET(Radar!$AC$3,COLUMN(),0),    Param!$B$38/ScreenHeight!$B22,    (Param!$B$37+1/(1-OFFSET(Radar!$AD$3,COLUMN(),0)*ScreenHeight!$C22)/Param!$B$39)/OFFSET(Radar!$AC$3,COLUMN(),0))*DistanceShader!AK21*LightShader!AK21*(IF(OFFSET(Ghosts!$S$41,COLUMN(),0)&lt;ScreenHeight!$E22,   1,   (SQRT(OFFSET(Ghosts!$T$41,COLUMN(),0)-OFFSET(Ghosts!$R$41,COLUMN(),0)*ScreenHeight!$D22)-1))+IF(Ghosts!$B$35,IF(Param!$M$21,-1-POWER(0.3,Param!$M$21)/(IF(Param!$M$21&lt;20,LightShader!AK86,OFFSET(LightShader!AK86,Param!$M$21-20,0))+POWER(0.3,Param!$M$21)),-2),0))</f>
        <v>2.7647132019346214</v>
      </c>
      <c r="AL21" s="46">
        <f ca="1">IF(ScreenHeight!$B22&lt;OFFSET(Radar!$AC$3,COLUMN(),0),    Param!$B$38/ScreenHeight!$B22,    (Param!$B$37+1/(1-OFFSET(Radar!$AD$3,COLUMN(),0)*ScreenHeight!$C22)/Param!$B$39)/OFFSET(Radar!$AC$3,COLUMN(),0))*DistanceShader!AL21*LightShader!AL21*(IF(OFFSET(Ghosts!$S$41,COLUMN(),0)&lt;ScreenHeight!$E22,   1,   (SQRT(OFFSET(Ghosts!$T$41,COLUMN(),0)-OFFSET(Ghosts!$R$41,COLUMN(),0)*ScreenHeight!$D22)-1))+IF(Ghosts!$B$35,IF(Param!$M$21,-1-POWER(0.3,Param!$M$21)/(IF(Param!$M$21&lt;20,LightShader!AL86,OFFSET(LightShader!AL86,Param!$M$21-20,0))+POWER(0.3,Param!$M$21)),-2),0))</f>
        <v>2.916213011276362</v>
      </c>
      <c r="AM21" s="46">
        <f ca="1">IF(ScreenHeight!$B22&lt;OFFSET(Radar!$AC$3,COLUMN(),0),    Param!$B$38/ScreenHeight!$B22,    (Param!$B$37+1/(1-OFFSET(Radar!$AD$3,COLUMN(),0)*ScreenHeight!$C22)/Param!$B$39)/OFFSET(Radar!$AC$3,COLUMN(),0))*DistanceShader!AM21*LightShader!AM21*(IF(OFFSET(Ghosts!$S$41,COLUMN(),0)&lt;ScreenHeight!$E22,   1,   (SQRT(OFFSET(Ghosts!$T$41,COLUMN(),0)-OFFSET(Ghosts!$R$41,COLUMN(),0)*ScreenHeight!$D22)-1))+IF(Ghosts!$B$35,IF(Param!$M$21,-1-POWER(0.3,Param!$M$21)/(IF(Param!$M$21&lt;20,LightShader!AM86,OFFSET(LightShader!AM86,Param!$M$21-20,0))+POWER(0.3,Param!$M$21)),-2),0))</f>
        <v>3.0777378158036846</v>
      </c>
      <c r="AN21" s="46">
        <f ca="1">IF(ScreenHeight!$B22&lt;OFFSET(Radar!$AC$3,COLUMN(),0),    Param!$B$38/ScreenHeight!$B22,    (Param!$B$37+1/(1-OFFSET(Radar!$AD$3,COLUMN(),0)*ScreenHeight!$C22)/Param!$B$39)/OFFSET(Radar!$AC$3,COLUMN(),0))*DistanceShader!AN21*LightShader!AN21*(IF(OFFSET(Ghosts!$S$41,COLUMN(),0)&lt;ScreenHeight!$E22,   1,   (SQRT(OFFSET(Ghosts!$T$41,COLUMN(),0)-OFFSET(Ghosts!$R$41,COLUMN(),0)*ScreenHeight!$D22)-1))+IF(Ghosts!$B$35,IF(Param!$M$21,-1-POWER(0.3,Param!$M$21)/(IF(Param!$M$21&lt;20,LightShader!AN86,OFFSET(LightShader!AN86,Param!$M$21-20,0))+POWER(0.3,Param!$M$21)),-2),0))</f>
        <v>3.2492845945200095</v>
      </c>
      <c r="AO21" s="46">
        <f ca="1">IF(ScreenHeight!$B22&lt;OFFSET(Radar!$AC$3,COLUMN(),0),    Param!$B$38/ScreenHeight!$B22,    (Param!$B$37+1/(1-OFFSET(Radar!$AD$3,COLUMN(),0)*ScreenHeight!$C22)/Param!$B$39)/OFFSET(Radar!$AC$3,COLUMN(),0))*DistanceShader!AO21*LightShader!AO21*(IF(OFFSET(Ghosts!$S$41,COLUMN(),0)&lt;ScreenHeight!$E22,   1,   (SQRT(OFFSET(Ghosts!$T$41,COLUMN(),0)-OFFSET(Ghosts!$R$41,COLUMN(),0)*ScreenHeight!$D22)-1))+IF(Ghosts!$B$35,IF(Param!$M$21,-1-POWER(0.3,Param!$M$21)/(IF(Param!$M$21&lt;20,LightShader!AO86,OFFSET(LightShader!AO86,Param!$M$21-20,0))+POWER(0.3,Param!$M$21)),-2),0))</f>
        <v>4.2266035740930823</v>
      </c>
      <c r="AP21" s="46">
        <f ca="1">IF(ScreenHeight!$B22&lt;OFFSET(Radar!$AC$3,COLUMN(),0),    Param!$B$38/ScreenHeight!$B22,    (Param!$B$37+1/(1-OFFSET(Radar!$AD$3,COLUMN(),0)*ScreenHeight!$C22)/Param!$B$39)/OFFSET(Radar!$AC$3,COLUMN(),0))*DistanceShader!AP21*LightShader!AP21*(IF(OFFSET(Ghosts!$S$41,COLUMN(),0)&lt;ScreenHeight!$E22,   1,   (SQRT(OFFSET(Ghosts!$T$41,COLUMN(),0)-OFFSET(Ghosts!$R$41,COLUMN(),0)*ScreenHeight!$D22)-1))+IF(Ghosts!$B$35,IF(Param!$M$21,-1-POWER(0.3,Param!$M$21)/(IF(Param!$M$21&lt;20,LightShader!AP86,OFFSET(LightShader!AP86,Param!$M$21-20,0))+POWER(0.3,Param!$M$21)),-2),0))</f>
        <v>4.361045968190953</v>
      </c>
      <c r="AQ21" s="46">
        <f ca="1">IF(ScreenHeight!$B22&lt;OFFSET(Radar!$AC$3,COLUMN(),0),    Param!$B$38/ScreenHeight!$B22,    (Param!$B$37+1/(1-OFFSET(Radar!$AD$3,COLUMN(),0)*ScreenHeight!$C22)/Param!$B$39)/OFFSET(Radar!$AC$3,COLUMN(),0))*DistanceShader!AQ21*LightShader!AQ21*(IF(OFFSET(Ghosts!$S$41,COLUMN(),0)&lt;ScreenHeight!$E22,   1,   (SQRT(OFFSET(Ghosts!$T$41,COLUMN(),0)-OFFSET(Ghosts!$R$41,COLUMN(),0)*ScreenHeight!$D22)-1))+IF(Ghosts!$B$35,IF(Param!$M$21,-1-POWER(0.3,Param!$M$21)/(IF(Param!$M$21&lt;20,LightShader!AQ86,OFFSET(LightShader!AQ86,Param!$M$21-20,0))+POWER(0.3,Param!$M$21)),-2),0))</f>
        <v>4.4928166499890425</v>
      </c>
      <c r="AR21" s="46">
        <f ca="1">IF(ScreenHeight!$B22&lt;OFFSET(Radar!$AC$3,COLUMN(),0),    Param!$B$38/ScreenHeight!$B22,    (Param!$B$37+1/(1-OFFSET(Radar!$AD$3,COLUMN(),0)*ScreenHeight!$C22)/Param!$B$39)/OFFSET(Radar!$AC$3,COLUMN(),0))*DistanceShader!AR21*LightShader!AR21*(IF(OFFSET(Ghosts!$S$41,COLUMN(),0)&lt;ScreenHeight!$E22,   1,   (SQRT(OFFSET(Ghosts!$T$41,COLUMN(),0)-OFFSET(Ghosts!$R$41,COLUMN(),0)*ScreenHeight!$D22)-1))+IF(Ghosts!$B$35,IF(Param!$M$21,-1-POWER(0.3,Param!$M$21)/(IF(Param!$M$21&lt;20,LightShader!AR86,OFFSET(LightShader!AR86,Param!$M$21-20,0))+POWER(0.3,Param!$M$21)),-2),0))</f>
        <v>4.5093493938192779</v>
      </c>
      <c r="AS21" s="46">
        <f ca="1">IF(ScreenHeight!$B22&lt;OFFSET(Radar!$AC$3,COLUMN(),0),    Param!$B$38/ScreenHeight!$B22,    (Param!$B$37+1/(1-OFFSET(Radar!$AD$3,COLUMN(),0)*ScreenHeight!$C22)/Param!$B$39)/OFFSET(Radar!$AC$3,COLUMN(),0))*DistanceShader!AS21*LightShader!AS21*(IF(OFFSET(Ghosts!$S$41,COLUMN(),0)&lt;ScreenHeight!$E22,   1,   (SQRT(OFFSET(Ghosts!$T$41,COLUMN(),0)-OFFSET(Ghosts!$R$41,COLUMN(),0)*ScreenHeight!$D22)-1))+IF(Ghosts!$B$35,IF(Param!$M$21,-1-POWER(0.3,Param!$M$21)/(IF(Param!$M$21&lt;20,LightShader!AS86,OFFSET(LightShader!AS86,Param!$M$21-20,0))+POWER(0.3,Param!$M$21)),-2),0))</f>
        <v>4.4132126798057074</v>
      </c>
      <c r="AT21" s="46">
        <f ca="1">IF(ScreenHeight!$B22&lt;OFFSET(Radar!$AC$3,COLUMN(),0),    Param!$B$38/ScreenHeight!$B22,    (Param!$B$37+1/(1-OFFSET(Radar!$AD$3,COLUMN(),0)*ScreenHeight!$C22)/Param!$B$39)/OFFSET(Radar!$AC$3,COLUMN(),0))*DistanceShader!AT21*LightShader!AT21*(IF(OFFSET(Ghosts!$S$41,COLUMN(),0)&lt;ScreenHeight!$E22,   1,   (SQRT(OFFSET(Ghosts!$T$41,COLUMN(),0)-OFFSET(Ghosts!$R$41,COLUMN(),0)*ScreenHeight!$D22)-1))+IF(Ghosts!$B$35,IF(Param!$M$21,-1-POWER(0.3,Param!$M$21)/(IF(Param!$M$21&lt;20,LightShader!AT86,OFFSET(LightShader!AT86,Param!$M$21-20,0))+POWER(0.3,Param!$M$21)),-2),0))</f>
        <v>4.3145772385887486</v>
      </c>
      <c r="AU21" s="46">
        <f ca="1">IF(ScreenHeight!$B22&lt;OFFSET(Radar!$AC$3,COLUMN(),0),    Param!$B$38/ScreenHeight!$B22,    (Param!$B$37+1/(1-OFFSET(Radar!$AD$3,COLUMN(),0)*ScreenHeight!$C22)/Param!$B$39)/OFFSET(Radar!$AC$3,COLUMN(),0))*DistanceShader!AU21*LightShader!AU21*(IF(OFFSET(Ghosts!$S$41,COLUMN(),0)&lt;ScreenHeight!$E22,   1,   (SQRT(OFFSET(Ghosts!$T$41,COLUMN(),0)-OFFSET(Ghosts!$R$41,COLUMN(),0)*ScreenHeight!$D22)-1))+IF(Ghosts!$B$35,IF(Param!$M$21,-1-POWER(0.3,Param!$M$21)/(IF(Param!$M$21&lt;20,LightShader!AU86,OFFSET(LightShader!AU86,Param!$M$21-20,0))+POWER(0.3,Param!$M$21)),-2),0))</f>
        <v>4.2135522333395876</v>
      </c>
      <c r="AV21" s="46">
        <f ca="1">IF(ScreenHeight!$B22&lt;OFFSET(Radar!$AC$3,COLUMN(),0),    Param!$B$38/ScreenHeight!$B22,    (Param!$B$37+1/(1-OFFSET(Radar!$AD$3,COLUMN(),0)*ScreenHeight!$C22)/Param!$B$39)/OFFSET(Radar!$AC$3,COLUMN(),0))*DistanceShader!AV21*LightShader!AV21*(IF(OFFSET(Ghosts!$S$41,COLUMN(),0)&lt;ScreenHeight!$E22,   1,   (SQRT(OFFSET(Ghosts!$T$41,COLUMN(),0)-OFFSET(Ghosts!$R$41,COLUMN(),0)*ScreenHeight!$D22)-1))+IF(Ghosts!$B$35,IF(Param!$M$21,-1-POWER(0.3,Param!$M$21)/(IF(Param!$M$21&lt;20,LightShader!AV86,OFFSET(LightShader!AV86,Param!$M$21-20,0))+POWER(0.3,Param!$M$21)),-2),0))</f>
        <v>4.1102581875000963</v>
      </c>
      <c r="AW21" s="46">
        <f ca="1">IF(ScreenHeight!$B22&lt;OFFSET(Radar!$AC$3,COLUMN(),0),    Param!$B$38/ScreenHeight!$B22,    (Param!$B$37+1/(1-OFFSET(Radar!$AD$3,COLUMN(),0)*ScreenHeight!$C22)/Param!$B$39)/OFFSET(Radar!$AC$3,COLUMN(),0))*DistanceShader!AW21*LightShader!AW21*(IF(OFFSET(Ghosts!$S$41,COLUMN(),0)&lt;ScreenHeight!$E22,   1,   (SQRT(OFFSET(Ghosts!$T$41,COLUMN(),0)-OFFSET(Ghosts!$R$41,COLUMN(),0)*ScreenHeight!$D22)-1))+IF(Ghosts!$B$35,IF(Param!$M$21,-1-POWER(0.3,Param!$M$21)/(IF(Param!$M$21&lt;20,LightShader!AW86,OFFSET(LightShader!AW86,Param!$M$21-20,0))+POWER(0.3,Param!$M$21)),-2),0))</f>
        <v>4.0048263089631648</v>
      </c>
      <c r="AX21" s="46">
        <f ca="1">IF(ScreenHeight!$B22&lt;OFFSET(Radar!$AC$3,COLUMN(),0),    Param!$B$38/ScreenHeight!$B22,    (Param!$B$37+1/(1-OFFSET(Radar!$AD$3,COLUMN(),0)*ScreenHeight!$C22)/Param!$B$39)/OFFSET(Radar!$AC$3,COLUMN(),0))*DistanceShader!AX21*LightShader!AX21*(IF(OFFSET(Ghosts!$S$41,COLUMN(),0)&lt;ScreenHeight!$E22,   1,   (SQRT(OFFSET(Ghosts!$T$41,COLUMN(),0)-OFFSET(Ghosts!$R$41,COLUMN(),0)*ScreenHeight!$D22)-1))+IF(Ghosts!$B$35,IF(Param!$M$21,-1-POWER(0.3,Param!$M$21)/(IF(Param!$M$21&lt;20,LightShader!AX86,OFFSET(LightShader!AX86,Param!$M$21-20,0))+POWER(0.3,Param!$M$21)),-2),0))</f>
        <v>3.8973976784203677</v>
      </c>
      <c r="AY21" s="46">
        <f ca="1">IF(ScreenHeight!$B22&lt;OFFSET(Radar!$AC$3,COLUMN(),0),    Param!$B$38/ScreenHeight!$B22,    (Param!$B$37+1/(1-OFFSET(Radar!$AD$3,COLUMN(),0)*ScreenHeight!$C22)/Param!$B$39)/OFFSET(Radar!$AC$3,COLUMN(),0))*DistanceShader!AY21*LightShader!AY21*(IF(OFFSET(Ghosts!$S$41,COLUMN(),0)&lt;ScreenHeight!$E22,   1,   (SQRT(OFFSET(Ghosts!$T$41,COLUMN(),0)-OFFSET(Ghosts!$R$41,COLUMN(),0)*ScreenHeight!$D22)-1))+IF(Ghosts!$B$35,IF(Param!$M$21,-1-POWER(0.3,Param!$M$21)/(IF(Param!$M$21&lt;20,LightShader!AY86,OFFSET(LightShader!AY86,Param!$M$21-20,0))+POWER(0.3,Param!$M$21)),-2),0))</f>
        <v>3.7881223131552653</v>
      </c>
      <c r="AZ21" s="46">
        <f ca="1">IF(ScreenHeight!$B22&lt;OFFSET(Radar!$AC$3,COLUMN(),0),    Param!$B$38/ScreenHeight!$B22,    (Param!$B$37+1/(1-OFFSET(Radar!$AD$3,COLUMN(),0)*ScreenHeight!$C22)/Param!$B$39)/OFFSET(Radar!$AC$3,COLUMN(),0))*DistanceShader!AZ21*LightShader!AZ21*(IF(OFFSET(Ghosts!$S$41,COLUMN(),0)&lt;ScreenHeight!$E22,   1,   (SQRT(OFFSET(Ghosts!$T$41,COLUMN(),0)-OFFSET(Ghosts!$R$41,COLUMN(),0)*ScreenHeight!$D22)-1))+IF(Ghosts!$B$35,IF(Param!$M$21,-1-POWER(0.3,Param!$M$21)/(IF(Param!$M$21&lt;20,LightShader!AZ86,OFFSET(LightShader!AZ86,Param!$M$21-20,0))+POWER(0.3,Param!$M$21)),-2),0))</f>
        <v>3.6771581205971797</v>
      </c>
      <c r="BA21" s="46">
        <f ca="1">IF(ScreenHeight!$B22&lt;OFFSET(Radar!$AC$3,COLUMN(),0),    Param!$B$38/ScreenHeight!$B22,    (Param!$B$37+1/(1-OFFSET(Radar!$AD$3,COLUMN(),0)*ScreenHeight!$C22)/Param!$B$39)/OFFSET(Radar!$AC$3,COLUMN(),0))*DistanceShader!BA21*LightShader!BA21*(IF(OFFSET(Ghosts!$S$41,COLUMN(),0)&lt;ScreenHeight!$E22,   1,   (SQRT(OFFSET(Ghosts!$T$41,COLUMN(),0)-OFFSET(Ghosts!$R$41,COLUMN(),0)*ScreenHeight!$D22)-1))+IF(Ghosts!$B$35,IF(Param!$M$21,-1-POWER(0.3,Param!$M$21)/(IF(Param!$M$21&lt;20,LightShader!BA86,OFFSET(LightShader!BA86,Param!$M$21-20,0))+POWER(0.3,Param!$M$21)),-2),0))</f>
        <v>3.5646697585981806</v>
      </c>
      <c r="BB21" s="46">
        <f ca="1">IF(ScreenHeight!$B22&lt;OFFSET(Radar!$AC$3,COLUMN(),0),    Param!$B$38/ScreenHeight!$B22,    (Param!$B$37+1/(1-OFFSET(Radar!$AD$3,COLUMN(),0)*ScreenHeight!$C22)/Param!$B$39)/OFFSET(Radar!$AC$3,COLUMN(),0))*DistanceShader!BB21*LightShader!BB21*(IF(OFFSET(Ghosts!$S$41,COLUMN(),0)&lt;ScreenHeight!$E22,   1,   (SQRT(OFFSET(Ghosts!$T$41,COLUMN(),0)-OFFSET(Ghosts!$R$41,COLUMN(),0)*ScreenHeight!$D22)-1))+IF(Ghosts!$B$35,IF(Param!$M$21,-1-POWER(0.3,Param!$M$21)/(IF(Param!$M$21&lt;20,LightShader!BB86,OFFSET(LightShader!BB86,Param!$M$21-20,0))+POWER(0.3,Param!$M$21)),-2),0))</f>
        <v>3.4508274215513999</v>
      </c>
      <c r="BC21" s="46">
        <f ca="1">IF(ScreenHeight!$B22&lt;OFFSET(Radar!$AC$3,COLUMN(),0),    Param!$B$38/ScreenHeight!$B22,    (Param!$B$37+1/(1-OFFSET(Radar!$AD$3,COLUMN(),0)*ScreenHeight!$C22)/Param!$B$39)/OFFSET(Radar!$AC$3,COLUMN(),0))*DistanceShader!BC21*LightShader!BC21*(IF(OFFSET(Ghosts!$S$41,COLUMN(),0)&lt;ScreenHeight!$E22,   1,   (SQRT(OFFSET(Ghosts!$T$41,COLUMN(),0)-OFFSET(Ghosts!$R$41,COLUMN(),0)*ScreenHeight!$D22)-1))+IF(Ghosts!$B$35,IF(Param!$M$21,-1-POWER(0.3,Param!$M$21)/(IF(Param!$M$21&lt;20,LightShader!BC86,OFFSET(LightShader!BC86,Param!$M$21-20,0))+POWER(0.3,Param!$M$21)),-2),0))</f>
        <v>3.3358055730491274</v>
      </c>
      <c r="BD21" s="46">
        <f ca="1">IF(ScreenHeight!$B22&lt;OFFSET(Radar!$AC$3,COLUMN(),0),    Param!$B$38/ScreenHeight!$B22,    (Param!$B$37+1/(1-OFFSET(Radar!$AD$3,COLUMN(),0)*ScreenHeight!$C22)/Param!$B$39)/OFFSET(Radar!$AC$3,COLUMN(),0))*DistanceShader!BD21*LightShader!BD21*(IF(OFFSET(Ghosts!$S$41,COLUMN(),0)&lt;ScreenHeight!$E22,   1,   (SQRT(OFFSET(Ghosts!$T$41,COLUMN(),0)-OFFSET(Ghosts!$R$41,COLUMN(),0)*ScreenHeight!$D22)-1))+IF(Ghosts!$B$35,IF(Param!$M$21,-1-POWER(0.3,Param!$M$21)/(IF(Param!$M$21&lt;20,LightShader!BD86,OFFSET(LightShader!BD86,Param!$M$21-20,0))+POWER(0.3,Param!$M$21)),-2),0))</f>
        <v>3.2197816467298956</v>
      </c>
      <c r="BE21" s="46">
        <f ca="1">IF(ScreenHeight!$B22&lt;OFFSET(Radar!$AC$3,COLUMN(),0),    Param!$B$38/ScreenHeight!$B22,    (Param!$B$37+1/(1-OFFSET(Radar!$AD$3,COLUMN(),0)*ScreenHeight!$C22)/Param!$B$39)/OFFSET(Radar!$AC$3,COLUMN(),0))*DistanceShader!BE21*LightShader!BE21*(IF(OFFSET(Ghosts!$S$41,COLUMN(),0)&lt;ScreenHeight!$E22,   1,   (SQRT(OFFSET(Ghosts!$T$41,COLUMN(),0)-OFFSET(Ghosts!$R$41,COLUMN(),0)*ScreenHeight!$D22)-1))+IF(Ghosts!$B$35,IF(Param!$M$21,-1-POWER(0.3,Param!$M$21)/(IF(Param!$M$21&lt;20,LightShader!BE86,OFFSET(LightShader!BE86,Param!$M$21-20,0))+POWER(0.3,Param!$M$21)),-2),0))</f>
        <v>3.1029347372595604</v>
      </c>
      <c r="BF21" s="46">
        <f ca="1">IF(ScreenHeight!$B22&lt;OFFSET(Radar!$AC$3,COLUMN(),0),    Param!$B$38/ScreenHeight!$B22,    (Param!$B$37+1/(1-OFFSET(Radar!$AD$3,COLUMN(),0)*ScreenHeight!$C22)/Param!$B$39)/OFFSET(Radar!$AC$3,COLUMN(),0))*DistanceShader!BF21*LightShader!BF21*(IF(OFFSET(Ghosts!$S$41,COLUMN(),0)&lt;ScreenHeight!$E22,   1,   (SQRT(OFFSET(Ghosts!$T$41,COLUMN(),0)-OFFSET(Ghosts!$R$41,COLUMN(),0)*ScreenHeight!$D22)-1))+IF(Ghosts!$B$35,IF(Param!$M$21,-1-POWER(0.3,Param!$M$21)/(IF(Param!$M$21&lt;20,LightShader!BF86,OFFSET(LightShader!BF86,Param!$M$21-20,0))+POWER(0.3,Param!$M$21)),-2),0))</f>
        <v>3.8962495259754086</v>
      </c>
      <c r="BG21" s="46">
        <f ca="1">IF(ScreenHeight!$B22&lt;OFFSET(Radar!$AC$3,COLUMN(),0),    Param!$B$38/ScreenHeight!$B22,    (Param!$B$37+1/(1-OFFSET(Radar!$AD$3,COLUMN(),0)*ScreenHeight!$C22)/Param!$B$39)/OFFSET(Radar!$AC$3,COLUMN(),0))*DistanceShader!BG21*LightShader!BG21*(IF(OFFSET(Ghosts!$S$41,COLUMN(),0)&lt;ScreenHeight!$E22,   1,   (SQRT(OFFSET(Ghosts!$T$41,COLUMN(),0)-OFFSET(Ghosts!$R$41,COLUMN(),0)*ScreenHeight!$D22)-1))+IF(Ghosts!$B$35,IF(Param!$M$21,-1-POWER(0.3,Param!$M$21)/(IF(Param!$M$21&lt;20,LightShader!BG86,OFFSET(LightShader!BG86,Param!$M$21-20,0))+POWER(0.3,Param!$M$21)),-2),0))</f>
        <v>3.7882647845402535</v>
      </c>
      <c r="BH21" s="46">
        <f ca="1">IF(ScreenHeight!$B22&lt;OFFSET(Radar!$AC$3,COLUMN(),0),    Param!$B$38/ScreenHeight!$B22,    (Param!$B$37+1/(1-OFFSET(Radar!$AD$3,COLUMN(),0)*ScreenHeight!$C22)/Param!$B$39)/OFFSET(Radar!$AC$3,COLUMN(),0))*DistanceShader!BH21*LightShader!BH21*(IF(OFFSET(Ghosts!$S$41,COLUMN(),0)&lt;ScreenHeight!$E22,   1,   (SQRT(OFFSET(Ghosts!$T$41,COLUMN(),0)-OFFSET(Ghosts!$R$41,COLUMN(),0)*ScreenHeight!$D22)-1))+IF(Ghosts!$B$35,IF(Param!$M$21,-1-POWER(0.3,Param!$M$21)/(IF(Param!$M$21&lt;20,LightShader!BH86,OFFSET(LightShader!BH86,Param!$M$21-20,0))+POWER(0.3,Param!$M$21)),-2),0))</f>
        <v>3.5904145970426451</v>
      </c>
      <c r="BI21" s="46">
        <f ca="1">IF(ScreenHeight!$B22&lt;OFFSET(Radar!$AC$3,COLUMN(),0),    Param!$B$38/ScreenHeight!$B22,    (Param!$B$37+1/(1-OFFSET(Radar!$AD$3,COLUMN(),0)*ScreenHeight!$C22)/Param!$B$39)/OFFSET(Radar!$AC$3,COLUMN(),0))*DistanceShader!BI21*LightShader!BI21*(IF(OFFSET(Ghosts!$S$41,COLUMN(),0)&lt;ScreenHeight!$E22,   1,   (SQRT(OFFSET(Ghosts!$T$41,COLUMN(),0)-OFFSET(Ghosts!$R$41,COLUMN(),0)*ScreenHeight!$D22)-1))+IF(Ghosts!$B$35,IF(Param!$M$21,-1-POWER(0.3,Param!$M$21)/(IF(Param!$M$21&lt;20,LightShader!BI86,OFFSET(LightShader!BI86,Param!$M$21-20,0))+POWER(0.3,Param!$M$21)),-2),0))</f>
        <v>3.3994725291801076</v>
      </c>
      <c r="BJ21" s="46">
        <f ca="1">IF(ScreenHeight!$B22&lt;OFFSET(Radar!$AC$3,COLUMN(),0),    Param!$B$38/ScreenHeight!$B22,    (Param!$B$37+1/(1-OFFSET(Radar!$AD$3,COLUMN(),0)*ScreenHeight!$C22)/Param!$B$39)/OFFSET(Radar!$AC$3,COLUMN(),0))*DistanceShader!BJ21*LightShader!BJ21*(IF(OFFSET(Ghosts!$S$41,COLUMN(),0)&lt;ScreenHeight!$E22,   1,   (SQRT(OFFSET(Ghosts!$T$41,COLUMN(),0)-OFFSET(Ghosts!$R$41,COLUMN(),0)*ScreenHeight!$D22)-1))+IF(Ghosts!$B$35,IF(Param!$M$21,-1-POWER(0.3,Param!$M$21)/(IF(Param!$M$21&lt;20,LightShader!BJ86,OFFSET(LightShader!BJ86,Param!$M$21-20,0))+POWER(0.3,Param!$M$21)),-2),0))</f>
        <v>3.2173569504495978</v>
      </c>
      <c r="BK21" s="46">
        <f ca="1">IF(ScreenHeight!$B22&lt;OFFSET(Radar!$AC$3,COLUMN(),0),    Param!$B$38/ScreenHeight!$B22,    (Param!$B$37+1/(1-OFFSET(Radar!$AD$3,COLUMN(),0)*ScreenHeight!$C22)/Param!$B$39)/OFFSET(Radar!$AC$3,COLUMN(),0))*DistanceShader!BK21*LightShader!BK21*(IF(OFFSET(Ghosts!$S$41,COLUMN(),0)&lt;ScreenHeight!$E22,   1,   (SQRT(OFFSET(Ghosts!$T$41,COLUMN(),0)-OFFSET(Ghosts!$R$41,COLUMN(),0)*ScreenHeight!$D22)-1))+IF(Ghosts!$B$35,IF(Param!$M$21,-1-POWER(0.3,Param!$M$21)/(IF(Param!$M$21&lt;20,LightShader!BK86,OFFSET(LightShader!BK86,Param!$M$21-20,0))+POWER(0.3,Param!$M$21)),-2),0))</f>
        <v>3.0450962798916756</v>
      </c>
      <c r="BL21" s="46">
        <f ca="1">IF(ScreenHeight!$B22&lt;OFFSET(Radar!$AC$3,COLUMN(),0),    Param!$B$38/ScreenHeight!$B22,    (Param!$B$37+1/(1-OFFSET(Radar!$AD$3,COLUMN(),0)*ScreenHeight!$C22)/Param!$B$39)/OFFSET(Radar!$AC$3,COLUMN(),0))*DistanceShader!BL21*LightShader!BL21*(IF(OFFSET(Ghosts!$S$41,COLUMN(),0)&lt;ScreenHeight!$E22,   1,   (SQRT(OFFSET(Ghosts!$T$41,COLUMN(),0)-OFFSET(Ghosts!$R$41,COLUMN(),0)*ScreenHeight!$D22)-1))+IF(Ghosts!$B$35,IF(Param!$M$21,-1-POWER(0.3,Param!$M$21)/(IF(Param!$M$21&lt;20,LightShader!BL86,OFFSET(LightShader!BL86,Param!$M$21-20,0))+POWER(0.3,Param!$M$21)),-2),0))</f>
        <v>2.8830876298718691</v>
      </c>
      <c r="BM21" s="46">
        <f ca="1">IF(ScreenHeight!$B22&lt;OFFSET(Radar!$AC$3,COLUMN(),0),    Param!$B$38/ScreenHeight!$B22,    (Param!$B$37+1/(1-OFFSET(Radar!$AD$3,COLUMN(),0)*ScreenHeight!$C22)/Param!$B$39)/OFFSET(Radar!$AC$3,COLUMN(),0))*DistanceShader!BM21*LightShader!BM21*(IF(OFFSET(Ghosts!$S$41,COLUMN(),0)&lt;ScreenHeight!$E22,   1,   (SQRT(OFFSET(Ghosts!$T$41,COLUMN(),0)-OFFSET(Ghosts!$R$41,COLUMN(),0)*ScreenHeight!$D22)-1))+IF(Ghosts!$B$35,IF(Param!$M$21,-1-POWER(0.3,Param!$M$21)/(IF(Param!$M$21&lt;20,LightShader!BM86,OFFSET(LightShader!BM86,Param!$M$21-20,0))+POWER(0.3,Param!$M$21)),-2),0))</f>
        <v>2.7313015431928505</v>
      </c>
      <c r="BN21" s="46">
        <f ca="1">IF(ScreenHeight!$B22&lt;OFFSET(Radar!$AC$3,COLUMN(),0),    Param!$B$38/ScreenHeight!$B22,    (Param!$B$37+1/(1-OFFSET(Radar!$AD$3,COLUMN(),0)*ScreenHeight!$C22)/Param!$B$39)/OFFSET(Radar!$AC$3,COLUMN(),0))*DistanceShader!BN21*LightShader!BN21*(IF(OFFSET(Ghosts!$S$41,COLUMN(),0)&lt;ScreenHeight!$E22,   1,   (SQRT(OFFSET(Ghosts!$T$41,COLUMN(),0)-OFFSET(Ghosts!$R$41,COLUMN(),0)*ScreenHeight!$D22)-1))+IF(Ghosts!$B$35,IF(Param!$M$21,-1-POWER(0.3,Param!$M$21)/(IF(Param!$M$21&lt;20,LightShader!BN86,OFFSET(LightShader!BN86,Param!$M$21-20,0))+POWER(0.3,Param!$M$21)),-2),0))</f>
        <v>2.5894350084772788</v>
      </c>
      <c r="BO21" s="46">
        <f ca="1">IF(ScreenHeight!$B22&lt;OFFSET(Radar!$AC$3,COLUMN(),0),    Param!$B$38/ScreenHeight!$B22,    (Param!$B$37+1/(1-OFFSET(Radar!$AD$3,COLUMN(),0)*ScreenHeight!$C22)/Param!$B$39)/OFFSET(Radar!$AC$3,COLUMN(),0))*DistanceShader!BO21*LightShader!BO21*(IF(OFFSET(Ghosts!$S$41,COLUMN(),0)&lt;ScreenHeight!$E22,   1,   (SQRT(OFFSET(Ghosts!$T$41,COLUMN(),0)-OFFSET(Ghosts!$R$41,COLUMN(),0)*ScreenHeight!$D22)-1))+IF(Ghosts!$B$35,IF(Param!$M$21,-1-POWER(0.3,Param!$M$21)/(IF(Param!$M$21&lt;20,LightShader!BO86,OFFSET(LightShader!BO86,Param!$M$21-20,0))+POWER(0.3,Param!$M$21)),-2),0))</f>
        <v>2.4570210912871144</v>
      </c>
      <c r="BP21" s="46">
        <f ca="1">IF(ScreenHeight!$B22&lt;OFFSET(Radar!$AC$3,COLUMN(),0),    Param!$B$38/ScreenHeight!$B22,    (Param!$B$37+1/(1-OFFSET(Radar!$AD$3,COLUMN(),0)*ScreenHeight!$C22)/Param!$B$39)/OFFSET(Radar!$AC$3,COLUMN(),0))*DistanceShader!BP21*LightShader!BP21*(IF(OFFSET(Ghosts!$S$41,COLUMN(),0)&lt;ScreenHeight!$E22,   1,   (SQRT(OFFSET(Ghosts!$T$41,COLUMN(),0)-OFFSET(Ghosts!$R$41,COLUMN(),0)*ScreenHeight!$D22)-1))+IF(Ghosts!$B$35,IF(Param!$M$21,-1-POWER(0.3,Param!$M$21)/(IF(Param!$M$21&lt;20,LightShader!BP86,OFFSET(LightShader!BP86,Param!$M$21-20,0))+POWER(0.3,Param!$M$21)),-2),0))</f>
        <v>2.3335048341510625</v>
      </c>
      <c r="BQ21" s="46">
        <f ca="1">IF(ScreenHeight!$B22&lt;OFFSET(Radar!$AC$3,COLUMN(),0),    Param!$B$38/ScreenHeight!$B22,    (Param!$B$37+1/(1-OFFSET(Radar!$AD$3,COLUMN(),0)*ScreenHeight!$C22)/Param!$B$39)/OFFSET(Radar!$AC$3,COLUMN(),0))*DistanceShader!BQ21*LightShader!BQ21*(IF(OFFSET(Ghosts!$S$41,COLUMN(),0)&lt;ScreenHeight!$E22,   1,   (SQRT(OFFSET(Ghosts!$T$41,COLUMN(),0)-OFFSET(Ghosts!$R$41,COLUMN(),0)*ScreenHeight!$D22)-1))+IF(Ghosts!$B$35,IF(Param!$M$21,-1-POWER(0.3,Param!$M$21)/(IF(Param!$M$21&lt;20,LightShader!BQ86,OFFSET(LightShader!BQ86,Param!$M$21-20,0))+POWER(0.3,Param!$M$21)),-2),0))</f>
        <v>2.2182941777741685</v>
      </c>
      <c r="BR21" s="46">
        <f ca="1">IF(ScreenHeight!$B22&lt;OFFSET(Radar!$AC$3,COLUMN(),0),    Param!$B$38/ScreenHeight!$B22,    (Param!$B$37+1/(1-OFFSET(Radar!$AD$3,COLUMN(),0)*ScreenHeight!$C22)/Param!$B$39)/OFFSET(Radar!$AC$3,COLUMN(),0))*DistanceShader!BR21*LightShader!BR21*(IF(OFFSET(Ghosts!$S$41,COLUMN(),0)&lt;ScreenHeight!$E22,   1,   (SQRT(OFFSET(Ghosts!$T$41,COLUMN(),0)-OFFSET(Ghosts!$R$41,COLUMN(),0)*ScreenHeight!$D22)-1))+IF(Ghosts!$B$35,IF(Param!$M$21,-1-POWER(0.3,Param!$M$21)/(IF(Param!$M$21&lt;20,LightShader!BR86,OFFSET(LightShader!BR86,Param!$M$21-20,0))+POWER(0.3,Param!$M$21)),-2),0))</f>
        <v>2.1107930053216073</v>
      </c>
      <c r="BS21" s="46">
        <f ca="1">IF(ScreenHeight!$B22&lt;OFFSET(Radar!$AC$3,COLUMN(),0),    Param!$B$38/ScreenHeight!$B22,    (Param!$B$37+1/(1-OFFSET(Radar!$AD$3,COLUMN(),0)*ScreenHeight!$C22)/Param!$B$39)/OFFSET(Radar!$AC$3,COLUMN(),0))*DistanceShader!BS21*LightShader!BS21*(IF(OFFSET(Ghosts!$S$41,COLUMN(),0)&lt;ScreenHeight!$E22,   1,   (SQRT(OFFSET(Ghosts!$T$41,COLUMN(),0)-OFFSET(Ghosts!$R$41,COLUMN(),0)*ScreenHeight!$D22)-1))+IF(Ghosts!$B$35,IF(Param!$M$21,-1-POWER(0.3,Param!$M$21)/(IF(Param!$M$21&lt;20,LightShader!BS86,OFFSET(LightShader!BS86,Param!$M$21-20,0))+POWER(0.3,Param!$M$21)),-2),0))</f>
        <v>2.0104217206097945</v>
      </c>
      <c r="BT21" s="46">
        <f ca="1">IF(ScreenHeight!$B22&lt;OFFSET(Radar!$AC$3,COLUMN(),0),    Param!$B$38/ScreenHeight!$B22,    (Param!$B$37+1/(1-OFFSET(Radar!$AD$3,COLUMN(),0)*ScreenHeight!$C22)/Param!$B$39)/OFFSET(Radar!$AC$3,COLUMN(),0))*DistanceShader!BT21*LightShader!BT21*(IF(OFFSET(Ghosts!$S$41,COLUMN(),0)&lt;ScreenHeight!$E22,   1,   (SQRT(OFFSET(Ghosts!$T$41,COLUMN(),0)-OFFSET(Ghosts!$R$41,COLUMN(),0)*ScreenHeight!$D22)-1))+IF(Ghosts!$B$35,IF(Param!$M$21,-1-POWER(0.3,Param!$M$21)/(IF(Param!$M$21&lt;20,LightShader!BT86,OFFSET(LightShader!BT86,Param!$M$21-20,0))+POWER(0.3,Param!$M$21)),-2),0))</f>
        <v>1.9166293209759657</v>
      </c>
      <c r="BU21" s="46">
        <f ca="1">IF(ScreenHeight!$B22&lt;OFFSET(Radar!$AC$3,COLUMN(),0),    Param!$B$38/ScreenHeight!$B22,    (Param!$B$37+1/(1-OFFSET(Radar!$AD$3,COLUMN(),0)*ScreenHeight!$C22)/Param!$B$39)/OFFSET(Radar!$AC$3,COLUMN(),0))*DistanceShader!BU21*LightShader!BU21*(IF(OFFSET(Ghosts!$S$41,COLUMN(),0)&lt;ScreenHeight!$E22,   1,   (SQRT(OFFSET(Ghosts!$T$41,COLUMN(),0)-OFFSET(Ghosts!$R$41,COLUMN(),0)*ScreenHeight!$D22)-1))+IF(Ghosts!$B$35,IF(Param!$M$21,-1-POWER(0.3,Param!$M$21)/(IF(Param!$M$21&lt;20,LightShader!BU86,OFFSET(LightShader!BU86,Param!$M$21-20,0))+POWER(0.3,Param!$M$21)),-2),0))</f>
        <v>1.8288997858045906</v>
      </c>
      <c r="BV21" s="46">
        <f ca="1">IF(ScreenHeight!$B22&lt;OFFSET(Radar!$AC$3,COLUMN(),0),    Param!$B$38/ScreenHeight!$B22,    (Param!$B$37+1/(1-OFFSET(Radar!$AD$3,COLUMN(),0)*ScreenHeight!$C22)/Param!$B$39)/OFFSET(Radar!$AC$3,COLUMN(),0))*DistanceShader!BV21*LightShader!BV21*(IF(OFFSET(Ghosts!$S$41,COLUMN(),0)&lt;ScreenHeight!$E22,   1,   (SQRT(OFFSET(Ghosts!$T$41,COLUMN(),0)-OFFSET(Ghosts!$R$41,COLUMN(),0)*ScreenHeight!$D22)-1))+IF(Ghosts!$B$35,IF(Param!$M$21,-1-POWER(0.3,Param!$M$21)/(IF(Param!$M$21&lt;20,LightShader!BV86,OFFSET(LightShader!BV86,Param!$M$21-20,0))+POWER(0.3,Param!$M$21)),-2),0))</f>
        <v>1.7467547499292448</v>
      </c>
      <c r="BW21" s="46">
        <f ca="1">IF(ScreenHeight!$B22&lt;OFFSET(Radar!$AC$3,COLUMN(),0),    Param!$B$38/ScreenHeight!$B22,    (Param!$B$37+1/(1-OFFSET(Radar!$AD$3,COLUMN(),0)*ScreenHeight!$C22)/Param!$B$39)/OFFSET(Radar!$AC$3,COLUMN(),0))*DistanceShader!BW21*LightShader!BW21*(IF(OFFSET(Ghosts!$S$41,COLUMN(),0)&lt;ScreenHeight!$E22,   1,   (SQRT(OFFSET(Ghosts!$T$41,COLUMN(),0)-OFFSET(Ghosts!$R$41,COLUMN(),0)*ScreenHeight!$D22)-1))+IF(Ghosts!$B$35,IF(Param!$M$21,-1-POWER(0.3,Param!$M$21)/(IF(Param!$M$21&lt;20,LightShader!BW86,OFFSET(LightShader!BW86,Param!$M$21-20,0))+POWER(0.3,Param!$M$21)),-2),0))</f>
        <v>1.6697538147673341</v>
      </c>
      <c r="BX21" s="46">
        <f ca="1">IF(ScreenHeight!$B22&lt;OFFSET(Radar!$AC$3,COLUMN(),0),    Param!$B$38/ScreenHeight!$B22,    (Param!$B$37+1/(1-OFFSET(Radar!$AD$3,COLUMN(),0)*ScreenHeight!$C22)/Param!$B$39)/OFFSET(Radar!$AC$3,COLUMN(),0))*DistanceShader!BX21*LightShader!BX21*(IF(OFFSET(Ghosts!$S$41,COLUMN(),0)&lt;ScreenHeight!$E22,   1,   (SQRT(OFFSET(Ghosts!$T$41,COLUMN(),0)-OFFSET(Ghosts!$R$41,COLUMN(),0)*ScreenHeight!$D22)-1))+IF(Ghosts!$B$35,IF(Param!$M$21,-1-POWER(0.3,Param!$M$21)/(IF(Param!$M$21&lt;20,LightShader!BX86,OFFSET(LightShader!BX86,Param!$M$21-20,0))+POWER(0.3,Param!$M$21)),-2),0))</f>
        <v>1.5974934136402135</v>
      </c>
      <c r="BY21" s="46">
        <f ca="1">IF(ScreenHeight!$B22&lt;OFFSET(Radar!$AC$3,COLUMN(),0),    Param!$B$38/ScreenHeight!$B22,    (Param!$B$37+1/(1-OFFSET(Radar!$AD$3,COLUMN(),0)*ScreenHeight!$C22)/Param!$B$39)/OFFSET(Radar!$AC$3,COLUMN(),0))*DistanceShader!BY21*LightShader!BY21*(IF(OFFSET(Ghosts!$S$41,COLUMN(),0)&lt;ScreenHeight!$E22,   1,   (SQRT(OFFSET(Ghosts!$T$41,COLUMN(),0)-OFFSET(Ghosts!$R$41,COLUMN(),0)*ScreenHeight!$D22)-1))+IF(Ghosts!$B$35,IF(Param!$M$21,-1-POWER(0.3,Param!$M$21)/(IF(Param!$M$21&lt;20,LightShader!BY86,OFFSET(LightShader!BY86,Param!$M$21-20,0))+POWER(0.3,Param!$M$21)),-2),0))</f>
        <v>1.5296048435252654</v>
      </c>
      <c r="BZ21" s="46">
        <f ca="1">IF(ScreenHeight!$B22&lt;OFFSET(Radar!$AC$3,COLUMN(),0),    Param!$B$38/ScreenHeight!$B22,    (Param!$B$37+1/(1-OFFSET(Radar!$AD$3,COLUMN(),0)*ScreenHeight!$C22)/Param!$B$39)/OFFSET(Radar!$AC$3,COLUMN(),0))*DistanceShader!BZ21*LightShader!BZ21*(IF(OFFSET(Ghosts!$S$41,COLUMN(),0)&lt;ScreenHeight!$E22,   1,   (SQRT(OFFSET(Ghosts!$T$41,COLUMN(),0)-OFFSET(Ghosts!$R$41,COLUMN(),0)*ScreenHeight!$D22)-1))+IF(Ghosts!$B$35,IF(Param!$M$21,-1-POWER(0.3,Param!$M$21)/(IF(Param!$M$21&lt;20,LightShader!BZ86,OFFSET(LightShader!BZ86,Param!$M$21-20,0))+POWER(0.3,Param!$M$21)),-2),0))</f>
        <v>1.4657518659450377</v>
      </c>
      <c r="CA21" s="46">
        <f ca="1">IF(ScreenHeight!$B22&lt;OFFSET(Radar!$AC$3,COLUMN(),0),    Param!$B$38/ScreenHeight!$B22,    (Param!$B$37+1/(1-OFFSET(Radar!$AD$3,COLUMN(),0)*ScreenHeight!$C22)/Param!$B$39)/OFFSET(Radar!$AC$3,COLUMN(),0))*DistanceShader!CA21*LightShader!CA21*(IF(OFFSET(Ghosts!$S$41,COLUMN(),0)&lt;ScreenHeight!$E22,   1,   (SQRT(OFFSET(Ghosts!$T$41,COLUMN(),0)-OFFSET(Ghosts!$R$41,COLUMN(),0)*ScreenHeight!$D22)-1))+IF(Ghosts!$B$35,IF(Param!$M$21,-1-POWER(0.3,Param!$M$21)/(IF(Param!$M$21&lt;20,LightShader!CA86,OFFSET(LightShader!CA86,Param!$M$21-20,0))+POWER(0.3,Param!$M$21)),-2),0))</f>
        <v>1.4056281367878849</v>
      </c>
      <c r="CB21" s="46">
        <f ca="1">IF(ScreenHeight!$B22&lt;OFFSET(Radar!$AC$3,COLUMN(),0),    Param!$B$38/ScreenHeight!$B22,    (Param!$B$37+1/(1-OFFSET(Radar!$AD$3,COLUMN(),0)*ScreenHeight!$C22)/Param!$B$39)/OFFSET(Radar!$AC$3,COLUMN(),0))*DistanceShader!CB21*LightShader!CB21*(IF(OFFSET(Ghosts!$S$41,COLUMN(),0)&lt;ScreenHeight!$E22,   1,   (SQRT(OFFSET(Ghosts!$T$41,COLUMN(),0)-OFFSET(Ghosts!$R$41,COLUMN(),0)*ScreenHeight!$D22)-1))+IF(Ghosts!$B$35,IF(Param!$M$21,-1-POWER(0.3,Param!$M$21)/(IF(Param!$M$21&lt;20,LightShader!CB86,OFFSET(LightShader!CB86,Param!$M$21-20,0))+POWER(0.3,Param!$M$21)),-2),0))</f>
        <v>1.3489546282790155</v>
      </c>
      <c r="CC21" s="46">
        <f ca="1">IF(ScreenHeight!$B22&lt;OFFSET(Radar!$AC$3,COLUMN(),0),    Param!$B$38/ScreenHeight!$B22,    (Param!$B$37+1/(1-OFFSET(Radar!$AD$3,COLUMN(),0)*ScreenHeight!$C22)/Param!$B$39)/OFFSET(Radar!$AC$3,COLUMN(),0))*DistanceShader!CC21*LightShader!CC21*(IF(OFFSET(Ghosts!$S$41,COLUMN(),0)&lt;ScreenHeight!$E22,   1,   (SQRT(OFFSET(Ghosts!$T$41,COLUMN(),0)-OFFSET(Ghosts!$R$41,COLUMN(),0)*ScreenHeight!$D22)-1))+IF(Ghosts!$B$35,IF(Param!$M$21,-1-POWER(0.3,Param!$M$21)/(IF(Param!$M$21&lt;20,LightShader!CC86,OFFSET(LightShader!CC86,Param!$M$21-20,0))+POWER(0.3,Param!$M$21)),-2),0))</f>
        <v>1.2954771416805815</v>
      </c>
      <c r="CD21" s="46">
        <f ca="1">IF(ScreenHeight!$B22&lt;OFFSET(Radar!$AC$3,COLUMN(),0),    Param!$B$38/ScreenHeight!$B22,    (Param!$B$37+1/(1-OFFSET(Radar!$AD$3,COLUMN(),0)*ScreenHeight!$C22)/Param!$B$39)/OFFSET(Radar!$AC$3,COLUMN(),0))*DistanceShader!CD21*LightShader!CD21*(IF(OFFSET(Ghosts!$S$41,COLUMN(),0)&lt;ScreenHeight!$E22,   1,   (SQRT(OFFSET(Ghosts!$T$41,COLUMN(),0)-OFFSET(Ghosts!$R$41,COLUMN(),0)*ScreenHeight!$D22)-1))+IF(Ghosts!$B$35,IF(Param!$M$21,-1-POWER(0.3,Param!$M$21)/(IF(Param!$M$21&lt;20,LightShader!CD86,OFFSET(LightShader!CD86,Param!$M$21-20,0))+POWER(0.3,Param!$M$21)),-2),0))</f>
        <v>1.2449639665143475</v>
      </c>
      <c r="CE21" s="46">
        <f ca="1">IF(ScreenHeight!$B22&lt;OFFSET(Radar!$AC$3,COLUMN(),0),    Param!$B$38/ScreenHeight!$B22,    (Param!$B$37+1/(1-OFFSET(Radar!$AD$3,COLUMN(),0)*ScreenHeight!$C22)/Param!$B$39)/OFFSET(Radar!$AC$3,COLUMN(),0))*DistanceShader!CE21*LightShader!CE21*(IF(OFFSET(Ghosts!$S$41,COLUMN(),0)&lt;ScreenHeight!$E22,   1,   (SQRT(OFFSET(Ghosts!$T$41,COLUMN(),0)-OFFSET(Ghosts!$R$41,COLUMN(),0)*ScreenHeight!$D22)-1))+IF(Ghosts!$B$35,IF(Param!$M$21,-1-POWER(0.3,Param!$M$21)/(IF(Param!$M$21&lt;20,LightShader!CE86,OFFSET(LightShader!CE86,Param!$M$21-20,0))+POWER(0.3,Param!$M$21)),-2),0))</f>
        <v>1.1972037141800278</v>
      </c>
      <c r="CF21" s="46">
        <f ca="1">IF(ScreenHeight!$B22&lt;OFFSET(Radar!$AC$3,COLUMN(),0),    Param!$B$38/ScreenHeight!$B22,    (Param!$B$37+1/(1-OFFSET(Radar!$AD$3,COLUMN(),0)*ScreenHeight!$C22)/Param!$B$39)/OFFSET(Radar!$AC$3,COLUMN(),0))*DistanceShader!CF21*LightShader!CF21*(IF(OFFSET(Ghosts!$S$41,COLUMN(),0)&lt;ScreenHeight!$E22,   1,   (SQRT(OFFSET(Ghosts!$T$41,COLUMN(),0)-OFFSET(Ghosts!$R$41,COLUMN(),0)*ScreenHeight!$D22)-1))+IF(Ghosts!$B$35,IF(Param!$M$21,-1-POWER(0.3,Param!$M$21)/(IF(Param!$M$21&lt;20,LightShader!CF86,OFFSET(LightShader!CF86,Param!$M$21-20,0))+POWER(0.3,Param!$M$21)),-2),0))</f>
        <v>1.1520033359705668</v>
      </c>
      <c r="CG21" s="46">
        <f ca="1">IF(ScreenHeight!$B22&lt;OFFSET(Radar!$AC$3,COLUMN(),0),    Param!$B$38/ScreenHeight!$B22,    (Param!$B$37+1/(1-OFFSET(Radar!$AD$3,COLUMN(),0)*ScreenHeight!$C22)/Param!$B$39)/OFFSET(Radar!$AC$3,COLUMN(),0))*DistanceShader!CG21*LightShader!CG21*(IF(OFFSET(Ghosts!$S$41,COLUMN(),0)&lt;ScreenHeight!$E22,   1,   (SQRT(OFFSET(Ghosts!$T$41,COLUMN(),0)-OFFSET(Ghosts!$R$41,COLUMN(),0)*ScreenHeight!$D22)-1))+IF(Ghosts!$B$35,IF(Param!$M$21,-1-POWER(0.3,Param!$M$21)/(IF(Param!$M$21&lt;20,LightShader!CG86,OFFSET(LightShader!CG86,Param!$M$21-20,0))+POWER(0.3,Param!$M$21)),-2),0))</f>
        <v>1.109186324361259</v>
      </c>
      <c r="CH21" s="46">
        <f ca="1">IF(ScreenHeight!$B22&lt;OFFSET(Radar!$AC$3,COLUMN(),0),    Param!$B$38/ScreenHeight!$B22,    (Param!$B$37+1/(1-OFFSET(Radar!$AD$3,COLUMN(),0)*ScreenHeight!$C22)/Param!$B$39)/OFFSET(Radar!$AC$3,COLUMN(),0))*DistanceShader!CH21*LightShader!CH21*(IF(OFFSET(Ghosts!$S$41,COLUMN(),0)&lt;ScreenHeight!$E22,   1,   (SQRT(OFFSET(Ghosts!$T$41,COLUMN(),0)-OFFSET(Ghosts!$R$41,COLUMN(),0)*ScreenHeight!$D22)-1))+IF(Ghosts!$B$35,IF(Param!$M$21,-1-POWER(0.3,Param!$M$21)/(IF(Param!$M$21&lt;20,LightShader!CH86,OFFSET(LightShader!CH86,Param!$M$21-20,0))+POWER(0.3,Param!$M$21)),-2),0))</f>
        <v>1.0685910898190618</v>
      </c>
      <c r="CI21" s="46">
        <f ca="1">IF(ScreenHeight!$B22&lt;OFFSET(Radar!$AC$3,COLUMN(),0),    Param!$B$38/ScreenHeight!$B22,    (Param!$B$37+1/(1-OFFSET(Radar!$AD$3,COLUMN(),0)*ScreenHeight!$C22)/Param!$B$39)/OFFSET(Radar!$AC$3,COLUMN(),0))*DistanceShader!CI21*LightShader!CI21*(IF(OFFSET(Ghosts!$S$41,COLUMN(),0)&lt;ScreenHeight!$E22,   1,   (SQRT(OFFSET(Ghosts!$T$41,COLUMN(),0)-OFFSET(Ghosts!$R$41,COLUMN(),0)*ScreenHeight!$D22)-1))+IF(Ghosts!$B$35,IF(Param!$M$21,-1-POWER(0.3,Param!$M$21)/(IF(Param!$M$21&lt;20,LightShader!CI86,OFFSET(LightShader!CI86,Param!$M$21-20,0))+POWER(0.3,Param!$M$21)),-2),0))</f>
        <v>1.0300695017091328</v>
      </c>
      <c r="CJ21" s="46">
        <f ca="1">IF(ScreenHeight!$B22&lt;OFFSET(Radar!$AC$3,COLUMN(),0),    Param!$B$38/ScreenHeight!$B22,    (Param!$B$37+1/(1-OFFSET(Radar!$AD$3,COLUMN(),0)*ScreenHeight!$C22)/Param!$B$39)/OFFSET(Radar!$AC$3,COLUMN(),0))*DistanceShader!CJ21*LightShader!CJ21*(IF(OFFSET(Ghosts!$S$41,COLUMN(),0)&lt;ScreenHeight!$E22,   1,   (SQRT(OFFSET(Ghosts!$T$41,COLUMN(),0)-OFFSET(Ghosts!$R$41,COLUMN(),0)*ScreenHeight!$D22)-1))+IF(Ghosts!$B$35,IF(Param!$M$21,-1-POWER(0.3,Param!$M$21)/(IF(Param!$M$21&lt;20,LightShader!CJ86,OFFSET(LightShader!CJ86,Param!$M$21-20,0))+POWER(0.3,Param!$M$21)),-2),0))</f>
        <v>0.99348558012947308</v>
      </c>
      <c r="CK21" s="46">
        <f ca="1">IF(ScreenHeight!$B22&lt;OFFSET(Radar!$AC$3,COLUMN(),0),    Param!$B$38/ScreenHeight!$B22,    (Param!$B$37+1/(1-OFFSET(Radar!$AD$3,COLUMN(),0)*ScreenHeight!$C22)/Param!$B$39)/OFFSET(Radar!$AC$3,COLUMN(),0))*DistanceShader!CK21*LightShader!CK21*(IF(OFFSET(Ghosts!$S$41,COLUMN(),0)&lt;ScreenHeight!$E22,   1,   (SQRT(OFFSET(Ghosts!$T$41,COLUMN(),0)-OFFSET(Ghosts!$R$41,COLUMN(),0)*ScreenHeight!$D22)-1))+IF(Ghosts!$B$35,IF(Param!$M$21,-1-POWER(0.3,Param!$M$21)/(IF(Param!$M$21&lt;20,LightShader!CK86,OFFSET(LightShader!CK86,Param!$M$21-20,0))+POWER(0.3,Param!$M$21)),-2),0))</f>
        <v>0.95871432498184317</v>
      </c>
      <c r="CL21" s="46">
        <f ca="1">IF(ScreenHeight!$B22&lt;OFFSET(Radar!$AC$3,COLUMN(),0),    Param!$B$38/ScreenHeight!$B22,    (Param!$B$37+1/(1-OFFSET(Radar!$AD$3,COLUMN(),0)*ScreenHeight!$C22)/Param!$B$39)/OFFSET(Radar!$AC$3,COLUMN(),0))*DistanceShader!CL21*LightShader!CL21*(IF(OFFSET(Ghosts!$S$41,COLUMN(),0)&lt;ScreenHeight!$E22,   1,   (SQRT(OFFSET(Ghosts!$T$41,COLUMN(),0)-OFFSET(Ghosts!$R$41,COLUMN(),0)*ScreenHeight!$D22)-1))+IF(Ghosts!$B$35,IF(Param!$M$21,-1-POWER(0.3,Param!$M$21)/(IF(Param!$M$21&lt;20,LightShader!CL86,OFFSET(LightShader!CL86,Param!$M$21-20,0))+POWER(0.3,Param!$M$21)),-2),0))</f>
        <v>0.92564066881895801</v>
      </c>
      <c r="CM21" s="46">
        <f ca="1">IF(ScreenHeight!$B22&lt;OFFSET(Radar!$AC$3,COLUMN(),0),    Param!$B$38/ScreenHeight!$B22,    (Param!$B$37+1/(1-OFFSET(Radar!$AD$3,COLUMN(),0)*ScreenHeight!$C22)/Param!$B$39)/OFFSET(Radar!$AC$3,COLUMN(),0))*DistanceShader!CM21*LightShader!CM21*(IF(OFFSET(Ghosts!$S$41,COLUMN(),0)&lt;ScreenHeight!$E22,   1,   (SQRT(OFFSET(Ghosts!$T$41,COLUMN(),0)-OFFSET(Ghosts!$R$41,COLUMN(),0)*ScreenHeight!$D22)-1))+IF(Ghosts!$B$35,IF(Param!$M$21,-1-POWER(0.3,Param!$M$21)/(IF(Param!$M$21&lt;20,LightShader!CM86,OFFSET(LightShader!CM86,Param!$M$21-20,0))+POWER(0.3,Param!$M$21)),-2),0))</f>
        <v>0.86760956900651365</v>
      </c>
      <c r="CN21" s="46">
        <f ca="1">IF(ScreenHeight!$B22&lt;OFFSET(Radar!$AC$3,COLUMN(),0),    Param!$B$38/ScreenHeight!$B22,    (Param!$B$37+1/(1-OFFSET(Radar!$AD$3,COLUMN(),0)*ScreenHeight!$C22)/Param!$B$39)/OFFSET(Radar!$AC$3,COLUMN(),0))*DistanceShader!CN21*LightShader!CN21*(IF(OFFSET(Ghosts!$S$41,COLUMN(),0)&lt;ScreenHeight!$E22,   1,   (SQRT(OFFSET(Ghosts!$T$41,COLUMN(),0)-OFFSET(Ghosts!$R$41,COLUMN(),0)*ScreenHeight!$D22)-1))+IF(Ghosts!$B$35,IF(Param!$M$21,-1-POWER(0.3,Param!$M$21)/(IF(Param!$M$21&lt;20,LightShader!CN86,OFFSET(LightShader!CN86,Param!$M$21-20,0))+POWER(0.3,Param!$M$21)),-2),0))</f>
        <v>0.84186844347644951</v>
      </c>
      <c r="CO21" s="46">
        <f ca="1">IF(ScreenHeight!$B22&lt;OFFSET(Radar!$AC$3,COLUMN(),0),    Param!$B$38/ScreenHeight!$B22,    (Param!$B$37+1/(1-OFFSET(Radar!$AD$3,COLUMN(),0)*ScreenHeight!$C22)/Param!$B$39)/OFFSET(Radar!$AC$3,COLUMN(),0))*DistanceShader!CO21*LightShader!CO21*(IF(OFFSET(Ghosts!$S$41,COLUMN(),0)&lt;ScreenHeight!$E22,   1,   (SQRT(OFFSET(Ghosts!$T$41,COLUMN(),0)-OFFSET(Ghosts!$R$41,COLUMN(),0)*ScreenHeight!$D22)-1))+IF(Ghosts!$B$35,IF(Param!$M$21,-1-POWER(0.3,Param!$M$21)/(IF(Param!$M$21&lt;20,LightShader!CO86,OFFSET(LightShader!CO86,Param!$M$21-20,0))+POWER(0.3,Param!$M$21)),-2),0))</f>
        <v>0.81722064508986758</v>
      </c>
      <c r="CP21" s="46">
        <f ca="1">IF(ScreenHeight!$B22&lt;OFFSET(Radar!$AC$3,COLUMN(),0),    Param!$B$38/ScreenHeight!$B22,    (Param!$B$37+1/(1-OFFSET(Radar!$AD$3,COLUMN(),0)*ScreenHeight!$C22)/Param!$B$39)/OFFSET(Radar!$AC$3,COLUMN(),0))*DistanceShader!CP21*LightShader!CP21*(IF(OFFSET(Ghosts!$S$41,COLUMN(),0)&lt;ScreenHeight!$E22,   1,   (SQRT(OFFSET(Ghosts!$T$41,COLUMN(),0)-OFFSET(Ghosts!$R$41,COLUMN(),0)*ScreenHeight!$D22)-1))+IF(Ghosts!$B$35,IF(Param!$M$21,-1-POWER(0.3,Param!$M$21)/(IF(Param!$M$21&lt;20,LightShader!CP86,OFFSET(LightShader!CP86,Param!$M$21-20,0))+POWER(0.3,Param!$M$21)),-2),0))</f>
        <v>0.79362992405275001</v>
      </c>
      <c r="CQ21" s="46">
        <f ca="1">IF(ScreenHeight!$B22&lt;OFFSET(Radar!$AC$3,COLUMN(),0),    Param!$B$38/ScreenHeight!$B22,    (Param!$B$37+1/(1-OFFSET(Radar!$AD$3,COLUMN(),0)*ScreenHeight!$C22)/Param!$B$39)/OFFSET(Radar!$AC$3,COLUMN(),0))*DistanceShader!CQ21*LightShader!CQ21*(IF(OFFSET(Ghosts!$S$41,COLUMN(),0)&lt;ScreenHeight!$E22,   1,   (SQRT(OFFSET(Ghosts!$T$41,COLUMN(),0)-OFFSET(Ghosts!$R$41,COLUMN(),0)*ScreenHeight!$D22)-1))+IF(Ghosts!$B$35,IF(Param!$M$21,-1-POWER(0.3,Param!$M$21)/(IF(Param!$M$21&lt;20,LightShader!CQ86,OFFSET(LightShader!CQ86,Param!$M$21-20,0))+POWER(0.3,Param!$M$21)),-2),0))</f>
        <v>0.77105630063794006</v>
      </c>
      <c r="CR21" s="46">
        <f ca="1">IF(ScreenHeight!$B22&lt;OFFSET(Radar!$AC$3,COLUMN(),0),    Param!$B$38/ScreenHeight!$B22,    (Param!$B$37+1/(1-OFFSET(Radar!$AD$3,COLUMN(),0)*ScreenHeight!$C22)/Param!$B$39)/OFFSET(Radar!$AC$3,COLUMN(),0))*DistanceShader!CR21*LightShader!CR21*(IF(OFFSET(Ghosts!$S$41,COLUMN(),0)&lt;ScreenHeight!$E22,   1,   (SQRT(OFFSET(Ghosts!$T$41,COLUMN(),0)-OFFSET(Ghosts!$R$41,COLUMN(),0)*ScreenHeight!$D22)-1))+IF(Ghosts!$B$35,IF(Param!$M$21,-1-POWER(0.3,Param!$M$21)/(IF(Param!$M$21&lt;20,LightShader!CR86,OFFSET(LightShader!CR86,Param!$M$21-20,0))+POWER(0.3,Param!$M$21)),-2),0))</f>
        <v>0.74945687827719387</v>
      </c>
      <c r="CS21" s="46">
        <f ca="1">IF(ScreenHeight!$B22&lt;OFFSET(Radar!$AC$3,COLUMN(),0),    Param!$B$38/ScreenHeight!$B22,    (Param!$B$37+1/(1-OFFSET(Radar!$AD$3,COLUMN(),0)*ScreenHeight!$C22)/Param!$B$39)/OFFSET(Radar!$AC$3,COLUMN(),0))*DistanceShader!CS21*LightShader!CS21*(IF(OFFSET(Ghosts!$S$41,COLUMN(),0)&lt;ScreenHeight!$E22,   1,   (SQRT(OFFSET(Ghosts!$T$41,COLUMN(),0)-OFFSET(Ghosts!$R$41,COLUMN(),0)*ScreenHeight!$D22)-1))+IF(Ghosts!$B$35,IF(Param!$M$21,-1-POWER(0.3,Param!$M$21)/(IF(Param!$M$21&lt;20,LightShader!CS86,OFFSET(LightShader!CS86,Param!$M$21-20,0))+POWER(0.3,Param!$M$21)),-2),0))</f>
        <v>0.72878694678112144</v>
      </c>
      <c r="CT21" s="46">
        <f ca="1">IF(ScreenHeight!$B22&lt;OFFSET(Radar!$AC$3,COLUMN(),0),    Param!$B$38/ScreenHeight!$B22,    (Param!$B$37+1/(1-OFFSET(Radar!$AD$3,COLUMN(),0)*ScreenHeight!$C22)/Param!$B$39)/OFFSET(Radar!$AC$3,COLUMN(),0))*DistanceShader!CT21*LightShader!CT21*(IF(OFFSET(Ghosts!$S$41,COLUMN(),0)&lt;ScreenHeight!$E22,   1,   (SQRT(OFFSET(Ghosts!$T$41,COLUMN(),0)-OFFSET(Ghosts!$R$41,COLUMN(),0)*ScreenHeight!$D22)-1))+IF(Ghosts!$B$35,IF(Param!$M$21,-1-POWER(0.3,Param!$M$21)/(IF(Param!$M$21&lt;20,LightShader!CT86,OFFSET(LightShader!CT86,Param!$M$21-20,0))+POWER(0.3,Param!$M$21)),-2),0))</f>
        <v>0.70900109602464934</v>
      </c>
      <c r="CU21" s="46">
        <f ca="1">IF(ScreenHeight!$B22&lt;OFFSET(Radar!$AC$3,COLUMN(),0),    Param!$B$38/ScreenHeight!$B22,    (Param!$B$37+1/(1-OFFSET(Radar!$AD$3,COLUMN(),0)*ScreenHeight!$C22)/Param!$B$39)/OFFSET(Radar!$AC$3,COLUMN(),0))*DistanceShader!CU21*LightShader!CU21*(IF(OFFSET(Ghosts!$S$41,COLUMN(),0)&lt;ScreenHeight!$E22,   1,   (SQRT(OFFSET(Ghosts!$T$41,COLUMN(),0)-OFFSET(Ghosts!$R$41,COLUMN(),0)*ScreenHeight!$D22)-1))+IF(Ghosts!$B$35,IF(Param!$M$21,-1-POWER(0.3,Param!$M$21)/(IF(Param!$M$21&lt;20,LightShader!CU86,OFFSET(LightShader!CU86,Param!$M$21-20,0))+POWER(0.3,Param!$M$21)),-2),0))</f>
        <v>0.69005418338829139</v>
      </c>
      <c r="CV21" s="46">
        <f ca="1">IF(ScreenHeight!$B22&lt;OFFSET(Radar!$AC$3,COLUMN(),0),    Param!$B$38/ScreenHeight!$B22,    (Param!$B$37+1/(1-OFFSET(Radar!$AD$3,COLUMN(),0)*ScreenHeight!$C22)/Param!$B$39)/OFFSET(Radar!$AC$3,COLUMN(),0))*DistanceShader!CV21*LightShader!CV21*(IF(OFFSET(Ghosts!$S$41,COLUMN(),0)&lt;ScreenHeight!$E22,   1,   (SQRT(OFFSET(Ghosts!$T$41,COLUMN(),0)-OFFSET(Ghosts!$R$41,COLUMN(),0)*ScreenHeight!$D22)-1))+IF(Ghosts!$B$35,IF(Param!$M$21,-1-POWER(0.3,Param!$M$21)/(IF(Param!$M$21&lt;20,LightShader!CV86,OFFSET(LightShader!CV86,Param!$M$21-20,0))+POWER(0.3,Param!$M$21)),-2),0))</f>
        <v>0.67190209099434661</v>
      </c>
      <c r="CW21" s="46">
        <f ca="1">IF(ScreenHeight!$B22&lt;OFFSET(Radar!$AC$3,COLUMN(),0),    Param!$B$38/ScreenHeight!$B22,    (Param!$B$37+1/(1-OFFSET(Radar!$AD$3,COLUMN(),0)*ScreenHeight!$C22)/Param!$B$39)/OFFSET(Radar!$AC$3,COLUMN(),0))*DistanceShader!CW21*LightShader!CW21*(IF(OFFSET(Ghosts!$S$41,COLUMN(),0)&lt;ScreenHeight!$E22,   1,   (SQRT(OFFSET(Ghosts!$T$41,COLUMN(),0)-OFFSET(Ghosts!$R$41,COLUMN(),0)*ScreenHeight!$D22)-1))+IF(Ghosts!$B$35,IF(Param!$M$21,-1-POWER(0.3,Param!$M$21)/(IF(Param!$M$21&lt;20,LightShader!CW86,OFFSET(LightShader!CW86,Param!$M$21-20,0))+POWER(0.3,Param!$M$21)),-2),0))</f>
        <v>0.65450226729329875</v>
      </c>
    </row>
    <row r="22" spans="1:101" ht="7.5" customHeight="1">
      <c r="A22" s="46">
        <f ca="1">IF(ScreenHeight!$B23&lt;OFFSET(Radar!$AC$3,COLUMN(),0),    Param!$B$38/ScreenHeight!$B23,    (Param!$B$37+1/(1-OFFSET(Radar!$AD$3,COLUMN(),0)*ScreenHeight!$C23)/Param!$B$39)/OFFSET(Radar!$AC$3,COLUMN(),0))*DistanceShader!A22*LightShader!A22*(IF(OFFSET(Ghosts!$S$41,COLUMN(),0)&lt;ScreenHeight!$E23,   1,   (SQRT(OFFSET(Ghosts!$T$41,COLUMN(),0)-OFFSET(Ghosts!$R$41,COLUMN(),0)*ScreenHeight!$D23)-1))+IF(Ghosts!$B$35,IF(Param!$M$21,-1-POWER(0.3,Param!$M$21)/(IF(Param!$M$21&lt;20,LightShader!A87,OFFSET(LightShader!A87,Param!$M$21-20,0))+POWER(0.3,Param!$M$21)),-2),0))</f>
        <v>0.72496589182818427</v>
      </c>
      <c r="B22" s="46">
        <f ca="1">IF(ScreenHeight!$B23&lt;OFFSET(Radar!$AC$3,COLUMN(),0),    Param!$B$38/ScreenHeight!$B23,    (Param!$B$37+1/(1-OFFSET(Radar!$AD$3,COLUMN(),0)*ScreenHeight!$C23)/Param!$B$39)/OFFSET(Radar!$AC$3,COLUMN(),0))*DistanceShader!B22*LightShader!B22*(IF(OFFSET(Ghosts!$S$41,COLUMN(),0)&lt;ScreenHeight!$E23,   1,   (SQRT(OFFSET(Ghosts!$T$41,COLUMN(),0)-OFFSET(Ghosts!$R$41,COLUMN(),0)*ScreenHeight!$D23)-1))+IF(Ghosts!$B$35,IF(Param!$M$21,-1-POWER(0.3,Param!$M$21)/(IF(Param!$M$21&lt;20,LightShader!B87,OFFSET(LightShader!B87,Param!$M$21-20,0))+POWER(0.3,Param!$M$21)),-2),0))</f>
        <v>0.7385678064598179</v>
      </c>
      <c r="C22" s="46">
        <f ca="1">IF(ScreenHeight!$B23&lt;OFFSET(Radar!$AC$3,COLUMN(),0),    Param!$B$38/ScreenHeight!$B23,    (Param!$B$37+1/(1-OFFSET(Radar!$AD$3,COLUMN(),0)*ScreenHeight!$C23)/Param!$B$39)/OFFSET(Radar!$AC$3,COLUMN(),0))*DistanceShader!C22*LightShader!C22*(IF(OFFSET(Ghosts!$S$41,COLUMN(),0)&lt;ScreenHeight!$E23,   1,   (SQRT(OFFSET(Ghosts!$T$41,COLUMN(),0)-OFFSET(Ghosts!$R$41,COLUMN(),0)*ScreenHeight!$D23)-1))+IF(Ghosts!$B$35,IF(Param!$M$21,-1-POWER(0.3,Param!$M$21)/(IF(Param!$M$21&lt;20,LightShader!C87,OFFSET(LightShader!C87,Param!$M$21-20,0))+POWER(0.3,Param!$M$21)),-2),0))</f>
        <v>0.75261127992182009</v>
      </c>
      <c r="D22" s="46">
        <f ca="1">IF(ScreenHeight!$B23&lt;OFFSET(Radar!$AC$3,COLUMN(),0),    Param!$B$38/ScreenHeight!$B23,    (Param!$B$37+1/(1-OFFSET(Radar!$AD$3,COLUMN(),0)*ScreenHeight!$C23)/Param!$B$39)/OFFSET(Radar!$AC$3,COLUMN(),0))*DistanceShader!D22*LightShader!D22*(IF(OFFSET(Ghosts!$S$41,COLUMN(),0)&lt;ScreenHeight!$E23,   1,   (SQRT(OFFSET(Ghosts!$T$41,COLUMN(),0)-OFFSET(Ghosts!$R$41,COLUMN(),0)*ScreenHeight!$D23)-1))+IF(Ghosts!$B$35,IF(Param!$M$21,-1-POWER(0.3,Param!$M$21)/(IF(Param!$M$21&lt;20,LightShader!D87,OFFSET(LightShader!D87,Param!$M$21-20,0))+POWER(0.3,Param!$M$21)),-2),0))</f>
        <v>0.76711638356781042</v>
      </c>
      <c r="E22" s="46">
        <f ca="1">IF(ScreenHeight!$B23&lt;OFFSET(Radar!$AC$3,COLUMN(),0),    Param!$B$38/ScreenHeight!$B23,    (Param!$B$37+1/(1-OFFSET(Radar!$AD$3,COLUMN(),0)*ScreenHeight!$C23)/Param!$B$39)/OFFSET(Radar!$AC$3,COLUMN(),0))*DistanceShader!E22*LightShader!E22*(IF(OFFSET(Ghosts!$S$41,COLUMN(),0)&lt;ScreenHeight!$E23,   1,   (SQRT(OFFSET(Ghosts!$T$41,COLUMN(),0)-OFFSET(Ghosts!$R$41,COLUMN(),0)*ScreenHeight!$D23)-1))+IF(Ghosts!$B$35,IF(Param!$M$21,-1-POWER(0.3,Param!$M$21)/(IF(Param!$M$21&lt;20,LightShader!E87,OFFSET(LightShader!E87,Param!$M$21-20,0))+POWER(0.3,Param!$M$21)),-2),0))</f>
        <v>0.78210444790711953</v>
      </c>
      <c r="F22" s="46">
        <f ca="1">IF(ScreenHeight!$B23&lt;OFFSET(Radar!$AC$3,COLUMN(),0),    Param!$B$38/ScreenHeight!$B23,    (Param!$B$37+1/(1-OFFSET(Radar!$AD$3,COLUMN(),0)*ScreenHeight!$C23)/Param!$B$39)/OFFSET(Radar!$AC$3,COLUMN(),0))*DistanceShader!F22*LightShader!F22*(IF(OFFSET(Ghosts!$S$41,COLUMN(),0)&lt;ScreenHeight!$E23,   1,   (SQRT(OFFSET(Ghosts!$T$41,COLUMN(),0)-OFFSET(Ghosts!$R$41,COLUMN(),0)*ScreenHeight!$D23)-1))+IF(Ghosts!$B$35,IF(Param!$M$21,-1-POWER(0.3,Param!$M$21)/(IF(Param!$M$21&lt;20,LightShader!F87,OFFSET(LightShader!F87,Param!$M$21-20,0))+POWER(0.3,Param!$M$21)),-2),0))</f>
        <v>0.79759817264139532</v>
      </c>
      <c r="G22" s="46">
        <f ca="1">IF(ScreenHeight!$B23&lt;OFFSET(Radar!$AC$3,COLUMN(),0),    Param!$B$38/ScreenHeight!$B23,    (Param!$B$37+1/(1-OFFSET(Radar!$AD$3,COLUMN(),0)*ScreenHeight!$C23)/Param!$B$39)/OFFSET(Radar!$AC$3,COLUMN(),0))*DistanceShader!G22*LightShader!G22*(IF(OFFSET(Ghosts!$S$41,COLUMN(),0)&lt;ScreenHeight!$E23,   1,   (SQRT(OFFSET(Ghosts!$T$41,COLUMN(),0)-OFFSET(Ghosts!$R$41,COLUMN(),0)*ScreenHeight!$D23)-1))+IF(Ghosts!$B$35,IF(Param!$M$21,-1-POWER(0.3,Param!$M$21)/(IF(Param!$M$21&lt;20,LightShader!G87,OFFSET(LightShader!G87,Param!$M$21-20,0))+POWER(0.3,Param!$M$21)),-2),0))</f>
        <v>0.81362174938841625</v>
      </c>
      <c r="H22" s="46">
        <f ca="1">IF(ScreenHeight!$B23&lt;OFFSET(Radar!$AC$3,COLUMN(),0),    Param!$B$38/ScreenHeight!$B23,    (Param!$B$37+1/(1-OFFSET(Radar!$AD$3,COLUMN(),0)*ScreenHeight!$C23)/Param!$B$39)/OFFSET(Radar!$AC$3,COLUMN(),0))*DistanceShader!H22*LightShader!H22*(IF(OFFSET(Ghosts!$S$41,COLUMN(),0)&lt;ScreenHeight!$E23,   1,   (SQRT(OFFSET(Ghosts!$T$41,COLUMN(),0)-OFFSET(Ghosts!$R$41,COLUMN(),0)*ScreenHeight!$D23)-1))+IF(Ghosts!$B$35,IF(Param!$M$21,-1-POWER(0.3,Param!$M$21)/(IF(Param!$M$21&lt;20,LightShader!H87,OFFSET(LightShader!H87,Param!$M$21-20,0))+POWER(0.3,Param!$M$21)),-2),0))</f>
        <v>0.83020099880179865</v>
      </c>
      <c r="I22" s="46">
        <f ca="1">IF(ScreenHeight!$B23&lt;OFFSET(Radar!$AC$3,COLUMN(),0),    Param!$B$38/ScreenHeight!$B23,    (Param!$B$37+1/(1-OFFSET(Radar!$AD$3,COLUMN(),0)*ScreenHeight!$C23)/Param!$B$39)/OFFSET(Radar!$AC$3,COLUMN(),0))*DistanceShader!I22*LightShader!I22*(IF(OFFSET(Ghosts!$S$41,COLUMN(),0)&lt;ScreenHeight!$E23,   1,   (SQRT(OFFSET(Ghosts!$T$41,COLUMN(),0)-OFFSET(Ghosts!$R$41,COLUMN(),0)*ScreenHeight!$D23)-1))+IF(Ghosts!$B$35,IF(Param!$M$21,-1-POWER(0.3,Param!$M$21)/(IF(Param!$M$21&lt;20,LightShader!I87,OFFSET(LightShader!I87,Param!$M$21-20,0))+POWER(0.3,Param!$M$21)),-2),0))</f>
        <v>0.84736352403226911</v>
      </c>
      <c r="J22" s="46">
        <f ca="1">IF(ScreenHeight!$B23&lt;OFFSET(Radar!$AC$3,COLUMN(),0),    Param!$B$38/ScreenHeight!$B23,    (Param!$B$37+1/(1-OFFSET(Radar!$AD$3,COLUMN(),0)*ScreenHeight!$C23)/Param!$B$39)/OFFSET(Radar!$AC$3,COLUMN(),0))*DistanceShader!J22*LightShader!J22*(IF(OFFSET(Ghosts!$S$41,COLUMN(),0)&lt;ScreenHeight!$E23,   1,   (SQRT(OFFSET(Ghosts!$T$41,COLUMN(),0)-OFFSET(Ghosts!$R$41,COLUMN(),0)*ScreenHeight!$D23)-1))+IF(Ghosts!$B$35,IF(Param!$M$21,-1-POWER(0.3,Param!$M$21)/(IF(Param!$M$21&lt;20,LightShader!J87,OFFSET(LightShader!J87,Param!$M$21-20,0))+POWER(0.3,Param!$M$21)),-2),0))</f>
        <v>0.80897793732248668</v>
      </c>
      <c r="K22" s="46">
        <f ca="1">IF(ScreenHeight!$B23&lt;OFFSET(Radar!$AC$3,COLUMN(),0),    Param!$B$38/ScreenHeight!$B23,    (Param!$B$37+1/(1-OFFSET(Radar!$AD$3,COLUMN(),0)*ScreenHeight!$C23)/Param!$B$39)/OFFSET(Radar!$AC$3,COLUMN(),0))*DistanceShader!K22*LightShader!K22*(IF(OFFSET(Ghosts!$S$41,COLUMN(),0)&lt;ScreenHeight!$E23,   1,   (SQRT(OFFSET(Ghosts!$T$41,COLUMN(),0)-OFFSET(Ghosts!$R$41,COLUMN(),0)*ScreenHeight!$D23)-1))+IF(Ghosts!$B$35,IF(Param!$M$21,-1-POWER(0.3,Param!$M$21)/(IF(Param!$M$21&lt;20,LightShader!K87,OFFSET(LightShader!K87,Param!$M$21-20,0))+POWER(0.3,Param!$M$21)),-2),0))</f>
        <v>0.83725258974291161</v>
      </c>
      <c r="L22" s="46">
        <f ca="1">IF(ScreenHeight!$B23&lt;OFFSET(Radar!$AC$3,COLUMN(),0),    Param!$B$38/ScreenHeight!$B23,    (Param!$B$37+1/(1-OFFSET(Radar!$AD$3,COLUMN(),0)*ScreenHeight!$C23)/Param!$B$39)/OFFSET(Radar!$AC$3,COLUMN(),0))*DistanceShader!L22*LightShader!L22*(IF(OFFSET(Ghosts!$S$41,COLUMN(),0)&lt;ScreenHeight!$E23,   1,   (SQRT(OFFSET(Ghosts!$T$41,COLUMN(),0)-OFFSET(Ghosts!$R$41,COLUMN(),0)*ScreenHeight!$D23)-1))+IF(Ghosts!$B$35,IF(Param!$M$21,-1-POWER(0.3,Param!$M$21)/(IF(Param!$M$21&lt;20,LightShader!L87,OFFSET(LightShader!L87,Param!$M$21-20,0))+POWER(0.3,Param!$M$21)),-2),0))</f>
        <v>0.86694367536842765</v>
      </c>
      <c r="M22" s="46">
        <f ca="1">IF(ScreenHeight!$B23&lt;OFFSET(Radar!$AC$3,COLUMN(),0),    Param!$B$38/ScreenHeight!$B23,    (Param!$B$37+1/(1-OFFSET(Radar!$AD$3,COLUMN(),0)*ScreenHeight!$C23)/Param!$B$39)/OFFSET(Radar!$AC$3,COLUMN(),0))*DistanceShader!M22*LightShader!M22*(IF(OFFSET(Ghosts!$S$41,COLUMN(),0)&lt;ScreenHeight!$E23,   1,   (SQRT(OFFSET(Ghosts!$T$41,COLUMN(),0)-OFFSET(Ghosts!$R$41,COLUMN(),0)*ScreenHeight!$D23)-1))+IF(Ghosts!$B$35,IF(Param!$M$21,-1-POWER(0.3,Param!$M$21)/(IF(Param!$M$21&lt;20,LightShader!M87,OFFSET(LightShader!M87,Param!$M$21-20,0))+POWER(0.3,Param!$M$21)),-2),0))</f>
        <v>0.89814517455277432</v>
      </c>
      <c r="N22" s="46">
        <f ca="1">IF(ScreenHeight!$B23&lt;OFFSET(Radar!$AC$3,COLUMN(),0),    Param!$B$38/ScreenHeight!$B23,    (Param!$B$37+1/(1-OFFSET(Radar!$AD$3,COLUMN(),0)*ScreenHeight!$C23)/Param!$B$39)/OFFSET(Radar!$AC$3,COLUMN(),0))*DistanceShader!N22*LightShader!N22*(IF(OFFSET(Ghosts!$S$41,COLUMN(),0)&lt;ScreenHeight!$E23,   1,   (SQRT(OFFSET(Ghosts!$T$41,COLUMN(),0)-OFFSET(Ghosts!$R$41,COLUMN(),0)*ScreenHeight!$D23)-1))+IF(Ghosts!$B$35,IF(Param!$M$21,-1-POWER(0.3,Param!$M$21)/(IF(Param!$M$21&lt;20,LightShader!N87,OFFSET(LightShader!N87,Param!$M$21-20,0))+POWER(0.3,Param!$M$21)),-2),0))</f>
        <v>0.93095913887231652</v>
      </c>
      <c r="O22" s="46">
        <f ca="1">IF(ScreenHeight!$B23&lt;OFFSET(Radar!$AC$3,COLUMN(),0),    Param!$B$38/ScreenHeight!$B23,    (Param!$B$37+1/(1-OFFSET(Radar!$AD$3,COLUMN(),0)*ScreenHeight!$C23)/Param!$B$39)/OFFSET(Radar!$AC$3,COLUMN(),0))*DistanceShader!O22*LightShader!O22*(IF(OFFSET(Ghosts!$S$41,COLUMN(),0)&lt;ScreenHeight!$E23,   1,   (SQRT(OFFSET(Ghosts!$T$41,COLUMN(),0)-OFFSET(Ghosts!$R$41,COLUMN(),0)*ScreenHeight!$D23)-1))+IF(Ghosts!$B$35,IF(Param!$M$21,-1-POWER(0.3,Param!$M$21)/(IF(Param!$M$21&lt;20,LightShader!O87,OFFSET(LightShader!O87,Param!$M$21-20,0))+POWER(0.3,Param!$M$21)),-2),0))</f>
        <v>0.96549656955063035</v>
      </c>
      <c r="P22" s="46">
        <f ca="1">IF(ScreenHeight!$B23&lt;OFFSET(Radar!$AC$3,COLUMN(),0),    Param!$B$38/ScreenHeight!$B23,    (Param!$B$37+1/(1-OFFSET(Radar!$AD$3,COLUMN(),0)*ScreenHeight!$C23)/Param!$B$39)/OFFSET(Radar!$AC$3,COLUMN(),0))*DistanceShader!P22*LightShader!P22*(IF(OFFSET(Ghosts!$S$41,COLUMN(),0)&lt;ScreenHeight!$E23,   1,   (SQRT(OFFSET(Ghosts!$T$41,COLUMN(),0)-OFFSET(Ghosts!$R$41,COLUMN(),0)*ScreenHeight!$D23)-1))+IF(Ghosts!$B$35,IF(Param!$M$21,-1-POWER(0.3,Param!$M$21)/(IF(Param!$M$21&lt;20,LightShader!P87,OFFSET(LightShader!P87,Param!$M$21-20,0))+POWER(0.3,Param!$M$21)),-2),0))</f>
        <v>1.001878410728815</v>
      </c>
      <c r="Q22" s="46">
        <f ca="1">IF(ScreenHeight!$B23&lt;OFFSET(Radar!$AC$3,COLUMN(),0),    Param!$B$38/ScreenHeight!$B23,    (Param!$B$37+1/(1-OFFSET(Radar!$AD$3,COLUMN(),0)*ScreenHeight!$C23)/Param!$B$39)/OFFSET(Radar!$AC$3,COLUMN(),0))*DistanceShader!Q22*LightShader!Q22*(IF(OFFSET(Ghosts!$S$41,COLUMN(),0)&lt;ScreenHeight!$E23,   1,   (SQRT(OFFSET(Ghosts!$T$41,COLUMN(),0)-OFFSET(Ghosts!$R$41,COLUMN(),0)*ScreenHeight!$D23)-1))+IF(Ghosts!$B$35,IF(Param!$M$21,-1-POWER(0.3,Param!$M$21)/(IF(Param!$M$21&lt;20,LightShader!Q87,OFFSET(LightShader!Q87,Param!$M$21-20,0))+POWER(0.3,Param!$M$21)),-2),0))</f>
        <v>1.0402366740494331</v>
      </c>
      <c r="R22" s="46">
        <f ca="1">IF(ScreenHeight!$B23&lt;OFFSET(Radar!$AC$3,COLUMN(),0),    Param!$B$38/ScreenHeight!$B23,    (Param!$B$37+1/(1-OFFSET(Radar!$AD$3,COLUMN(),0)*ScreenHeight!$C23)/Param!$B$39)/OFFSET(Radar!$AC$3,COLUMN(),0))*DistanceShader!R22*LightShader!R22*(IF(OFFSET(Ghosts!$S$41,COLUMN(),0)&lt;ScreenHeight!$E23,   1,   (SQRT(OFFSET(Ghosts!$T$41,COLUMN(),0)-OFFSET(Ghosts!$R$41,COLUMN(),0)*ScreenHeight!$D23)-1))+IF(Ghosts!$B$35,IF(Param!$M$21,-1-POWER(0.3,Param!$M$21)/(IF(Param!$M$21&lt;20,LightShader!R87,OFFSET(LightShader!R87,Param!$M$21-20,0))+POWER(0.3,Param!$M$21)),-2),0))</f>
        <v>1.0807157132384286</v>
      </c>
      <c r="S22" s="46">
        <f ca="1">IF(ScreenHeight!$B23&lt;OFFSET(Radar!$AC$3,COLUMN(),0),    Param!$B$38/ScreenHeight!$B23,    (Param!$B$37+1/(1-OFFSET(Radar!$AD$3,COLUMN(),0)*ScreenHeight!$C23)/Param!$B$39)/OFFSET(Radar!$AC$3,COLUMN(),0))*DistanceShader!S22*LightShader!S22*(IF(OFFSET(Ghosts!$S$41,COLUMN(),0)&lt;ScreenHeight!$E23,   1,   (SQRT(OFFSET(Ghosts!$T$41,COLUMN(),0)-OFFSET(Ghosts!$R$41,COLUMN(),0)*ScreenHeight!$D23)-1))+IF(Ghosts!$B$35,IF(Param!$M$21,-1-POWER(0.3,Param!$M$21)/(IF(Param!$M$21&lt;20,LightShader!S87,OFFSET(LightShader!S87,Param!$M$21-20,0))+POWER(0.3,Param!$M$21)),-2),0))</f>
        <v>1.1234736697254093</v>
      </c>
      <c r="T22" s="46">
        <f ca="1">IF(ScreenHeight!$B23&lt;OFFSET(Radar!$AC$3,COLUMN(),0),    Param!$B$38/ScreenHeight!$B23,    (Param!$B$37+1/(1-OFFSET(Radar!$AD$3,COLUMN(),0)*ScreenHeight!$C23)/Param!$B$39)/OFFSET(Radar!$AC$3,COLUMN(),0))*DistanceShader!T22*LightShader!T22*(IF(OFFSET(Ghosts!$S$41,COLUMN(),0)&lt;ScreenHeight!$E23,   1,   (SQRT(OFFSET(Ghosts!$T$41,COLUMN(),0)-OFFSET(Ghosts!$R$41,COLUMN(),0)*ScreenHeight!$D23)-1))+IF(Ghosts!$B$35,IF(Param!$M$21,-1-POWER(0.3,Param!$M$21)/(IF(Param!$M$21&lt;20,LightShader!T87,OFFSET(LightShader!T87,Param!$M$21-20,0))+POWER(0.3,Param!$M$21)),-2),0))</f>
        <v>1.1686841127455341</v>
      </c>
      <c r="U22" s="46">
        <f ca="1">IF(ScreenHeight!$B23&lt;OFFSET(Radar!$AC$3,COLUMN(),0),    Param!$B$38/ScreenHeight!$B23,    (Param!$B$37+1/(1-OFFSET(Radar!$AD$3,COLUMN(),0)*ScreenHeight!$C23)/Param!$B$39)/OFFSET(Radar!$AC$3,COLUMN(),0))*DistanceShader!U22*LightShader!U22*(IF(OFFSET(Ghosts!$S$41,COLUMN(),0)&lt;ScreenHeight!$E23,   1,   (SQRT(OFFSET(Ghosts!$T$41,COLUMN(),0)-OFFSET(Ghosts!$R$41,COLUMN(),0)*ScreenHeight!$D23)-1))+IF(Ghosts!$B$35,IF(Param!$M$21,-1-POWER(0.3,Param!$M$21)/(IF(Param!$M$21&lt;20,LightShader!U87,OFFSET(LightShader!U87,Param!$M$21-20,0))+POWER(0.3,Param!$M$21)),-2),0))</f>
        <v>1.2165378996493086</v>
      </c>
      <c r="V22" s="46">
        <f ca="1">IF(ScreenHeight!$B23&lt;OFFSET(Radar!$AC$3,COLUMN(),0),    Param!$B$38/ScreenHeight!$B23,    (Param!$B$37+1/(1-OFFSET(Radar!$AD$3,COLUMN(),0)*ScreenHeight!$C23)/Param!$B$39)/OFFSET(Radar!$AC$3,COLUMN(),0))*DistanceShader!V22*LightShader!V22*(IF(OFFSET(Ghosts!$S$41,COLUMN(),0)&lt;ScreenHeight!$E23,   1,   (SQRT(OFFSET(Ghosts!$T$41,COLUMN(),0)-OFFSET(Ghosts!$R$41,COLUMN(),0)*ScreenHeight!$D23)-1))+IF(Ghosts!$B$35,IF(Param!$M$21,-1-POWER(0.3,Param!$M$21)/(IF(Param!$M$21&lt;20,LightShader!V87,OFFSET(LightShader!V87,Param!$M$21-20,0))+POWER(0.3,Param!$M$21)),-2),0))</f>
        <v>1.2672452840273332</v>
      </c>
      <c r="W22" s="46">
        <f ca="1">IF(ScreenHeight!$B23&lt;OFFSET(Radar!$AC$3,COLUMN(),0),    Param!$B$38/ScreenHeight!$B23,    (Param!$B$37+1/(1-OFFSET(Radar!$AD$3,COLUMN(),0)*ScreenHeight!$C23)/Param!$B$39)/OFFSET(Radar!$AC$3,COLUMN(),0))*DistanceShader!W22*LightShader!W22*(IF(OFFSET(Ghosts!$S$41,COLUMN(),0)&lt;ScreenHeight!$E23,   1,   (SQRT(OFFSET(Ghosts!$T$41,COLUMN(),0)-OFFSET(Ghosts!$R$41,COLUMN(),0)*ScreenHeight!$D23)-1))+IF(Ghosts!$B$35,IF(Param!$M$21,-1-POWER(0.3,Param!$M$21)/(IF(Param!$M$21&lt;20,LightShader!W87,OFFSET(LightShader!W87,Param!$M$21-20,0))+POWER(0.3,Param!$M$21)),-2),0))</f>
        <v>1.3210383002730721</v>
      </c>
      <c r="X22" s="46">
        <f ca="1">IF(ScreenHeight!$B23&lt;OFFSET(Radar!$AC$3,COLUMN(),0),    Param!$B$38/ScreenHeight!$B23,    (Param!$B$37+1/(1-OFFSET(Radar!$AD$3,COLUMN(),0)*ScreenHeight!$C23)/Param!$B$39)/OFFSET(Radar!$AC$3,COLUMN(),0))*DistanceShader!X22*LightShader!X22*(IF(OFFSET(Ghosts!$S$41,COLUMN(),0)&lt;ScreenHeight!$E23,   1,   (SQRT(OFFSET(Ghosts!$T$41,COLUMN(),0)-OFFSET(Ghosts!$R$41,COLUMN(),0)*ScreenHeight!$D23)-1))+IF(Ghosts!$B$35,IF(Param!$M$21,-1-POWER(0.3,Param!$M$21)/(IF(Param!$M$21&lt;20,LightShader!X87,OFFSET(LightShader!X87,Param!$M$21-20,0))+POWER(0.3,Param!$M$21)),-2),0))</f>
        <v>1.3781734526181044</v>
      </c>
      <c r="Y22" s="46">
        <f ca="1">IF(ScreenHeight!$B23&lt;OFFSET(Radar!$AC$3,COLUMN(),0),    Param!$B$38/ScreenHeight!$B23,    (Param!$B$37+1/(1-OFFSET(Radar!$AD$3,COLUMN(),0)*ScreenHeight!$C23)/Param!$B$39)/OFFSET(Radar!$AC$3,COLUMN(),0))*DistanceShader!Y22*LightShader!Y22*(IF(OFFSET(Ghosts!$S$41,COLUMN(),0)&lt;ScreenHeight!$E23,   1,   (SQRT(OFFSET(Ghosts!$T$41,COLUMN(),0)-OFFSET(Ghosts!$R$41,COLUMN(),0)*ScreenHeight!$D23)-1))+IF(Ghosts!$B$35,IF(Param!$M$21,-1-POWER(0.3,Param!$M$21)/(IF(Param!$M$21&lt;20,LightShader!Y87,OFFSET(LightShader!Y87,Param!$M$21-20,0))+POWER(0.3,Param!$M$21)),-2),0))</f>
        <v>1.4389347333147235</v>
      </c>
      <c r="Z22" s="46">
        <f ca="1">IF(ScreenHeight!$B23&lt;OFFSET(Radar!$AC$3,COLUMN(),0),    Param!$B$38/ScreenHeight!$B23,    (Param!$B$37+1/(1-OFFSET(Radar!$AD$3,COLUMN(),0)*ScreenHeight!$C23)/Param!$B$39)/OFFSET(Radar!$AC$3,COLUMN(),0))*DistanceShader!Z22*LightShader!Z22*(IF(OFFSET(Ghosts!$S$41,COLUMN(),0)&lt;ScreenHeight!$E23,   1,   (SQRT(OFFSET(Ghosts!$T$41,COLUMN(),0)-OFFSET(Ghosts!$R$41,COLUMN(),0)*ScreenHeight!$D23)-1))+IF(Ghosts!$B$35,IF(Param!$M$21,-1-POWER(0.3,Param!$M$21)/(IF(Param!$M$21&lt;20,LightShader!Z87,OFFSET(LightShader!Z87,Param!$M$21-20,0))+POWER(0.3,Param!$M$21)),-2),0))</f>
        <v>1.5036369866908763</v>
      </c>
      <c r="AA22" s="46">
        <f ca="1">IF(ScreenHeight!$B23&lt;OFFSET(Radar!$AC$3,COLUMN(),0),    Param!$B$38/ScreenHeight!$B23,    (Param!$B$37+1/(1-OFFSET(Radar!$AD$3,COLUMN(),0)*ScreenHeight!$C23)/Param!$B$39)/OFFSET(Radar!$AC$3,COLUMN(),0))*DistanceShader!AA22*LightShader!AA22*(IF(OFFSET(Ghosts!$S$41,COLUMN(),0)&lt;ScreenHeight!$E23,   1,   (SQRT(OFFSET(Ghosts!$T$41,COLUMN(),0)-OFFSET(Ghosts!$R$41,COLUMN(),0)*ScreenHeight!$D23)-1))+IF(Ghosts!$B$35,IF(Param!$M$21,-1-POWER(0.3,Param!$M$21)/(IF(Param!$M$21&lt;20,LightShader!AA87,OFFSET(LightShader!AA87,Param!$M$21-20,0))+POWER(0.3,Param!$M$21)),-2),0))</f>
        <v>1.5726296204457957</v>
      </c>
      <c r="AB22" s="46">
        <f ca="1">IF(ScreenHeight!$B23&lt;OFFSET(Radar!$AC$3,COLUMN(),0),    Param!$B$38/ScreenHeight!$B23,    (Param!$B$37+1/(1-OFFSET(Radar!$AD$3,COLUMN(),0)*ScreenHeight!$C23)/Param!$B$39)/OFFSET(Radar!$AC$3,COLUMN(),0))*DistanceShader!AB22*LightShader!AB22*(IF(OFFSET(Ghosts!$S$41,COLUMN(),0)&lt;ScreenHeight!$E23,   1,   (SQRT(OFFSET(Ghosts!$T$41,COLUMN(),0)-OFFSET(Ghosts!$R$41,COLUMN(),0)*ScreenHeight!$D23)-1))+IF(Ghosts!$B$35,IF(Param!$M$21,-1-POWER(0.3,Param!$M$21)/(IF(Param!$M$21&lt;20,LightShader!AB87,OFFSET(LightShader!AB87,Param!$M$21-20,0))+POWER(0.3,Param!$M$21)),-2),0))</f>
        <v>1.6463006384557546</v>
      </c>
      <c r="AC22" s="46">
        <f ca="1">IF(ScreenHeight!$B23&lt;OFFSET(Radar!$AC$3,COLUMN(),0),    Param!$B$38/ScreenHeight!$B23,    (Param!$B$37+1/(1-OFFSET(Radar!$AD$3,COLUMN(),0)*ScreenHeight!$C23)/Param!$B$39)/OFFSET(Radar!$AC$3,COLUMN(),0))*DistanceShader!AC22*LightShader!AC22*(IF(OFFSET(Ghosts!$S$41,COLUMN(),0)&lt;ScreenHeight!$E23,   1,   (SQRT(OFFSET(Ghosts!$T$41,COLUMN(),0)-OFFSET(Ghosts!$R$41,COLUMN(),0)*ScreenHeight!$D23)-1))+IF(Ghosts!$B$35,IF(Param!$M$21,-1-POWER(0.3,Param!$M$21)/(IF(Param!$M$21&lt;20,LightShader!AC87,OFFSET(LightShader!AC87,Param!$M$21-20,0))+POWER(0.3,Param!$M$21)),-2),0))</f>
        <v>1.7250809238759608</v>
      </c>
      <c r="AD22" s="46">
        <f ca="1">IF(ScreenHeight!$B23&lt;OFFSET(Radar!$AC$3,COLUMN(),0),    Param!$B$38/ScreenHeight!$B23,    (Param!$B$37+1/(1-OFFSET(Radar!$AD$3,COLUMN(),0)*ScreenHeight!$C23)/Param!$B$39)/OFFSET(Radar!$AC$3,COLUMN(),0))*DistanceShader!AD22*LightShader!AD22*(IF(OFFSET(Ghosts!$S$41,COLUMN(),0)&lt;ScreenHeight!$E23,   1,   (SQRT(OFFSET(Ghosts!$T$41,COLUMN(),0)-OFFSET(Ghosts!$R$41,COLUMN(),0)*ScreenHeight!$D23)-1))+IF(Ghosts!$B$35,IF(Param!$M$21,-1-POWER(0.3,Param!$M$21)/(IF(Param!$M$21&lt;20,LightShader!AD87,OFFSET(LightShader!AD87,Param!$M$21-20,0))+POWER(0.3,Param!$M$21)),-2),0))</f>
        <v>1.8094486273270611</v>
      </c>
      <c r="AE22" s="46">
        <f ca="1">IF(ScreenHeight!$B23&lt;OFFSET(Radar!$AC$3,COLUMN(),0),    Param!$B$38/ScreenHeight!$B23,    (Param!$B$37+1/(1-OFFSET(Radar!$AD$3,COLUMN(),0)*ScreenHeight!$C23)/Param!$B$39)/OFFSET(Radar!$AC$3,COLUMN(),0))*DistanceShader!AE22*LightShader!AE22*(IF(OFFSET(Ghosts!$S$41,COLUMN(),0)&lt;ScreenHeight!$E23,   1,   (SQRT(OFFSET(Ghosts!$T$41,COLUMN(),0)-OFFSET(Ghosts!$R$41,COLUMN(),0)*ScreenHeight!$D23)-1))+IF(Ghosts!$B$35,IF(Param!$M$21,-1-POWER(0.3,Param!$M$21)/(IF(Param!$M$21&lt;20,LightShader!AE87,OFFSET(LightShader!AE87,Param!$M$21-20,0))+POWER(0.3,Param!$M$21)),-2),0))</f>
        <v>1.8999333970743137</v>
      </c>
      <c r="AF22" s="46">
        <f ca="1">IF(ScreenHeight!$B23&lt;OFFSET(Radar!$AC$3,COLUMN(),0),    Param!$B$38/ScreenHeight!$B23,    (Param!$B$37+1/(1-OFFSET(Radar!$AD$3,COLUMN(),0)*ScreenHeight!$C23)/Param!$B$39)/OFFSET(Radar!$AC$3,COLUMN(),0))*DistanceShader!AF22*LightShader!AF22*(IF(OFFSET(Ghosts!$S$41,COLUMN(),0)&lt;ScreenHeight!$E23,   1,   (SQRT(OFFSET(Ghosts!$T$41,COLUMN(),0)-OFFSET(Ghosts!$R$41,COLUMN(),0)*ScreenHeight!$D23)-1))+IF(Ghosts!$B$35,IF(Param!$M$21,-1-POWER(0.3,Param!$M$21)/(IF(Param!$M$21&lt;20,LightShader!AF87,OFFSET(LightShader!AF87,Param!$M$21-20,0))+POWER(0.3,Param!$M$21)),-2),0))</f>
        <v>1.9971200031832694</v>
      </c>
      <c r="AG22" s="46">
        <f ca="1">IF(ScreenHeight!$B23&lt;OFFSET(Radar!$AC$3,COLUMN(),0),    Param!$B$38/ScreenHeight!$B23,    (Param!$B$37+1/(1-OFFSET(Radar!$AD$3,COLUMN(),0)*ScreenHeight!$C23)/Param!$B$39)/OFFSET(Radar!$AC$3,COLUMN(),0))*DistanceShader!AG22*LightShader!AG22*(IF(OFFSET(Ghosts!$S$41,COLUMN(),0)&lt;ScreenHeight!$E23,   1,   (SQRT(OFFSET(Ghosts!$T$41,COLUMN(),0)-OFFSET(Ghosts!$R$41,COLUMN(),0)*ScreenHeight!$D23)-1))+IF(Ghosts!$B$35,IF(Param!$M$21,-1-POWER(0.3,Param!$M$21)/(IF(Param!$M$21&lt;20,LightShader!AG87,OFFSET(LightShader!AG87,Param!$M$21-20,0))+POWER(0.3,Param!$M$21)),-2),0))</f>
        <v>2.1016506210943899</v>
      </c>
      <c r="AH22" s="46">
        <f ca="1">IF(ScreenHeight!$B23&lt;OFFSET(Radar!$AC$3,COLUMN(),0),    Param!$B$38/ScreenHeight!$B23,    (Param!$B$37+1/(1-OFFSET(Radar!$AD$3,COLUMN(),0)*ScreenHeight!$C23)/Param!$B$39)/OFFSET(Radar!$AC$3,COLUMN(),0))*DistanceShader!AH22*LightShader!AH22*(IF(OFFSET(Ghosts!$S$41,COLUMN(),0)&lt;ScreenHeight!$E23,   1,   (SQRT(OFFSET(Ghosts!$T$41,COLUMN(),0)-OFFSET(Ghosts!$R$41,COLUMN(),0)*ScreenHeight!$D23)-1))+IF(Ghosts!$B$35,IF(Param!$M$21,-1-POWER(0.3,Param!$M$21)/(IF(Param!$M$21&lt;20,LightShader!AH87,OFFSET(LightShader!AH87,Param!$M$21-20,0))+POWER(0.3,Param!$M$21)),-2),0))</f>
        <v>1.6599835208630658</v>
      </c>
      <c r="AI22" s="46">
        <f ca="1">IF(ScreenHeight!$B23&lt;OFFSET(Radar!$AC$3,COLUMN(),0),    Param!$B$38/ScreenHeight!$B23,    (Param!$B$37+1/(1-OFFSET(Radar!$AD$3,COLUMN(),0)*ScreenHeight!$C23)/Param!$B$39)/OFFSET(Radar!$AC$3,COLUMN(),0))*DistanceShader!AI22*LightShader!AI22*(IF(OFFSET(Ghosts!$S$41,COLUMN(),0)&lt;ScreenHeight!$E23,   1,   (SQRT(OFFSET(Ghosts!$T$41,COLUMN(),0)-OFFSET(Ghosts!$R$41,COLUMN(),0)*ScreenHeight!$D23)-1))+IF(Ghosts!$B$35,IF(Param!$M$21,-1-POWER(0.3,Param!$M$21)/(IF(Param!$M$21&lt;20,LightShader!AI87,OFFSET(LightShader!AI87,Param!$M$21-20,0))+POWER(0.3,Param!$M$21)),-2),0))</f>
        <v>1.7632207561895217</v>
      </c>
      <c r="AJ22" s="46">
        <f ca="1">IF(ScreenHeight!$B23&lt;OFFSET(Radar!$AC$3,COLUMN(),0),    Param!$B$38/ScreenHeight!$B23,    (Param!$B$37+1/(1-OFFSET(Radar!$AD$3,COLUMN(),0)*ScreenHeight!$C23)/Param!$B$39)/OFFSET(Radar!$AC$3,COLUMN(),0))*DistanceShader!AJ22*LightShader!AJ22*(IF(OFFSET(Ghosts!$S$41,COLUMN(),0)&lt;ScreenHeight!$E23,   1,   (SQRT(OFFSET(Ghosts!$T$41,COLUMN(),0)-OFFSET(Ghosts!$R$41,COLUMN(),0)*ScreenHeight!$D23)-1))+IF(Ghosts!$B$35,IF(Param!$M$21,-1-POWER(0.3,Param!$M$21)/(IF(Param!$M$21&lt;20,LightShader!AJ87,OFFSET(LightShader!AJ87,Param!$M$21-20,0))+POWER(0.3,Param!$M$21)),-2),0))</f>
        <v>1.8750256727248606</v>
      </c>
      <c r="AK22" s="46">
        <f ca="1">IF(ScreenHeight!$B23&lt;OFFSET(Radar!$AC$3,COLUMN(),0),    Param!$B$38/ScreenHeight!$B23,    (Param!$B$37+1/(1-OFFSET(Radar!$AD$3,COLUMN(),0)*ScreenHeight!$C23)/Param!$B$39)/OFFSET(Radar!$AC$3,COLUMN(),0))*DistanceShader!AK22*LightShader!AK22*(IF(OFFSET(Ghosts!$S$41,COLUMN(),0)&lt;ScreenHeight!$E23,   1,   (SQRT(OFFSET(Ghosts!$T$41,COLUMN(),0)-OFFSET(Ghosts!$R$41,COLUMN(),0)*ScreenHeight!$D23)-1))+IF(Ghosts!$B$35,IF(Param!$M$21,-1-POWER(0.3,Param!$M$21)/(IF(Param!$M$21&lt;20,LightShader!AK87,OFFSET(LightShader!AK87,Param!$M$21-20,0))+POWER(0.3,Param!$M$21)),-2),0))</f>
        <v>1.9961709713396762</v>
      </c>
      <c r="AL22" s="46">
        <f ca="1">IF(ScreenHeight!$B23&lt;OFFSET(Radar!$AC$3,COLUMN(),0),    Param!$B$38/ScreenHeight!$B23,    (Param!$B$37+1/(1-OFFSET(Radar!$AD$3,COLUMN(),0)*ScreenHeight!$C23)/Param!$B$39)/OFFSET(Radar!$AC$3,COLUMN(),0))*DistanceShader!AL22*LightShader!AL22*(IF(OFFSET(Ghosts!$S$41,COLUMN(),0)&lt;ScreenHeight!$E23,   1,   (SQRT(OFFSET(Ghosts!$T$41,COLUMN(),0)-OFFSET(Ghosts!$R$41,COLUMN(),0)*ScreenHeight!$D23)-1))+IF(Ghosts!$B$35,IF(Param!$M$21,-1-POWER(0.3,Param!$M$21)/(IF(Param!$M$21&lt;20,LightShader!AL87,OFFSET(LightShader!AL87,Param!$M$21-20,0))+POWER(0.3,Param!$M$21)),-2),0))</f>
        <v>2.1274286210245967</v>
      </c>
      <c r="AM22" s="46">
        <f ca="1">IF(ScreenHeight!$B23&lt;OFFSET(Radar!$AC$3,COLUMN(),0),    Param!$B$38/ScreenHeight!$B23,    (Param!$B$37+1/(1-OFFSET(Radar!$AD$3,COLUMN(),0)*ScreenHeight!$C23)/Param!$B$39)/OFFSET(Radar!$AC$3,COLUMN(),0))*DistanceShader!AM22*LightShader!AM22*(IF(OFFSET(Ghosts!$S$41,COLUMN(),0)&lt;ScreenHeight!$E23,   1,   (SQRT(OFFSET(Ghosts!$T$41,COLUMN(),0)-OFFSET(Ghosts!$R$41,COLUMN(),0)*ScreenHeight!$D23)-1))+IF(Ghosts!$B$35,IF(Param!$M$21,-1-POWER(0.3,Param!$M$21)/(IF(Param!$M$21&lt;20,LightShader!AM87,OFFSET(LightShader!AM87,Param!$M$21-20,0))+POWER(0.3,Param!$M$21)),-2),0))</f>
        <v>2.269516512147864</v>
      </c>
      <c r="AN22" s="46">
        <f ca="1">IF(ScreenHeight!$B23&lt;OFFSET(Radar!$AC$3,COLUMN(),0),    Param!$B$38/ScreenHeight!$B23,    (Param!$B$37+1/(1-OFFSET(Radar!$AD$3,COLUMN(),0)*ScreenHeight!$C23)/Param!$B$39)/OFFSET(Radar!$AC$3,COLUMN(),0))*DistanceShader!AN22*LightShader!AN22*(IF(OFFSET(Ghosts!$S$41,COLUMN(),0)&lt;ScreenHeight!$E23,   1,   (SQRT(OFFSET(Ghosts!$T$41,COLUMN(),0)-OFFSET(Ghosts!$R$41,COLUMN(),0)*ScreenHeight!$D23)-1))+IF(Ghosts!$B$35,IF(Param!$M$21,-1-POWER(0.3,Param!$M$21)/(IF(Param!$M$21&lt;20,LightShader!AN87,OFFSET(LightShader!AN87,Param!$M$21-20,0))+POWER(0.3,Param!$M$21)),-2),0))</f>
        <v>2.4230119313297172</v>
      </c>
      <c r="AO22" s="46">
        <f ca="1">IF(ScreenHeight!$B23&lt;OFFSET(Radar!$AC$3,COLUMN(),0),    Param!$B$38/ScreenHeight!$B23,    (Param!$B$37+1/(1-OFFSET(Radar!$AD$3,COLUMN(),0)*ScreenHeight!$C23)/Param!$B$39)/OFFSET(Radar!$AC$3,COLUMN(),0))*DistanceShader!AO22*LightShader!AO22*(IF(OFFSET(Ghosts!$S$41,COLUMN(),0)&lt;ScreenHeight!$E23,   1,   (SQRT(OFFSET(Ghosts!$T$41,COLUMN(),0)-OFFSET(Ghosts!$R$41,COLUMN(),0)*ScreenHeight!$D23)-1))+IF(Ghosts!$B$35,IF(Param!$M$21,-1-POWER(0.3,Param!$M$21)/(IF(Param!$M$21&lt;20,LightShader!AO87,OFFSET(LightShader!AO87,Param!$M$21-20,0))+POWER(0.3,Param!$M$21)),-2),0))</f>
        <v>4.4602811801351274</v>
      </c>
      <c r="AP22" s="46">
        <f ca="1">IF(ScreenHeight!$B23&lt;OFFSET(Radar!$AC$3,COLUMN(),0),    Param!$B$38/ScreenHeight!$B23,    (Param!$B$37+1/(1-OFFSET(Radar!$AD$3,COLUMN(),0)*ScreenHeight!$C23)/Param!$B$39)/OFFSET(Radar!$AC$3,COLUMN(),0))*DistanceShader!AP22*LightShader!AP22*(IF(OFFSET(Ghosts!$S$41,COLUMN(),0)&lt;ScreenHeight!$E23,   1,   (SQRT(OFFSET(Ghosts!$T$41,COLUMN(),0)-OFFSET(Ghosts!$R$41,COLUMN(),0)*ScreenHeight!$D23)-1))+IF(Ghosts!$B$35,IF(Param!$M$21,-1-POWER(0.3,Param!$M$21)/(IF(Param!$M$21&lt;20,LightShader!AP87,OFFSET(LightShader!AP87,Param!$M$21-20,0))+POWER(0.3,Param!$M$21)),-2),0))</f>
        <v>4.627865748212729</v>
      </c>
      <c r="AQ22" s="46">
        <f ca="1">IF(ScreenHeight!$B23&lt;OFFSET(Radar!$AC$3,COLUMN(),0),    Param!$B$38/ScreenHeight!$B23,    (Param!$B$37+1/(1-OFFSET(Radar!$AD$3,COLUMN(),0)*ScreenHeight!$C23)/Param!$B$39)/OFFSET(Radar!$AC$3,COLUMN(),0))*DistanceShader!AQ22*LightShader!AQ22*(IF(OFFSET(Ghosts!$S$41,COLUMN(),0)&lt;ScreenHeight!$E23,   1,   (SQRT(OFFSET(Ghosts!$T$41,COLUMN(),0)-OFFSET(Ghosts!$R$41,COLUMN(),0)*ScreenHeight!$D23)-1))+IF(Ghosts!$B$35,IF(Param!$M$21,-1-POWER(0.3,Param!$M$21)/(IF(Param!$M$21&lt;20,LightShader!AQ87,OFFSET(LightShader!AQ87,Param!$M$21-20,0))+POWER(0.3,Param!$M$21)),-2),0))</f>
        <v>4.6211580142345507</v>
      </c>
      <c r="AR22" s="46">
        <f ca="1">IF(ScreenHeight!$B23&lt;OFFSET(Radar!$AC$3,COLUMN(),0),    Param!$B$38/ScreenHeight!$B23,    (Param!$B$37+1/(1-OFFSET(Radar!$AD$3,COLUMN(),0)*ScreenHeight!$C23)/Param!$B$39)/OFFSET(Radar!$AC$3,COLUMN(),0))*DistanceShader!AR22*LightShader!AR22*(IF(OFFSET(Ghosts!$S$41,COLUMN(),0)&lt;ScreenHeight!$E23,   1,   (SQRT(OFFSET(Ghosts!$T$41,COLUMN(),0)-OFFSET(Ghosts!$R$41,COLUMN(),0)*ScreenHeight!$D23)-1))+IF(Ghosts!$B$35,IF(Param!$M$21,-1-POWER(0.3,Param!$M$21)/(IF(Param!$M$21&lt;20,LightShader!AR87,OFFSET(LightShader!AR87,Param!$M$21-20,0))+POWER(0.3,Param!$M$21)),-2),0))</f>
        <v>4.5273550053284568</v>
      </c>
      <c r="AS22" s="46">
        <f ca="1">IF(ScreenHeight!$B23&lt;OFFSET(Radar!$AC$3,COLUMN(),0),    Param!$B$38/ScreenHeight!$B23,    (Param!$B$37+1/(1-OFFSET(Radar!$AD$3,COLUMN(),0)*ScreenHeight!$C23)/Param!$B$39)/OFFSET(Radar!$AC$3,COLUMN(),0))*DistanceShader!AS22*LightShader!AS22*(IF(OFFSET(Ghosts!$S$41,COLUMN(),0)&lt;ScreenHeight!$E23,   1,   (SQRT(OFFSET(Ghosts!$T$41,COLUMN(),0)-OFFSET(Ghosts!$R$41,COLUMN(),0)*ScreenHeight!$D23)-1))+IF(Ghosts!$B$35,IF(Param!$M$21,-1-POWER(0.3,Param!$M$21)/(IF(Param!$M$21&lt;20,LightShader!AS87,OFFSET(LightShader!AS87,Param!$M$21-20,0))+POWER(0.3,Param!$M$21)),-2),0))</f>
        <v>4.4309256447392702</v>
      </c>
      <c r="AT22" s="46">
        <f ca="1">IF(ScreenHeight!$B23&lt;OFFSET(Radar!$AC$3,COLUMN(),0),    Param!$B$38/ScreenHeight!$B23,    (Param!$B$37+1/(1-OFFSET(Radar!$AD$3,COLUMN(),0)*ScreenHeight!$C23)/Param!$B$39)/OFFSET(Radar!$AC$3,COLUMN(),0))*DistanceShader!AT22*LightShader!AT22*(IF(OFFSET(Ghosts!$S$41,COLUMN(),0)&lt;ScreenHeight!$E23,   1,   (SQRT(OFFSET(Ghosts!$T$41,COLUMN(),0)-OFFSET(Ghosts!$R$41,COLUMN(),0)*ScreenHeight!$D23)-1))+IF(Ghosts!$B$35,IF(Param!$M$21,-1-POWER(0.3,Param!$M$21)/(IF(Param!$M$21&lt;20,LightShader!AT87,OFFSET(LightShader!AT87,Param!$M$21-20,0))+POWER(0.3,Param!$M$21)),-2),0))</f>
        <v>4.3319679497186252</v>
      </c>
      <c r="AU22" s="46">
        <f ca="1">IF(ScreenHeight!$B23&lt;OFFSET(Radar!$AC$3,COLUMN(),0),    Param!$B$38/ScreenHeight!$B23,    (Param!$B$37+1/(1-OFFSET(Radar!$AD$3,COLUMN(),0)*ScreenHeight!$C23)/Param!$B$39)/OFFSET(Radar!$AC$3,COLUMN(),0))*DistanceShader!AU22*LightShader!AU22*(IF(OFFSET(Ghosts!$S$41,COLUMN(),0)&lt;ScreenHeight!$E23,   1,   (SQRT(OFFSET(Ghosts!$T$41,COLUMN(),0)-OFFSET(Ghosts!$R$41,COLUMN(),0)*ScreenHeight!$D23)-1))+IF(Ghosts!$B$35,IF(Param!$M$21,-1-POWER(0.3,Param!$M$21)/(IF(Param!$M$21&lt;20,LightShader!AU87,OFFSET(LightShader!AU87,Param!$M$21-20,0))+POWER(0.3,Param!$M$21)),-2),0))</f>
        <v>4.2305920613786139</v>
      </c>
      <c r="AV22" s="46">
        <f ca="1">IF(ScreenHeight!$B23&lt;OFFSET(Radar!$AC$3,COLUMN(),0),    Param!$B$38/ScreenHeight!$B23,    (Param!$B$37+1/(1-OFFSET(Radar!$AD$3,COLUMN(),0)*ScreenHeight!$C23)/Param!$B$39)/OFFSET(Radar!$AC$3,COLUMN(),0))*DistanceShader!AV22*LightShader!AV22*(IF(OFFSET(Ghosts!$S$41,COLUMN(),0)&lt;ScreenHeight!$E23,   1,   (SQRT(OFFSET(Ghosts!$T$41,COLUMN(),0)-OFFSET(Ghosts!$R$41,COLUMN(),0)*ScreenHeight!$D23)-1))+IF(Ghosts!$B$35,IF(Param!$M$21,-1-POWER(0.3,Param!$M$21)/(IF(Param!$M$21&lt;20,LightShader!AV87,OFFSET(LightShader!AV87,Param!$M$21-20,0))+POWER(0.3,Param!$M$21)),-2),0))</f>
        <v>4.12691970614061</v>
      </c>
      <c r="AW22" s="46">
        <f ca="1">IF(ScreenHeight!$B23&lt;OFFSET(Radar!$AC$3,COLUMN(),0),    Param!$B$38/ScreenHeight!$B23,    (Param!$B$37+1/(1-OFFSET(Radar!$AD$3,COLUMN(),0)*ScreenHeight!$C23)/Param!$B$39)/OFFSET(Radar!$AC$3,COLUMN(),0))*DistanceShader!AW22*LightShader!AW22*(IF(OFFSET(Ghosts!$S$41,COLUMN(),0)&lt;ScreenHeight!$E23,   1,   (SQRT(OFFSET(Ghosts!$T$41,COLUMN(),0)-OFFSET(Ghosts!$R$41,COLUMN(),0)*ScreenHeight!$D23)-1))+IF(Ghosts!$B$35,IF(Param!$M$21,-1-POWER(0.3,Param!$M$21)/(IF(Param!$M$21&lt;20,LightShader!AW87,OFFSET(LightShader!AW87,Param!$M$21-20,0))+POWER(0.3,Param!$M$21)),-2),0))</f>
        <v>4.0210835094222324</v>
      </c>
      <c r="AX22" s="46">
        <f ca="1">IF(ScreenHeight!$B23&lt;OFFSET(Radar!$AC$3,COLUMN(),0),    Param!$B$38/ScreenHeight!$B23,    (Param!$B$37+1/(1-OFFSET(Radar!$AD$3,COLUMN(),0)*ScreenHeight!$C23)/Param!$B$39)/OFFSET(Radar!$AC$3,COLUMN(),0))*DistanceShader!AX22*LightShader!AX22*(IF(OFFSET(Ghosts!$S$41,COLUMN(),0)&lt;ScreenHeight!$E23,   1,   (SQRT(OFFSET(Ghosts!$T$41,COLUMN(),0)-OFFSET(Ghosts!$R$41,COLUMN(),0)*ScreenHeight!$D23)-1))+IF(Ghosts!$B$35,IF(Param!$M$21,-1-POWER(0.3,Param!$M$21)/(IF(Param!$M$21&lt;20,LightShader!AX87,OFFSET(LightShader!AX87,Param!$M$21-20,0))+POWER(0.3,Param!$M$21)),-2),0))</f>
        <v>3.9132261696866344</v>
      </c>
      <c r="AY22" s="46">
        <f ca="1">IF(ScreenHeight!$B23&lt;OFFSET(Radar!$AC$3,COLUMN(),0),    Param!$B$38/ScreenHeight!$B23,    (Param!$B$37+1/(1-OFFSET(Radar!$AD$3,COLUMN(),0)*ScreenHeight!$C23)/Param!$B$39)/OFFSET(Radar!$AC$3,COLUMN(),0))*DistanceShader!AY22*LightShader!AY22*(IF(OFFSET(Ghosts!$S$41,COLUMN(),0)&lt;ScreenHeight!$E23,   1,   (SQRT(OFFSET(Ghosts!$T$41,COLUMN(),0)-OFFSET(Ghosts!$R$41,COLUMN(),0)*ScreenHeight!$D23)-1))+IF(Ghosts!$B$35,IF(Param!$M$21,-1-POWER(0.3,Param!$M$21)/(IF(Param!$M$21&lt;20,LightShader!AY87,OFFSET(LightShader!AY87,Param!$M$21-20,0))+POWER(0.3,Param!$M$21)),-2),0))</f>
        <v>3.8034995044012754</v>
      </c>
      <c r="AZ22" s="46">
        <f ca="1">IF(ScreenHeight!$B23&lt;OFFSET(Radar!$AC$3,COLUMN(),0),    Param!$B$38/ScreenHeight!$B23,    (Param!$B$37+1/(1-OFFSET(Radar!$AD$3,COLUMN(),0)*ScreenHeight!$C23)/Param!$B$39)/OFFSET(Radar!$AC$3,COLUMN(),0))*DistanceShader!AZ22*LightShader!AZ22*(IF(OFFSET(Ghosts!$S$41,COLUMN(),0)&lt;ScreenHeight!$E23,   1,   (SQRT(OFFSET(Ghosts!$T$41,COLUMN(),0)-OFFSET(Ghosts!$R$41,COLUMN(),0)*ScreenHeight!$D23)-1))+IF(Ghosts!$B$35,IF(Param!$M$21,-1-POWER(0.3,Param!$M$21)/(IF(Param!$M$21&lt;20,LightShader!AZ87,OFFSET(LightShader!AZ87,Param!$M$21-20,0))+POWER(0.3,Param!$M$21)),-2),0))</f>
        <v>3.6920633826005731</v>
      </c>
      <c r="BA22" s="46">
        <f ca="1">IF(ScreenHeight!$B23&lt;OFFSET(Radar!$AC$3,COLUMN(),0),    Param!$B$38/ScreenHeight!$B23,    (Param!$B$37+1/(1-OFFSET(Radar!$AD$3,COLUMN(),0)*ScreenHeight!$C23)/Param!$B$39)/OFFSET(Radar!$AC$3,COLUMN(),0))*DistanceShader!BA22*LightShader!BA22*(IF(OFFSET(Ghosts!$S$41,COLUMN(),0)&lt;ScreenHeight!$E23,   1,   (SQRT(OFFSET(Ghosts!$T$41,COLUMN(),0)-OFFSET(Ghosts!$R$41,COLUMN(),0)*ScreenHeight!$D23)-1))+IF(Ghosts!$B$35,IF(Param!$M$21,-1-POWER(0.3,Param!$M$21)/(IF(Param!$M$21&lt;20,LightShader!BA87,OFFSET(LightShader!BA87,Param!$M$21-20,0))+POWER(0.3,Param!$M$21)),-2),0))</f>
        <v>3.5790845614925555</v>
      </c>
      <c r="BB22" s="46">
        <f ca="1">IF(ScreenHeight!$B23&lt;OFFSET(Radar!$AC$3,COLUMN(),0),    Param!$B$38/ScreenHeight!$B23,    (Param!$B$37+1/(1-OFFSET(Radar!$AD$3,COLUMN(),0)*ScreenHeight!$C23)/Param!$B$39)/OFFSET(Radar!$AC$3,COLUMN(),0))*DistanceShader!BB22*LightShader!BB22*(IF(OFFSET(Ghosts!$S$41,COLUMN(),0)&lt;ScreenHeight!$E23,   1,   (SQRT(OFFSET(Ghosts!$T$41,COLUMN(),0)-OFFSET(Ghosts!$R$41,COLUMN(),0)*ScreenHeight!$D23)-1))+IF(Ghosts!$B$35,IF(Param!$M$21,-1-POWER(0.3,Param!$M$21)/(IF(Param!$M$21&lt;20,LightShader!BB87,OFFSET(LightShader!BB87,Param!$M$21-20,0))+POWER(0.3,Param!$M$21)),-2),0))</f>
        <v>3.4647354467847156</v>
      </c>
      <c r="BC22" s="46">
        <f ca="1">IF(ScreenHeight!$B23&lt;OFFSET(Radar!$AC$3,COLUMN(),0),    Param!$B$38/ScreenHeight!$B23,    (Param!$B$37+1/(1-OFFSET(Radar!$AD$3,COLUMN(),0)*ScreenHeight!$C23)/Param!$B$39)/OFFSET(Radar!$AC$3,COLUMN(),0))*DistanceShader!BC22*LightShader!BC22*(IF(OFFSET(Ghosts!$S$41,COLUMN(),0)&lt;ScreenHeight!$E23,   1,   (SQRT(OFFSET(Ghosts!$T$41,COLUMN(),0)-OFFSET(Ghosts!$R$41,COLUMN(),0)*ScreenHeight!$D23)-1))+IF(Ghosts!$B$35,IF(Param!$M$21,-1-POWER(0.3,Param!$M$21)/(IF(Param!$M$21&lt;20,LightShader!BC87,OFFSET(LightShader!BC87,Param!$M$21-20,0))+POWER(0.3,Param!$M$21)),-2),0))</f>
        <v>3.3491927980429783</v>
      </c>
      <c r="BD22" s="46">
        <f ca="1">IF(ScreenHeight!$B23&lt;OFFSET(Radar!$AC$3,COLUMN(),0),    Param!$B$38/ScreenHeight!$B23,    (Param!$B$37+1/(1-OFFSET(Radar!$AD$3,COLUMN(),0)*ScreenHeight!$C23)/Param!$B$39)/OFFSET(Radar!$AC$3,COLUMN(),0))*DistanceShader!BD22*LightShader!BD22*(IF(OFFSET(Ghosts!$S$41,COLUMN(),0)&lt;ScreenHeight!$E23,   1,   (SQRT(OFFSET(Ghosts!$T$41,COLUMN(),0)-OFFSET(Ghosts!$R$41,COLUMN(),0)*ScreenHeight!$D23)-1))+IF(Ghosts!$B$35,IF(Param!$M$21,-1-POWER(0.3,Param!$M$21)/(IF(Param!$M$21&lt;20,LightShader!BD87,OFFSET(LightShader!BD87,Param!$M$21-20,0))+POWER(0.3,Param!$M$21)),-2),0))</f>
        <v>3.2326364013825284</v>
      </c>
      <c r="BE22" s="46">
        <f ca="1">IF(ScreenHeight!$B23&lt;OFFSET(Radar!$AC$3,COLUMN(),0),    Param!$B$38/ScreenHeight!$B23,    (Param!$B$37+1/(1-OFFSET(Radar!$AD$3,COLUMN(),0)*ScreenHeight!$C23)/Param!$B$39)/OFFSET(Radar!$AC$3,COLUMN(),0))*DistanceShader!BE22*LightShader!BE22*(IF(OFFSET(Ghosts!$S$41,COLUMN(),0)&lt;ScreenHeight!$E23,   1,   (SQRT(OFFSET(Ghosts!$T$41,COLUMN(),0)-OFFSET(Ghosts!$R$41,COLUMN(),0)*ScreenHeight!$D23)-1))+IF(Ghosts!$B$35,IF(Param!$M$21,-1-POWER(0.3,Param!$M$21)/(IF(Param!$M$21&lt;20,LightShader!BE87,OFFSET(LightShader!BE87,Param!$M$21-20,0))+POWER(0.3,Param!$M$21)),-2),0))</f>
        <v>3.1152477320941334</v>
      </c>
      <c r="BF22" s="46">
        <f ca="1">IF(ScreenHeight!$B23&lt;OFFSET(Radar!$AC$3,COLUMN(),0),    Param!$B$38/ScreenHeight!$B23,    (Param!$B$37+1/(1-OFFSET(Radar!$AD$3,COLUMN(),0)*ScreenHeight!$C23)/Param!$B$39)/OFFSET(Radar!$AC$3,COLUMN(),0))*DistanceShader!BF22*LightShader!BF22*(IF(OFFSET(Ghosts!$S$41,COLUMN(),0)&lt;ScreenHeight!$E23,   1,   (SQRT(OFFSET(Ghosts!$T$41,COLUMN(),0)-OFFSET(Ghosts!$R$41,COLUMN(),0)*ScreenHeight!$D23)-1))+IF(Ghosts!$B$35,IF(Param!$M$21,-1-POWER(0.3,Param!$M$21)/(IF(Param!$M$21&lt;20,LightShader!BF87,OFFSET(LightShader!BF87,Param!$M$21-20,0))+POWER(0.3,Param!$M$21)),-2),0))</f>
        <v>3.5560014493076255</v>
      </c>
      <c r="BG22" s="46">
        <f ca="1">IF(ScreenHeight!$B23&lt;OFFSET(Radar!$AC$3,COLUMN(),0),    Param!$B$38/ScreenHeight!$B23,    (Param!$B$37+1/(1-OFFSET(Radar!$AD$3,COLUMN(),0)*ScreenHeight!$C23)/Param!$B$39)/OFFSET(Radar!$AC$3,COLUMN(),0))*DistanceShader!BG22*LightShader!BG22*(IF(OFFSET(Ghosts!$S$41,COLUMN(),0)&lt;ScreenHeight!$E23,   1,   (SQRT(OFFSET(Ghosts!$T$41,COLUMN(),0)-OFFSET(Ghosts!$R$41,COLUMN(),0)*ScreenHeight!$D23)-1))+IF(Ghosts!$B$35,IF(Param!$M$21,-1-POWER(0.3,Param!$M$21)/(IF(Param!$M$21&lt;20,LightShader!BG87,OFFSET(LightShader!BG87,Param!$M$21-20,0))+POWER(0.3,Param!$M$21)),-2),0))</f>
        <v>3.5420450236140075</v>
      </c>
      <c r="BH22" s="46">
        <f ca="1">IF(ScreenHeight!$B23&lt;OFFSET(Radar!$AC$3,COLUMN(),0),    Param!$B$38/ScreenHeight!$B23,    (Param!$B$37+1/(1-OFFSET(Radar!$AD$3,COLUMN(),0)*ScreenHeight!$C23)/Param!$B$39)/OFFSET(Radar!$AC$3,COLUMN(),0))*DistanceShader!BH22*LightShader!BH22*(IF(OFFSET(Ghosts!$S$41,COLUMN(),0)&lt;ScreenHeight!$E23,   1,   (SQRT(OFFSET(Ghosts!$T$41,COLUMN(),0)-OFFSET(Ghosts!$R$41,COLUMN(),0)*ScreenHeight!$D23)-1))+IF(Ghosts!$B$35,IF(Param!$M$21,-1-POWER(0.3,Param!$M$21)/(IF(Param!$M$21&lt;20,LightShader!BH87,OFFSET(LightShader!BH87,Param!$M$21-20,0))+POWER(0.3,Param!$M$21)),-2),0))</f>
        <v>3.463487058139294</v>
      </c>
      <c r="BI22" s="46">
        <f ca="1">IF(ScreenHeight!$B23&lt;OFFSET(Radar!$AC$3,COLUMN(),0),    Param!$B$38/ScreenHeight!$B23,    (Param!$B$37+1/(1-OFFSET(Radar!$AD$3,COLUMN(),0)*ScreenHeight!$C23)/Param!$B$39)/OFFSET(Radar!$AC$3,COLUMN(),0))*DistanceShader!BI22*LightShader!BI22*(IF(OFFSET(Ghosts!$S$41,COLUMN(),0)&lt;ScreenHeight!$E23,   1,   (SQRT(OFFSET(Ghosts!$T$41,COLUMN(),0)-OFFSET(Ghosts!$R$41,COLUMN(),0)*ScreenHeight!$D23)-1))+IF(Ghosts!$B$35,IF(Param!$M$21,-1-POWER(0.3,Param!$M$21)/(IF(Param!$M$21&lt;20,LightShader!BI87,OFFSET(LightShader!BI87,Param!$M$21-20,0))+POWER(0.3,Param!$M$21)),-2),0))</f>
        <v>3.2610580740774817</v>
      </c>
      <c r="BJ22" s="46">
        <f ca="1">IF(ScreenHeight!$B23&lt;OFFSET(Radar!$AC$3,COLUMN(),0),    Param!$B$38/ScreenHeight!$B23,    (Param!$B$37+1/(1-OFFSET(Radar!$AD$3,COLUMN(),0)*ScreenHeight!$C23)/Param!$B$39)/OFFSET(Radar!$AC$3,COLUMN(),0))*DistanceShader!BJ22*LightShader!BJ22*(IF(OFFSET(Ghosts!$S$41,COLUMN(),0)&lt;ScreenHeight!$E23,   1,   (SQRT(OFFSET(Ghosts!$T$41,COLUMN(),0)-OFFSET(Ghosts!$R$41,COLUMN(),0)*ScreenHeight!$D23)-1))+IF(Ghosts!$B$35,IF(Param!$M$21,-1-POWER(0.3,Param!$M$21)/(IF(Param!$M$21&lt;20,LightShader!BJ87,OFFSET(LightShader!BJ87,Param!$M$21-20,0))+POWER(0.3,Param!$M$21)),-2),0))</f>
        <v>3.0709582412235163</v>
      </c>
      <c r="BK22" s="46">
        <f ca="1">IF(ScreenHeight!$B23&lt;OFFSET(Radar!$AC$3,COLUMN(),0),    Param!$B$38/ScreenHeight!$B23,    (Param!$B$37+1/(1-OFFSET(Radar!$AD$3,COLUMN(),0)*ScreenHeight!$C23)/Param!$B$39)/OFFSET(Radar!$AC$3,COLUMN(),0))*DistanceShader!BK22*LightShader!BK22*(IF(OFFSET(Ghosts!$S$41,COLUMN(),0)&lt;ScreenHeight!$E23,   1,   (SQRT(OFFSET(Ghosts!$T$41,COLUMN(),0)-OFFSET(Ghosts!$R$41,COLUMN(),0)*ScreenHeight!$D23)-1))+IF(Ghosts!$B$35,IF(Param!$M$21,-1-POWER(0.3,Param!$M$21)/(IF(Param!$M$21&lt;20,LightShader!BK87,OFFSET(LightShader!BK87,Param!$M$21-20,0))+POWER(0.3,Param!$M$21)),-2),0))</f>
        <v>2.8936148821010619</v>
      </c>
      <c r="BL22" s="46">
        <f ca="1">IF(ScreenHeight!$B23&lt;OFFSET(Radar!$AC$3,COLUMN(),0),    Param!$B$38/ScreenHeight!$B23,    (Param!$B$37+1/(1-OFFSET(Radar!$AD$3,COLUMN(),0)*ScreenHeight!$C23)/Param!$B$39)/OFFSET(Radar!$AC$3,COLUMN(),0))*DistanceShader!BL22*LightShader!BL22*(IF(OFFSET(Ghosts!$S$41,COLUMN(),0)&lt;ScreenHeight!$E23,   1,   (SQRT(OFFSET(Ghosts!$T$41,COLUMN(),0)-OFFSET(Ghosts!$R$41,COLUMN(),0)*ScreenHeight!$D23)-1))+IF(Ghosts!$B$35,IF(Param!$M$21,-1-POWER(0.3,Param!$M$21)/(IF(Param!$M$21&lt;20,LightShader!BL87,OFFSET(LightShader!BL87,Param!$M$21-20,0))+POWER(0.3,Param!$M$21)),-2),0))</f>
        <v>2.7288574568294433</v>
      </c>
      <c r="BM22" s="46">
        <f ca="1">IF(ScreenHeight!$B23&lt;OFFSET(Radar!$AC$3,COLUMN(),0),    Param!$B$38/ScreenHeight!$B23,    (Param!$B$37+1/(1-OFFSET(Radar!$AD$3,COLUMN(),0)*ScreenHeight!$C23)/Param!$B$39)/OFFSET(Radar!$AC$3,COLUMN(),0))*DistanceShader!BM22*LightShader!BM22*(IF(OFFSET(Ghosts!$S$41,COLUMN(),0)&lt;ScreenHeight!$E23,   1,   (SQRT(OFFSET(Ghosts!$T$41,COLUMN(),0)-OFFSET(Ghosts!$R$41,COLUMN(),0)*ScreenHeight!$D23)-1))+IF(Ghosts!$B$35,IF(Param!$M$21,-1-POWER(0.3,Param!$M$21)/(IF(Param!$M$21&lt;20,LightShader!BM87,OFFSET(LightShader!BM87,Param!$M$21-20,0))+POWER(0.3,Param!$M$21)),-2),0))</f>
        <v>2.5761574061272801</v>
      </c>
      <c r="BN22" s="46">
        <f ca="1">IF(ScreenHeight!$B23&lt;OFFSET(Radar!$AC$3,COLUMN(),0),    Param!$B$38/ScreenHeight!$B23,    (Param!$B$37+1/(1-OFFSET(Radar!$AD$3,COLUMN(),0)*ScreenHeight!$C23)/Param!$B$39)/OFFSET(Radar!$AC$3,COLUMN(),0))*DistanceShader!BN22*LightShader!BN22*(IF(OFFSET(Ghosts!$S$41,COLUMN(),0)&lt;ScreenHeight!$E23,   1,   (SQRT(OFFSET(Ghosts!$T$41,COLUMN(),0)-OFFSET(Ghosts!$R$41,COLUMN(),0)*ScreenHeight!$D23)-1))+IF(Ghosts!$B$35,IF(Param!$M$21,-1-POWER(0.3,Param!$M$21)/(IF(Param!$M$21&lt;20,LightShader!BN87,OFFSET(LightShader!BN87,Param!$M$21-20,0))+POWER(0.3,Param!$M$21)),-2),0))</f>
        <v>2.4347917439841615</v>
      </c>
      <c r="BO22" s="46">
        <f ca="1">IF(ScreenHeight!$B23&lt;OFFSET(Radar!$AC$3,COLUMN(),0),    Param!$B$38/ScreenHeight!$B23,    (Param!$B$37+1/(1-OFFSET(Radar!$AD$3,COLUMN(),0)*ScreenHeight!$C23)/Param!$B$39)/OFFSET(Radar!$AC$3,COLUMN(),0))*DistanceShader!BO22*LightShader!BO22*(IF(OFFSET(Ghosts!$S$41,COLUMN(),0)&lt;ScreenHeight!$E23,   1,   (SQRT(OFFSET(Ghosts!$T$41,COLUMN(),0)-OFFSET(Ghosts!$R$41,COLUMN(),0)*ScreenHeight!$D23)-1))+IF(Ghosts!$B$35,IF(Param!$M$21,-1-POWER(0.3,Param!$M$21)/(IF(Param!$M$21&lt;20,LightShader!BO87,OFFSET(LightShader!BO87,Param!$M$21-20,0))+POWER(0.3,Param!$M$21)),-2),0))</f>
        <v>2.3039501686445711</v>
      </c>
      <c r="BP22" s="46">
        <f ca="1">IF(ScreenHeight!$B23&lt;OFFSET(Radar!$AC$3,COLUMN(),0),    Param!$B$38/ScreenHeight!$B23,    (Param!$B$37+1/(1-OFFSET(Radar!$AD$3,COLUMN(),0)*ScreenHeight!$C23)/Param!$B$39)/OFFSET(Radar!$AC$3,COLUMN(),0))*DistanceShader!BP22*LightShader!BP22*(IF(OFFSET(Ghosts!$S$41,COLUMN(),0)&lt;ScreenHeight!$E23,   1,   (SQRT(OFFSET(Ghosts!$T$41,COLUMN(),0)-OFFSET(Ghosts!$R$41,COLUMN(),0)*ScreenHeight!$D23)-1))+IF(Ghosts!$B$35,IF(Param!$M$21,-1-POWER(0.3,Param!$M$21)/(IF(Param!$M$21&lt;20,LightShader!BP87,OFFSET(LightShader!BP87,Param!$M$21-20,0))+POWER(0.3,Param!$M$21)),-2),0))</f>
        <v>2.1828024583738714</v>
      </c>
      <c r="BQ22" s="46">
        <f ca="1">IF(ScreenHeight!$B23&lt;OFFSET(Radar!$AC$3,COLUMN(),0),    Param!$B$38/ScreenHeight!$B23,    (Param!$B$37+1/(1-OFFSET(Radar!$AD$3,COLUMN(),0)*ScreenHeight!$C23)/Param!$B$39)/OFFSET(Radar!$AC$3,COLUMN(),0))*DistanceShader!BQ22*LightShader!BQ22*(IF(OFFSET(Ghosts!$S$41,COLUMN(),0)&lt;ScreenHeight!$E23,   1,   (SQRT(OFFSET(Ghosts!$T$41,COLUMN(),0)-OFFSET(Ghosts!$R$41,COLUMN(),0)*ScreenHeight!$D23)-1))+IF(Ghosts!$B$35,IF(Param!$M$21,-1-POWER(0.3,Param!$M$21)/(IF(Param!$M$21&lt;20,LightShader!BQ87,OFFSET(LightShader!BQ87,Param!$M$21-20,0))+POWER(0.3,Param!$M$21)),-2),0))</f>
        <v>2.0705389441578674</v>
      </c>
      <c r="BR22" s="46">
        <f ca="1">IF(ScreenHeight!$B23&lt;OFFSET(Radar!$AC$3,COLUMN(),0),    Param!$B$38/ScreenHeight!$B23,    (Param!$B$37+1/(1-OFFSET(Radar!$AD$3,COLUMN(),0)*ScreenHeight!$C23)/Param!$B$39)/OFFSET(Radar!$AC$3,COLUMN(),0))*DistanceShader!BR22*LightShader!BR22*(IF(OFFSET(Ghosts!$S$41,COLUMN(),0)&lt;ScreenHeight!$E23,   1,   (SQRT(OFFSET(Ghosts!$T$41,COLUMN(),0)-OFFSET(Ghosts!$R$41,COLUMN(),0)*ScreenHeight!$D23)-1))+IF(Ghosts!$B$35,IF(Param!$M$21,-1-POWER(0.3,Param!$M$21)/(IF(Param!$M$21&lt;20,LightShader!BR87,OFFSET(LightShader!BR87,Param!$M$21-20,0))+POWER(0.3,Param!$M$21)),-2),0))</f>
        <v>1.9663932477018482</v>
      </c>
      <c r="BS22" s="46">
        <f ca="1">IF(ScreenHeight!$B23&lt;OFFSET(Radar!$AC$3,COLUMN(),0),    Param!$B$38/ScreenHeight!$B23,    (Param!$B$37+1/(1-OFFSET(Radar!$AD$3,COLUMN(),0)*ScreenHeight!$C23)/Param!$B$39)/OFFSET(Radar!$AC$3,COLUMN(),0))*DistanceShader!BS22*LightShader!BS22*(IF(OFFSET(Ghosts!$S$41,COLUMN(),0)&lt;ScreenHeight!$E23,   1,   (SQRT(OFFSET(Ghosts!$T$41,COLUMN(),0)-OFFSET(Ghosts!$R$41,COLUMN(),0)*ScreenHeight!$D23)-1))+IF(Ghosts!$B$35,IF(Param!$M$21,-1-POWER(0.3,Param!$M$21)/(IF(Param!$M$21&lt;20,LightShader!BS87,OFFSET(LightShader!BS87,Param!$M$21-20,0))+POWER(0.3,Param!$M$21)),-2),0))</f>
        <v>1.8696536359526077</v>
      </c>
      <c r="BT22" s="46">
        <f ca="1">IF(ScreenHeight!$B23&lt;OFFSET(Radar!$AC$3,COLUMN(),0),    Param!$B$38/ScreenHeight!$B23,    (Param!$B$37+1/(1-OFFSET(Radar!$AD$3,COLUMN(),0)*ScreenHeight!$C23)/Param!$B$39)/OFFSET(Radar!$AC$3,COLUMN(),0))*DistanceShader!BT22*LightShader!BT22*(IF(OFFSET(Ghosts!$S$41,COLUMN(),0)&lt;ScreenHeight!$E23,   1,   (SQRT(OFFSET(Ghosts!$T$41,COLUMN(),0)-OFFSET(Ghosts!$R$41,COLUMN(),0)*ScreenHeight!$D23)-1))+IF(Ghosts!$B$35,IF(Param!$M$21,-1-POWER(0.3,Param!$M$21)/(IF(Param!$M$21&lt;20,LightShader!BT87,OFFSET(LightShader!BT87,Param!$M$21-20,0))+POWER(0.3,Param!$M$21)),-2),0))</f>
        <v>1.7796672669068772</v>
      </c>
      <c r="BU22" s="46">
        <f ca="1">IF(ScreenHeight!$B23&lt;OFFSET(Radar!$AC$3,COLUMN(),0),    Param!$B$38/ScreenHeight!$B23,    (Param!$B$37+1/(1-OFFSET(Radar!$AD$3,COLUMN(),0)*ScreenHeight!$C23)/Param!$B$39)/OFFSET(Radar!$AC$3,COLUMN(),0))*DistanceShader!BU22*LightShader!BU22*(IF(OFFSET(Ghosts!$S$41,COLUMN(),0)&lt;ScreenHeight!$E23,   1,   (SQRT(OFFSET(Ghosts!$T$41,COLUMN(),0)-OFFSET(Ghosts!$R$41,COLUMN(),0)*ScreenHeight!$D23)-1))+IF(Ghosts!$B$35,IF(Param!$M$21,-1-POWER(0.3,Param!$M$21)/(IF(Param!$M$21&lt;20,LightShader!BU87,OFFSET(LightShader!BU87,Param!$M$21-20,0))+POWER(0.3,Param!$M$21)),-2),0))</f>
        <v>1.6958401460184187</v>
      </c>
      <c r="BV22" s="46">
        <f ca="1">IF(ScreenHeight!$B23&lt;OFFSET(Radar!$AC$3,COLUMN(),0),    Param!$B$38/ScreenHeight!$B23,    (Param!$B$37+1/(1-OFFSET(Radar!$AD$3,COLUMN(),0)*ScreenHeight!$C23)/Param!$B$39)/OFFSET(Radar!$AC$3,COLUMN(),0))*DistanceShader!BV22*LightShader!BV22*(IF(OFFSET(Ghosts!$S$41,COLUMN(),0)&lt;ScreenHeight!$E23,   1,   (SQRT(OFFSET(Ghosts!$T$41,COLUMN(),0)-OFFSET(Ghosts!$R$41,COLUMN(),0)*ScreenHeight!$D23)-1))+IF(Ghosts!$B$35,IF(Param!$M$21,-1-POWER(0.3,Param!$M$21)/(IF(Param!$M$21&lt;20,LightShader!BV87,OFFSET(LightShader!BV87,Param!$M$21-20,0))+POWER(0.3,Param!$M$21)),-2),0))</f>
        <v>1.6176346203121792</v>
      </c>
      <c r="BW22" s="46">
        <f ca="1">IF(ScreenHeight!$B23&lt;OFFSET(Radar!$AC$3,COLUMN(),0),    Param!$B$38/ScreenHeight!$B23,    (Param!$B$37+1/(1-OFFSET(Radar!$AD$3,COLUMN(),0)*ScreenHeight!$C23)/Param!$B$39)/OFFSET(Radar!$AC$3,COLUMN(),0))*DistanceShader!BW22*LightShader!BW22*(IF(OFFSET(Ghosts!$S$41,COLUMN(),0)&lt;ScreenHeight!$E23,   1,   (SQRT(OFFSET(Ghosts!$T$41,COLUMN(),0)-OFFSET(Ghosts!$R$41,COLUMN(),0)*ScreenHeight!$D23)-1))+IF(Ghosts!$B$35,IF(Param!$M$21,-1-POWER(0.3,Param!$M$21)/(IF(Param!$M$21&lt;20,LightShader!BW87,OFFSET(LightShader!BW87,Param!$M$21-20,0))+POWER(0.3,Param!$M$21)),-2),0))</f>
        <v>1.5445655737458779</v>
      </c>
      <c r="BX22" s="46">
        <f ca="1">IF(ScreenHeight!$B23&lt;OFFSET(Radar!$AC$3,COLUMN(),0),    Param!$B$38/ScreenHeight!$B23,    (Param!$B$37+1/(1-OFFSET(Radar!$AD$3,COLUMN(),0)*ScreenHeight!$C23)/Param!$B$39)/OFFSET(Radar!$AC$3,COLUMN(),0))*DistanceShader!BX22*LightShader!BX22*(IF(OFFSET(Ghosts!$S$41,COLUMN(),0)&lt;ScreenHeight!$E23,   1,   (SQRT(OFFSET(Ghosts!$T$41,COLUMN(),0)-OFFSET(Ghosts!$R$41,COLUMN(),0)*ScreenHeight!$D23)-1))+IF(Ghosts!$B$35,IF(Param!$M$21,-1-POWER(0.3,Param!$M$21)/(IF(Param!$M$21&lt;20,LightShader!BX87,OFFSET(LightShader!BX87,Param!$M$21-20,0))+POWER(0.3,Param!$M$21)),-2),0))</f>
        <v>1.4761960498862605</v>
      </c>
      <c r="BY22" s="46">
        <f ca="1">IF(ScreenHeight!$B23&lt;OFFSET(Radar!$AC$3,COLUMN(),0),    Param!$B$38/ScreenHeight!$B23,    (Param!$B$37+1/(1-OFFSET(Radar!$AD$3,COLUMN(),0)*ScreenHeight!$C23)/Param!$B$39)/OFFSET(Radar!$AC$3,COLUMN(),0))*DistanceShader!BY22*LightShader!BY22*(IF(OFFSET(Ghosts!$S$41,COLUMN(),0)&lt;ScreenHeight!$E23,   1,   (SQRT(OFFSET(Ghosts!$T$41,COLUMN(),0)-OFFSET(Ghosts!$R$41,COLUMN(),0)*ScreenHeight!$D23)-1))+IF(Ghosts!$B$35,IF(Param!$M$21,-1-POWER(0.3,Param!$M$21)/(IF(Param!$M$21&lt;20,LightShader!BY87,OFFSET(LightShader!BY87,Param!$M$21-20,0))+POWER(0.3,Param!$M$21)),-2),0))</f>
        <v>1.4121327429791581</v>
      </c>
      <c r="BZ22" s="46">
        <f ca="1">IF(ScreenHeight!$B23&lt;OFFSET(Radar!$AC$3,COLUMN(),0),    Param!$B$38/ScreenHeight!$B23,    (Param!$B$37+1/(1-OFFSET(Radar!$AD$3,COLUMN(),0)*ScreenHeight!$C23)/Param!$B$39)/OFFSET(Radar!$AC$3,COLUMN(),0))*DistanceShader!BZ22*LightShader!BZ22*(IF(OFFSET(Ghosts!$S$41,COLUMN(),0)&lt;ScreenHeight!$E23,   1,   (SQRT(OFFSET(Ghosts!$T$41,COLUMN(),0)-OFFSET(Ghosts!$R$41,COLUMN(),0)*ScreenHeight!$D23)-1))+IF(Ghosts!$B$35,IF(Param!$M$21,-1-POWER(0.3,Param!$M$21)/(IF(Param!$M$21&lt;20,LightShader!BZ87,OFFSET(LightShader!BZ87,Param!$M$21-20,0))+POWER(0.3,Param!$M$21)),-2),0))</f>
        <v>1.3520216149553004</v>
      </c>
      <c r="CA22" s="46">
        <f ca="1">IF(ScreenHeight!$B23&lt;OFFSET(Radar!$AC$3,COLUMN(),0),    Param!$B$38/ScreenHeight!$B23,    (Param!$B$37+1/(1-OFFSET(Radar!$AD$3,COLUMN(),0)*ScreenHeight!$C23)/Param!$B$39)/OFFSET(Radar!$AC$3,COLUMN(),0))*DistanceShader!CA22*LightShader!CA22*(IF(OFFSET(Ghosts!$S$41,COLUMN(),0)&lt;ScreenHeight!$E23,   1,   (SQRT(OFFSET(Ghosts!$T$41,COLUMN(),0)-OFFSET(Ghosts!$R$41,COLUMN(),0)*ScreenHeight!$D23)-1))+IF(Ghosts!$B$35,IF(Param!$M$21,-1-POWER(0.3,Param!$M$21)/(IF(Param!$M$21&lt;20,LightShader!CA87,OFFSET(LightShader!CA87,Param!$M$21-20,0))+POWER(0.3,Param!$M$21)),-2),0))</f>
        <v>1.2955437792049831</v>
      </c>
      <c r="CB22" s="46">
        <f ca="1">IF(ScreenHeight!$B23&lt;OFFSET(Radar!$AC$3,COLUMN(),0),    Param!$B$38/ScreenHeight!$B23,    (Param!$B$37+1/(1-OFFSET(Radar!$AD$3,COLUMN(),0)*ScreenHeight!$C23)/Param!$B$39)/OFFSET(Radar!$AC$3,COLUMN(),0))*DistanceShader!CB22*LightShader!CB22*(IF(OFFSET(Ghosts!$S$41,COLUMN(),0)&lt;ScreenHeight!$E23,   1,   (SQRT(OFFSET(Ghosts!$T$41,COLUMN(),0)-OFFSET(Ghosts!$R$41,COLUMN(),0)*ScreenHeight!$D23)-1))+IF(Ghosts!$B$35,IF(Param!$M$21,-1-POWER(0.3,Param!$M$21)/(IF(Param!$M$21&lt;20,LightShader!CB87,OFFSET(LightShader!CB87,Param!$M$21-20,0))+POWER(0.3,Param!$M$21)),-2),0))</f>
        <v>1.2424117189140409</v>
      </c>
      <c r="CC22" s="46">
        <f ca="1">IF(ScreenHeight!$B23&lt;OFFSET(Radar!$AC$3,COLUMN(),0),    Param!$B$38/ScreenHeight!$B23,    (Param!$B$37+1/(1-OFFSET(Radar!$AD$3,COLUMN(),0)*ScreenHeight!$C23)/Param!$B$39)/OFFSET(Radar!$AC$3,COLUMN(),0))*DistanceShader!CC22*LightShader!CC22*(IF(OFFSET(Ghosts!$S$41,COLUMN(),0)&lt;ScreenHeight!$E23,   1,   (SQRT(OFFSET(Ghosts!$T$41,COLUMN(),0)-OFFSET(Ghosts!$R$41,COLUMN(),0)*ScreenHeight!$D23)-1))+IF(Ghosts!$B$35,IF(Param!$M$21,-1-POWER(0.3,Param!$M$21)/(IF(Param!$M$21&lt;20,LightShader!CC87,OFFSET(LightShader!CC87,Param!$M$21-20,0))+POWER(0.3,Param!$M$21)),-2),0))</f>
        <v>1.1923658630349272</v>
      </c>
      <c r="CD22" s="46">
        <f ca="1">IF(ScreenHeight!$B23&lt;OFFSET(Radar!$AC$3,COLUMN(),0),    Param!$B$38/ScreenHeight!$B23,    (Param!$B$37+1/(1-OFFSET(Radar!$AD$3,COLUMN(),0)*ScreenHeight!$C23)/Param!$B$39)/OFFSET(Radar!$AC$3,COLUMN(),0))*DistanceShader!CD22*LightShader!CD22*(IF(OFFSET(Ghosts!$S$41,COLUMN(),0)&lt;ScreenHeight!$E23,   1,   (SQRT(OFFSET(Ghosts!$T$41,COLUMN(),0)-OFFSET(Ghosts!$R$41,COLUMN(),0)*ScreenHeight!$D23)-1))+IF(Ghosts!$B$35,IF(Param!$M$21,-1-POWER(0.3,Param!$M$21)/(IF(Param!$M$21&lt;20,LightShader!CD87,OFFSET(LightShader!CD87,Param!$M$21-20,0))+POWER(0.3,Param!$M$21)),-2),0))</f>
        <v>1.1451715164697844</v>
      </c>
      <c r="CE22" s="46">
        <f ca="1">IF(ScreenHeight!$B23&lt;OFFSET(Radar!$AC$3,COLUMN(),0),    Param!$B$38/ScreenHeight!$B23,    (Param!$B$37+1/(1-OFFSET(Radar!$AD$3,COLUMN(),0)*ScreenHeight!$C23)/Param!$B$39)/OFFSET(Radar!$AC$3,COLUMN(),0))*DistanceShader!CE22*LightShader!CE22*(IF(OFFSET(Ghosts!$S$41,COLUMN(),0)&lt;ScreenHeight!$E23,   1,   (SQRT(OFFSET(Ghosts!$T$41,COLUMN(),0)-OFFSET(Ghosts!$R$41,COLUMN(),0)*ScreenHeight!$D23)-1))+IF(Ghosts!$B$35,IF(Param!$M$21,-1-POWER(0.3,Param!$M$21)/(IF(Param!$M$21&lt;20,LightShader!CE87,OFFSET(LightShader!CE87,Param!$M$21-20,0))+POWER(0.3,Param!$M$21)),-2),0))</f>
        <v>1.100616126154528</v>
      </c>
      <c r="CF22" s="46">
        <f ca="1">IF(ScreenHeight!$B23&lt;OFFSET(Radar!$AC$3,COLUMN(),0),    Param!$B$38/ScreenHeight!$B23,    (Param!$B$37+1/(1-OFFSET(Radar!$AD$3,COLUMN(),0)*ScreenHeight!$C23)/Param!$B$39)/OFFSET(Radar!$AC$3,COLUMN(),0))*DistanceShader!CF22*LightShader!CF22*(IF(OFFSET(Ghosts!$S$41,COLUMN(),0)&lt;ScreenHeight!$E23,   1,   (SQRT(OFFSET(Ghosts!$T$41,COLUMN(),0)-OFFSET(Ghosts!$R$41,COLUMN(),0)*ScreenHeight!$D23)-1))+IF(Ghosts!$B$35,IF(Param!$M$21,-1-POWER(0.3,Param!$M$21)/(IF(Param!$M$21&lt;20,LightShader!CF87,OFFSET(LightShader!CF87,Param!$M$21-20,0))+POWER(0.3,Param!$M$21)),-2),0))</f>
        <v>1.0585068571451046</v>
      </c>
      <c r="CG22" s="46">
        <f ca="1">IF(ScreenHeight!$B23&lt;OFFSET(Radar!$AC$3,COLUMN(),0),    Param!$B$38/ScreenHeight!$B23,    (Param!$B$37+1/(1-OFFSET(Radar!$AD$3,COLUMN(),0)*ScreenHeight!$C23)/Param!$B$39)/OFFSET(Radar!$AC$3,COLUMN(),0))*DistanceShader!CG22*LightShader!CG22*(IF(OFFSET(Ghosts!$S$41,COLUMN(),0)&lt;ScreenHeight!$E23,   1,   (SQRT(OFFSET(Ghosts!$T$41,COLUMN(),0)-OFFSET(Ghosts!$R$41,COLUMN(),0)*ScreenHeight!$D23)-1))+IF(Ghosts!$B$35,IF(Param!$M$21,-1-POWER(0.3,Param!$M$21)/(IF(Param!$M$21&lt;20,LightShader!CG87,OFFSET(LightShader!CG87,Param!$M$21-20,0))+POWER(0.3,Param!$M$21)),-2),0))</f>
        <v>1.0186684497252199</v>
      </c>
      <c r="CH22" s="46">
        <f ca="1">IF(ScreenHeight!$B23&lt;OFFSET(Radar!$AC$3,COLUMN(),0),    Param!$B$38/ScreenHeight!$B23,    (Param!$B$37+1/(1-OFFSET(Radar!$AD$3,COLUMN(),0)*ScreenHeight!$C23)/Param!$B$39)/OFFSET(Radar!$AC$3,COLUMN(),0))*DistanceShader!CH22*LightShader!CH22*(IF(OFFSET(Ghosts!$S$41,COLUMN(),0)&lt;ScreenHeight!$E23,   1,   (SQRT(OFFSET(Ghosts!$T$41,COLUMN(),0)-OFFSET(Ghosts!$R$41,COLUMN(),0)*ScreenHeight!$D23)-1))+IF(Ghosts!$B$35,IF(Param!$M$21,-1-POWER(0.3,Param!$M$21)/(IF(Param!$M$21&lt;20,LightShader!CH87,OFFSET(LightShader!CH87,Param!$M$21-20,0))+POWER(0.3,Param!$M$21)),-2),0))</f>
        <v>0.98094132817818092</v>
      </c>
      <c r="CI22" s="46">
        <f ca="1">IF(ScreenHeight!$B23&lt;OFFSET(Radar!$AC$3,COLUMN(),0),    Param!$B$38/ScreenHeight!$B23,    (Param!$B$37+1/(1-OFFSET(Radar!$AD$3,COLUMN(),0)*ScreenHeight!$C23)/Param!$B$39)/OFFSET(Radar!$AC$3,COLUMN(),0))*DistanceShader!CI22*LightShader!CI22*(IF(OFFSET(Ghosts!$S$41,COLUMN(),0)&lt;ScreenHeight!$E23,   1,   (SQRT(OFFSET(Ghosts!$T$41,COLUMN(),0)-OFFSET(Ghosts!$R$41,COLUMN(),0)*ScreenHeight!$D23)-1))+IF(Ghosts!$B$35,IF(Param!$M$21,-1-POWER(0.3,Param!$M$21)/(IF(Param!$M$21&lt;20,LightShader!CI87,OFFSET(LightShader!CI87,Param!$M$21-20,0))+POWER(0.3,Param!$M$21)),-2),0))</f>
        <v>0.94517993304259584</v>
      </c>
      <c r="CJ22" s="46">
        <f ca="1">IF(ScreenHeight!$B23&lt;OFFSET(Radar!$AC$3,COLUMN(),0),    Param!$B$38/ScreenHeight!$B23,    (Param!$B$37+1/(1-OFFSET(Radar!$AD$3,COLUMN(),0)*ScreenHeight!$C23)/Param!$B$39)/OFFSET(Radar!$AC$3,COLUMN(),0))*DistanceShader!CJ22*LightShader!CJ22*(IF(OFFSET(Ghosts!$S$41,COLUMN(),0)&lt;ScreenHeight!$E23,   1,   (SQRT(OFFSET(Ghosts!$T$41,COLUMN(),0)-OFFSET(Ghosts!$R$41,COLUMN(),0)*ScreenHeight!$D23)-1))+IF(Ghosts!$B$35,IF(Param!$M$21,-1-POWER(0.3,Param!$M$21)/(IF(Param!$M$21&lt;20,LightShader!CJ87,OFFSET(LightShader!CJ87,Param!$M$21-20,0))+POWER(0.3,Param!$M$21)),-2),0))</f>
        <v>0.91125125067437207</v>
      </c>
      <c r="CK22" s="46">
        <f ca="1">IF(ScreenHeight!$B23&lt;OFFSET(Radar!$AC$3,COLUMN(),0),    Param!$B$38/ScreenHeight!$B23,    (Param!$B$37+1/(1-OFFSET(Radar!$AD$3,COLUMN(),0)*ScreenHeight!$C23)/Param!$B$39)/OFFSET(Radar!$AC$3,COLUMN(),0))*DistanceShader!CK22*LightShader!CK22*(IF(OFFSET(Ghosts!$S$41,COLUMN(),0)&lt;ScreenHeight!$E23,   1,   (SQRT(OFFSET(Ghosts!$T$41,COLUMN(),0)-OFFSET(Ghosts!$R$41,COLUMN(),0)*ScreenHeight!$D23)-1))+IF(Ghosts!$B$35,IF(Param!$M$21,-1-POWER(0.3,Param!$M$21)/(IF(Param!$M$21&lt;20,LightShader!CK87,OFFSET(LightShader!CK87,Param!$M$21-20,0))+POWER(0.3,Param!$M$21)),-2),0))</f>
        <v>0.87903351631263915</v>
      </c>
      <c r="CL22" s="46">
        <f ca="1">IF(ScreenHeight!$B23&lt;OFFSET(Radar!$AC$3,COLUMN(),0),    Param!$B$38/ScreenHeight!$B23,    (Param!$B$37+1/(1-OFFSET(Radar!$AD$3,COLUMN(),0)*ScreenHeight!$C23)/Param!$B$39)/OFFSET(Radar!$AC$3,COLUMN(),0))*DistanceShader!CL22*LightShader!CL22*(IF(OFFSET(Ghosts!$S$41,COLUMN(),0)&lt;ScreenHeight!$E23,   1,   (SQRT(OFFSET(Ghosts!$T$41,COLUMN(),0)-OFFSET(Ghosts!$R$41,COLUMN(),0)*ScreenHeight!$D23)-1))+IF(Ghosts!$B$35,IF(Param!$M$21,-1-POWER(0.3,Param!$M$21)/(IF(Param!$M$21&lt;20,LightShader!CL87,OFFSET(LightShader!CL87,Param!$M$21-20,0))+POWER(0.3,Param!$M$21)),-2),0))</f>
        <v>0.84841506931957089</v>
      </c>
      <c r="CM22" s="46">
        <f ca="1">IF(ScreenHeight!$B23&lt;OFFSET(Radar!$AC$3,COLUMN(),0),    Param!$B$38/ScreenHeight!$B23,    (Param!$B$37+1/(1-OFFSET(Radar!$AD$3,COLUMN(),0)*ScreenHeight!$C23)/Param!$B$39)/OFFSET(Radar!$AC$3,COLUMN(),0))*DistanceShader!CM22*LightShader!CM22*(IF(OFFSET(Ghosts!$S$41,COLUMN(),0)&lt;ScreenHeight!$E23,   1,   (SQRT(OFFSET(Ghosts!$T$41,COLUMN(),0)-OFFSET(Ghosts!$R$41,COLUMN(),0)*ScreenHeight!$D23)-1))+IF(Ghosts!$B$35,IF(Param!$M$21,-1-POWER(0.3,Param!$M$21)/(IF(Param!$M$21&lt;20,LightShader!CM87,OFFSET(LightShader!CM87,Param!$M$21-20,0))+POWER(0.3,Param!$M$21)),-2),0))</f>
        <v>0.87763049391361392</v>
      </c>
      <c r="CN22" s="46">
        <f ca="1">IF(ScreenHeight!$B23&lt;OFFSET(Radar!$AC$3,COLUMN(),0),    Param!$B$38/ScreenHeight!$B23,    (Param!$B$37+1/(1-OFFSET(Radar!$AD$3,COLUMN(),0)*ScreenHeight!$C23)/Param!$B$39)/OFFSET(Radar!$AC$3,COLUMN(),0))*DistanceShader!CN22*LightShader!CN22*(IF(OFFSET(Ghosts!$S$41,COLUMN(),0)&lt;ScreenHeight!$E23,   1,   (SQRT(OFFSET(Ghosts!$T$41,COLUMN(),0)-OFFSET(Ghosts!$R$41,COLUMN(),0)*ScreenHeight!$D23)-1))+IF(Ghosts!$B$35,IF(Param!$M$21,-1-POWER(0.3,Param!$M$21)/(IF(Param!$M$21&lt;20,LightShader!CN87,OFFSET(LightShader!CN87,Param!$M$21-20,0))+POWER(0.3,Param!$M$21)),-2),0))</f>
        <v>0.85102402167853297</v>
      </c>
      <c r="CO22" s="46">
        <f ca="1">IF(ScreenHeight!$B23&lt;OFFSET(Radar!$AC$3,COLUMN(),0),    Param!$B$38/ScreenHeight!$B23,    (Param!$B$37+1/(1-OFFSET(Radar!$AD$3,COLUMN(),0)*ScreenHeight!$C23)/Param!$B$39)/OFFSET(Radar!$AC$3,COLUMN(),0))*DistanceShader!CO22*LightShader!CO22*(IF(OFFSET(Ghosts!$S$41,COLUMN(),0)&lt;ScreenHeight!$E23,   1,   (SQRT(OFFSET(Ghosts!$T$41,COLUMN(),0)-OFFSET(Ghosts!$R$41,COLUMN(),0)*ScreenHeight!$D23)-1))+IF(Ghosts!$B$35,IF(Param!$M$21,-1-POWER(0.3,Param!$M$21)/(IF(Param!$M$21&lt;20,LightShader!CO87,OFFSET(LightShader!CO87,Param!$M$21-20,0))+POWER(0.3,Param!$M$21)),-2),0))</f>
        <v>0.8255766984184294</v>
      </c>
      <c r="CP22" s="46">
        <f ca="1">IF(ScreenHeight!$B23&lt;OFFSET(Radar!$AC$3,COLUMN(),0),    Param!$B$38/ScreenHeight!$B23,    (Param!$B$37+1/(1-OFFSET(Radar!$AD$3,COLUMN(),0)*ScreenHeight!$C23)/Param!$B$39)/OFFSET(Radar!$AC$3,COLUMN(),0))*DistanceShader!CP22*LightShader!CP22*(IF(OFFSET(Ghosts!$S$41,COLUMN(),0)&lt;ScreenHeight!$E23,   1,   (SQRT(OFFSET(Ghosts!$T$41,COLUMN(),0)-OFFSET(Ghosts!$R$41,COLUMN(),0)*ScreenHeight!$D23)-1))+IF(Ghosts!$B$35,IF(Param!$M$21,-1-POWER(0.3,Param!$M$21)/(IF(Param!$M$21&lt;20,LightShader!CP87,OFFSET(LightShader!CP87,Param!$M$21-20,0))+POWER(0.3,Param!$M$21)),-2),0))</f>
        <v>0.80125711409514877</v>
      </c>
      <c r="CQ22" s="46">
        <f ca="1">IF(ScreenHeight!$B23&lt;OFFSET(Radar!$AC$3,COLUMN(),0),    Param!$B$38/ScreenHeight!$B23,    (Param!$B$37+1/(1-OFFSET(Radar!$AD$3,COLUMN(),0)*ScreenHeight!$C23)/Param!$B$39)/OFFSET(Radar!$AC$3,COLUMN(),0))*DistanceShader!CQ22*LightShader!CQ22*(IF(OFFSET(Ghosts!$S$41,COLUMN(),0)&lt;ScreenHeight!$E23,   1,   (SQRT(OFFSET(Ghosts!$T$41,COLUMN(),0)-OFFSET(Ghosts!$R$41,COLUMN(),0)*ScreenHeight!$D23)-1))+IF(Ghosts!$B$35,IF(Param!$M$21,-1-POWER(0.3,Param!$M$21)/(IF(Param!$M$21&lt;20,LightShader!CQ87,OFFSET(LightShader!CQ87,Param!$M$21-20,0))+POWER(0.3,Param!$M$21)),-2),0))</f>
        <v>0.77802552561960414</v>
      </c>
      <c r="CR22" s="46">
        <f ca="1">IF(ScreenHeight!$B23&lt;OFFSET(Radar!$AC$3,COLUMN(),0),    Param!$B$38/ScreenHeight!$B23,    (Param!$B$37+1/(1-OFFSET(Radar!$AD$3,COLUMN(),0)*ScreenHeight!$C23)/Param!$B$39)/OFFSET(Radar!$AC$3,COLUMN(),0))*DistanceShader!CR22*LightShader!CR22*(IF(OFFSET(Ghosts!$S$41,COLUMN(),0)&lt;ScreenHeight!$E23,   1,   (SQRT(OFFSET(Ghosts!$T$41,COLUMN(),0)-OFFSET(Ghosts!$R$41,COLUMN(),0)*ScreenHeight!$D23)-1))+IF(Ghosts!$B$35,IF(Param!$M$21,-1-POWER(0.3,Param!$M$21)/(IF(Param!$M$21&lt;20,LightShader!CR87,OFFSET(LightShader!CR87,Param!$M$21-20,0))+POWER(0.3,Param!$M$21)),-2),0))</f>
        <v>0.75583604162818296</v>
      </c>
      <c r="CS22" s="46">
        <f ca="1">IF(ScreenHeight!$B23&lt;OFFSET(Radar!$AC$3,COLUMN(),0),    Param!$B$38/ScreenHeight!$B23,    (Param!$B$37+1/(1-OFFSET(Radar!$AD$3,COLUMN(),0)*ScreenHeight!$C23)/Param!$B$39)/OFFSET(Radar!$AC$3,COLUMN(),0))*DistanceShader!CS22*LightShader!CS22*(IF(OFFSET(Ghosts!$S$41,COLUMN(),0)&lt;ScreenHeight!$E23,   1,   (SQRT(OFFSET(Ghosts!$T$41,COLUMN(),0)-OFFSET(Ghosts!$R$41,COLUMN(),0)*ScreenHeight!$D23)-1))+IF(Ghosts!$B$35,IF(Param!$M$21,-1-POWER(0.3,Param!$M$21)/(IF(Param!$M$21&lt;20,LightShader!CS87,OFFSET(LightShader!CS87,Param!$M$21-20,0))+POWER(0.3,Param!$M$21)),-2),0))</f>
        <v>0.73463899446785486</v>
      </c>
      <c r="CT22" s="46">
        <f ca="1">IF(ScreenHeight!$B23&lt;OFFSET(Radar!$AC$3,COLUMN(),0),    Param!$B$38/ScreenHeight!$B23,    (Param!$B$37+1/(1-OFFSET(Radar!$AD$3,COLUMN(),0)*ScreenHeight!$C23)/Param!$B$39)/OFFSET(Radar!$AC$3,COLUMN(),0))*DistanceShader!CT22*LightShader!CT22*(IF(OFFSET(Ghosts!$S$41,COLUMN(),0)&lt;ScreenHeight!$E23,   1,   (SQRT(OFFSET(Ghosts!$T$41,COLUMN(),0)-OFFSET(Ghosts!$R$41,COLUMN(),0)*ScreenHeight!$D23)-1))+IF(Ghosts!$B$35,IF(Param!$M$21,-1-POWER(0.3,Param!$M$21)/(IF(Param!$M$21&lt;20,LightShader!CT87,OFFSET(LightShader!CT87,Param!$M$21-20,0))+POWER(0.3,Param!$M$21)),-2),0))</f>
        <v>0.71438305716179229</v>
      </c>
      <c r="CU22" s="46">
        <f ca="1">IF(ScreenHeight!$B23&lt;OFFSET(Radar!$AC$3,COLUMN(),0),    Param!$B$38/ScreenHeight!$B23,    (Param!$B$37+1/(1-OFFSET(Radar!$AD$3,COLUMN(),0)*ScreenHeight!$C23)/Param!$B$39)/OFFSET(Radar!$AC$3,COLUMN(),0))*DistanceShader!CU22*LightShader!CU22*(IF(OFFSET(Ghosts!$S$41,COLUMN(),0)&lt;ScreenHeight!$E23,   1,   (SQRT(OFFSET(Ghosts!$T$41,COLUMN(),0)-OFFSET(Ghosts!$R$41,COLUMN(),0)*ScreenHeight!$D23)-1))+IF(Ghosts!$B$35,IF(Param!$M$21,-1-POWER(0.3,Param!$M$21)/(IF(Param!$M$21&lt;20,LightShader!CU87,OFFSET(LightShader!CU87,Param!$M$21-20,0))+POWER(0.3,Param!$M$21)),-2),0))</f>
        <v>0.69501691778585917</v>
      </c>
      <c r="CV22" s="46">
        <f ca="1">IF(ScreenHeight!$B23&lt;OFFSET(Radar!$AC$3,COLUMN(),0),    Param!$B$38/ScreenHeight!$B23,    (Param!$B$37+1/(1-OFFSET(Radar!$AD$3,COLUMN(),0)*ScreenHeight!$C23)/Param!$B$39)/OFFSET(Radar!$AC$3,COLUMN(),0))*DistanceShader!CV22*LightShader!CV22*(IF(OFFSET(Ghosts!$S$41,COLUMN(),0)&lt;ScreenHeight!$E23,   1,   (SQRT(OFFSET(Ghosts!$T$41,COLUMN(),0)-OFFSET(Ghosts!$R$41,COLUMN(),0)*ScreenHeight!$D23)-1))+IF(Ghosts!$B$35,IF(Param!$M$21,-1-POWER(0.3,Param!$M$21)/(IF(Param!$M$21&lt;20,LightShader!CV87,OFFSET(LightShader!CV87,Param!$M$21-20,0))+POWER(0.3,Param!$M$21)),-2),0))</f>
        <v>0.67649048508285303</v>
      </c>
      <c r="CW22" s="46">
        <f ca="1">IF(ScreenHeight!$B23&lt;OFFSET(Radar!$AC$3,COLUMN(),0),    Param!$B$38/ScreenHeight!$B23,    (Param!$B$37+1/(1-OFFSET(Radar!$AD$3,COLUMN(),0)*ScreenHeight!$C23)/Param!$B$39)/OFFSET(Radar!$AC$3,COLUMN(),0))*DistanceShader!CW22*LightShader!CW22*(IF(OFFSET(Ghosts!$S$41,COLUMN(),0)&lt;ScreenHeight!$E23,   1,   (SQRT(OFFSET(Ghosts!$T$41,COLUMN(),0)-OFFSET(Ghosts!$R$41,COLUMN(),0)*ScreenHeight!$D23)-1))+IF(Ghosts!$B$35,IF(Param!$M$21,-1-POWER(0.3,Param!$M$21)/(IF(Param!$M$21&lt;20,LightShader!CW87,OFFSET(LightShader!CW87,Param!$M$21-20,0))+POWER(0.3,Param!$M$21)),-2),0))</f>
        <v>0.65875568152096842</v>
      </c>
    </row>
    <row r="23" spans="1:101" ht="7.5" customHeight="1">
      <c r="A23" s="46">
        <f ca="1">IF(ScreenHeight!$B24&lt;OFFSET(Radar!$AC$3,COLUMN(),0),    Param!$B$38/ScreenHeight!$B24,    (Param!$B$37+1/(1-OFFSET(Radar!$AD$3,COLUMN(),0)*ScreenHeight!$C24)/Param!$B$39)/OFFSET(Radar!$AC$3,COLUMN(),0))*DistanceShader!A23*LightShader!A23*(IF(OFFSET(Ghosts!$S$41,COLUMN(),0)&lt;ScreenHeight!$E24,   1,   (SQRT(OFFSET(Ghosts!$T$41,COLUMN(),0)-OFFSET(Ghosts!$R$41,COLUMN(),0)*ScreenHeight!$D24)-1))+IF(Ghosts!$B$35,IF(Param!$M$21,-1-POWER(0.3,Param!$M$21)/(IF(Param!$M$21&lt;20,LightShader!A88,OFFSET(LightShader!A88,Param!$M$21-20,0))+POWER(0.3,Param!$M$21)),-2),0))</f>
        <v>0.72859433494535508</v>
      </c>
      <c r="B23" s="46">
        <f ca="1">IF(ScreenHeight!$B24&lt;OFFSET(Radar!$AC$3,COLUMN(),0),    Param!$B$38/ScreenHeight!$B24,    (Param!$B$37+1/(1-OFFSET(Radar!$AD$3,COLUMN(),0)*ScreenHeight!$C24)/Param!$B$39)/OFFSET(Radar!$AC$3,COLUMN(),0))*DistanceShader!B23*LightShader!B23*(IF(OFFSET(Ghosts!$S$41,COLUMN(),0)&lt;ScreenHeight!$E24,   1,   (SQRT(OFFSET(Ghosts!$T$41,COLUMN(),0)-OFFSET(Ghosts!$R$41,COLUMN(),0)*ScreenHeight!$D24)-1))+IF(Ghosts!$B$35,IF(Param!$M$21,-1-POWER(0.3,Param!$M$21)/(IF(Param!$M$21&lt;20,LightShader!B88,OFFSET(LightShader!B88,Param!$M$21-20,0))+POWER(0.3,Param!$M$21)),-2),0))</f>
        <v>0.74238923230568088</v>
      </c>
      <c r="C23" s="46">
        <f ca="1">IF(ScreenHeight!$B24&lt;OFFSET(Radar!$AC$3,COLUMN(),0),    Param!$B$38/ScreenHeight!$B24,    (Param!$B$37+1/(1-OFFSET(Radar!$AD$3,COLUMN(),0)*ScreenHeight!$C24)/Param!$B$39)/OFFSET(Radar!$AC$3,COLUMN(),0))*DistanceShader!C23*LightShader!C23*(IF(OFFSET(Ghosts!$S$41,COLUMN(),0)&lt;ScreenHeight!$E24,   1,   (SQRT(OFFSET(Ghosts!$T$41,COLUMN(),0)-OFFSET(Ghosts!$R$41,COLUMN(),0)*ScreenHeight!$D24)-1))+IF(Ghosts!$B$35,IF(Param!$M$21,-1-POWER(0.3,Param!$M$21)/(IF(Param!$M$21&lt;20,LightShader!C88,OFFSET(LightShader!C88,Param!$M$21-20,0))+POWER(0.3,Param!$M$21)),-2),0))</f>
        <v>0.75663943433836955</v>
      </c>
      <c r="D23" s="46">
        <f ca="1">IF(ScreenHeight!$B24&lt;OFFSET(Radar!$AC$3,COLUMN(),0),    Param!$B$38/ScreenHeight!$B24,    (Param!$B$37+1/(1-OFFSET(Radar!$AD$3,COLUMN(),0)*ScreenHeight!$C24)/Param!$B$39)/OFFSET(Radar!$AC$3,COLUMN(),0))*DistanceShader!D23*LightShader!D23*(IF(OFFSET(Ghosts!$S$41,COLUMN(),0)&lt;ScreenHeight!$E24,   1,   (SQRT(OFFSET(Ghosts!$T$41,COLUMN(),0)-OFFSET(Ghosts!$R$41,COLUMN(),0)*ScreenHeight!$D24)-1))+IF(Ghosts!$B$35,IF(Param!$M$21,-1-POWER(0.3,Param!$M$21)/(IF(Param!$M$21&lt;20,LightShader!D88,OFFSET(LightShader!D88,Param!$M$21-20,0))+POWER(0.3,Param!$M$21)),-2),0))</f>
        <v>0.77136624696756073</v>
      </c>
      <c r="E23" s="46">
        <f ca="1">IF(ScreenHeight!$B24&lt;OFFSET(Radar!$AC$3,COLUMN(),0),    Param!$B$38/ScreenHeight!$B24,    (Param!$B$37+1/(1-OFFSET(Radar!$AD$3,COLUMN(),0)*ScreenHeight!$C24)/Param!$B$39)/OFFSET(Radar!$AC$3,COLUMN(),0))*DistanceShader!E23*LightShader!E23*(IF(OFFSET(Ghosts!$S$41,COLUMN(),0)&lt;ScreenHeight!$E24,   1,   (SQRT(OFFSET(Ghosts!$T$41,COLUMN(),0)-OFFSET(Ghosts!$R$41,COLUMN(),0)*ScreenHeight!$D24)-1))+IF(Ghosts!$B$35,IF(Param!$M$21,-1-POWER(0.3,Param!$M$21)/(IF(Param!$M$21&lt;20,LightShader!E88,OFFSET(LightShader!E88,Param!$M$21-20,0))+POWER(0.3,Param!$M$21)),-2),0))</f>
        <v>0.78659237374674673</v>
      </c>
      <c r="F23" s="46">
        <f ca="1">IF(ScreenHeight!$B24&lt;OFFSET(Radar!$AC$3,COLUMN(),0),    Param!$B$38/ScreenHeight!$B24,    (Param!$B$37+1/(1-OFFSET(Radar!$AD$3,COLUMN(),0)*ScreenHeight!$C24)/Param!$B$39)/OFFSET(Radar!$AC$3,COLUMN(),0))*DistanceShader!F23*LightShader!F23*(IF(OFFSET(Ghosts!$S$41,COLUMN(),0)&lt;ScreenHeight!$E24,   1,   (SQRT(OFFSET(Ghosts!$T$41,COLUMN(),0)-OFFSET(Ghosts!$R$41,COLUMN(),0)*ScreenHeight!$D24)-1))+IF(Ghosts!$B$35,IF(Param!$M$21,-1-POWER(0.3,Param!$M$21)/(IF(Param!$M$21&lt;20,LightShader!F88,OFFSET(LightShader!F88,Param!$M$21-20,0))+POWER(0.3,Param!$M$21)),-2),0))</f>
        <v>0.80234204471013226</v>
      </c>
      <c r="G23" s="46">
        <f ca="1">IF(ScreenHeight!$B24&lt;OFFSET(Radar!$AC$3,COLUMN(),0),    Param!$B$38/ScreenHeight!$B24,    (Param!$B$37+1/(1-OFFSET(Radar!$AD$3,COLUMN(),0)*ScreenHeight!$C24)/Param!$B$39)/OFFSET(Radar!$AC$3,COLUMN(),0))*DistanceShader!G23*LightShader!G23*(IF(OFFSET(Ghosts!$S$41,COLUMN(),0)&lt;ScreenHeight!$E24,   1,   (SQRT(OFFSET(Ghosts!$T$41,COLUMN(),0)-OFFSET(Ghosts!$R$41,COLUMN(),0)*ScreenHeight!$D24)-1))+IF(Ghosts!$B$35,IF(Param!$M$21,-1-POWER(0.3,Param!$M$21)/(IF(Param!$M$21&lt;20,LightShader!G88,OFFSET(LightShader!G88,Param!$M$21-20,0))+POWER(0.3,Param!$M$21)),-2),0))</f>
        <v>0.81864116094155825</v>
      </c>
      <c r="H23" s="46">
        <f ca="1">IF(ScreenHeight!$B24&lt;OFFSET(Radar!$AC$3,COLUMN(),0),    Param!$B$38/ScreenHeight!$B24,    (Param!$B$37+1/(1-OFFSET(Radar!$AD$3,COLUMN(),0)*ScreenHeight!$C24)/Param!$B$39)/OFFSET(Radar!$AC$3,COLUMN(),0))*DistanceShader!H23*LightShader!H23*(IF(OFFSET(Ghosts!$S$41,COLUMN(),0)&lt;ScreenHeight!$E24,   1,   (SQRT(OFFSET(Ghosts!$T$41,COLUMN(),0)-OFFSET(Ghosts!$R$41,COLUMN(),0)*ScreenHeight!$D24)-1))+IF(Ghosts!$B$35,IF(Param!$M$21,-1-POWER(0.3,Param!$M$21)/(IF(Param!$M$21&lt;20,LightShader!H88,OFFSET(LightShader!H88,Param!$M$21-20,0))+POWER(0.3,Param!$M$21)),-2),0))</f>
        <v>0.83551745713170777</v>
      </c>
      <c r="I23" s="46">
        <f ca="1">IF(ScreenHeight!$B24&lt;OFFSET(Radar!$AC$3,COLUMN(),0),    Param!$B$38/ScreenHeight!$B24,    (Param!$B$37+1/(1-OFFSET(Radar!$AD$3,COLUMN(),0)*ScreenHeight!$C24)/Param!$B$39)/OFFSET(Radar!$AC$3,COLUMN(),0))*DistanceShader!I23*LightShader!I23*(IF(OFFSET(Ghosts!$S$41,COLUMN(),0)&lt;ScreenHeight!$E24,   1,   (SQRT(OFFSET(Ghosts!$T$41,COLUMN(),0)-OFFSET(Ghosts!$R$41,COLUMN(),0)*ScreenHeight!$D24)-1))+IF(Ghosts!$B$35,IF(Param!$M$21,-1-POWER(0.3,Param!$M$21)/(IF(Param!$M$21&lt;20,LightShader!I88,OFFSET(LightShader!I88,Param!$M$21-20,0))+POWER(0.3,Param!$M$21)),-2),0))</f>
        <v>0.853000684748635</v>
      </c>
      <c r="J23" s="46">
        <f ca="1">IF(ScreenHeight!$B24&lt;OFFSET(Radar!$AC$3,COLUMN(),0),    Param!$B$38/ScreenHeight!$B24,    (Param!$B$37+1/(1-OFFSET(Radar!$AD$3,COLUMN(),0)*ScreenHeight!$C24)/Param!$B$39)/OFFSET(Radar!$AC$3,COLUMN(),0))*DistanceShader!J23*LightShader!J23*(IF(OFFSET(Ghosts!$S$41,COLUMN(),0)&lt;ScreenHeight!$E24,   1,   (SQRT(OFFSET(Ghosts!$T$41,COLUMN(),0)-OFFSET(Ghosts!$R$41,COLUMN(),0)*ScreenHeight!$D24)-1))+IF(Ghosts!$B$35,IF(Param!$M$21,-1-POWER(0.3,Param!$M$21)/(IF(Param!$M$21&lt;20,LightShader!J88,OFFSET(LightShader!J88,Param!$M$21-20,0))+POWER(0.3,Param!$M$21)),-2),0))</f>
        <v>0.56816031588771698</v>
      </c>
      <c r="K23" s="46">
        <f ca="1">IF(ScreenHeight!$B24&lt;OFFSET(Radar!$AC$3,COLUMN(),0),    Param!$B$38/ScreenHeight!$B24,    (Param!$B$37+1/(1-OFFSET(Radar!$AD$3,COLUMN(),0)*ScreenHeight!$C24)/Param!$B$39)/OFFSET(Radar!$AC$3,COLUMN(),0))*DistanceShader!K23*LightShader!K23*(IF(OFFSET(Ghosts!$S$41,COLUMN(),0)&lt;ScreenHeight!$E24,   1,   (SQRT(OFFSET(Ghosts!$T$41,COLUMN(),0)-OFFSET(Ghosts!$R$41,COLUMN(),0)*ScreenHeight!$D24)-1))+IF(Ghosts!$B$35,IF(Param!$M$21,-1-POWER(0.3,Param!$M$21)/(IF(Param!$M$21&lt;20,LightShader!K88,OFFSET(LightShader!K88,Param!$M$21-20,0))+POWER(0.3,Param!$M$21)),-2),0))</f>
        <v>0.580419025886869</v>
      </c>
      <c r="L23" s="46">
        <f ca="1">IF(ScreenHeight!$B24&lt;OFFSET(Radar!$AC$3,COLUMN(),0),    Param!$B$38/ScreenHeight!$B24,    (Param!$B$37+1/(1-OFFSET(Radar!$AD$3,COLUMN(),0)*ScreenHeight!$C24)/Param!$B$39)/OFFSET(Radar!$AC$3,COLUMN(),0))*DistanceShader!L23*LightShader!L23*(IF(OFFSET(Ghosts!$S$41,COLUMN(),0)&lt;ScreenHeight!$E24,   1,   (SQRT(OFFSET(Ghosts!$T$41,COLUMN(),0)-OFFSET(Ghosts!$R$41,COLUMN(),0)*ScreenHeight!$D24)-1))+IF(Ghosts!$B$35,IF(Param!$M$21,-1-POWER(0.3,Param!$M$21)/(IF(Param!$M$21&lt;20,LightShader!L88,OFFSET(LightShader!L88,Param!$M$21-20,0))+POWER(0.3,Param!$M$21)),-2),0))</f>
        <v>0.59314113184027162</v>
      </c>
      <c r="M23" s="46">
        <f ca="1">IF(ScreenHeight!$B24&lt;OFFSET(Radar!$AC$3,COLUMN(),0),    Param!$B$38/ScreenHeight!$B24,    (Param!$B$37+1/(1-OFFSET(Radar!$AD$3,COLUMN(),0)*ScreenHeight!$C24)/Param!$B$39)/OFFSET(Radar!$AC$3,COLUMN(),0))*DistanceShader!M23*LightShader!M23*(IF(OFFSET(Ghosts!$S$41,COLUMN(),0)&lt;ScreenHeight!$E24,   1,   (SQRT(OFFSET(Ghosts!$T$41,COLUMN(),0)-OFFSET(Ghosts!$R$41,COLUMN(),0)*ScreenHeight!$D24)-1))+IF(Ghosts!$B$35,IF(Param!$M$21,-1-POWER(0.3,Param!$M$21)/(IF(Param!$M$21&lt;20,LightShader!M88,OFFSET(LightShader!M88,Param!$M$21-20,0))+POWER(0.3,Param!$M$21)),-2),0))</f>
        <v>0.60635283928363193</v>
      </c>
      <c r="N23" s="46">
        <f ca="1">IF(ScreenHeight!$B24&lt;OFFSET(Radar!$AC$3,COLUMN(),0),    Param!$B$38/ScreenHeight!$B24,    (Param!$B$37+1/(1-OFFSET(Radar!$AD$3,COLUMN(),0)*ScreenHeight!$C24)/Param!$B$39)/OFFSET(Radar!$AC$3,COLUMN(),0))*DistanceShader!N23*LightShader!N23*(IF(OFFSET(Ghosts!$S$41,COLUMN(),0)&lt;ScreenHeight!$E24,   1,   (SQRT(OFFSET(Ghosts!$T$41,COLUMN(),0)-OFFSET(Ghosts!$R$41,COLUMN(),0)*ScreenHeight!$D24)-1))+IF(Ghosts!$B$35,IF(Param!$M$21,-1-POWER(0.3,Param!$M$21)/(IF(Param!$M$21&lt;20,LightShader!N88,OFFSET(LightShader!N88,Param!$M$21-20,0))+POWER(0.3,Param!$M$21)),-2),0))</f>
        <v>0.62008254923666251</v>
      </c>
      <c r="O23" s="46">
        <f ca="1">IF(ScreenHeight!$B24&lt;OFFSET(Radar!$AC$3,COLUMN(),0),    Param!$B$38/ScreenHeight!$B24,    (Param!$B$37+1/(1-OFFSET(Radar!$AD$3,COLUMN(),0)*ScreenHeight!$C24)/Param!$B$39)/OFFSET(Radar!$AC$3,COLUMN(),0))*DistanceShader!O23*LightShader!O23*(IF(OFFSET(Ghosts!$S$41,COLUMN(),0)&lt;ScreenHeight!$E24,   1,   (SQRT(OFFSET(Ghosts!$T$41,COLUMN(),0)-OFFSET(Ghosts!$R$41,COLUMN(),0)*ScreenHeight!$D24)-1))+IF(Ghosts!$B$35,IF(Param!$M$21,-1-POWER(0.3,Param!$M$21)/(IF(Param!$M$21&lt;20,LightShader!O88,OFFSET(LightShader!O88,Param!$M$21-20,0))+POWER(0.3,Param!$M$21)),-2),0))</f>
        <v>0.8763464963900448</v>
      </c>
      <c r="P23" s="46">
        <f ca="1">IF(ScreenHeight!$B24&lt;OFFSET(Radar!$AC$3,COLUMN(),0),    Param!$B$38/ScreenHeight!$B24,    (Param!$B$37+1/(1-OFFSET(Radar!$AD$3,COLUMN(),0)*ScreenHeight!$C24)/Param!$B$39)/OFFSET(Radar!$AC$3,COLUMN(),0))*DistanceShader!P23*LightShader!P23*(IF(OFFSET(Ghosts!$S$41,COLUMN(),0)&lt;ScreenHeight!$E24,   1,   (SQRT(OFFSET(Ghosts!$T$41,COLUMN(),0)-OFFSET(Ghosts!$R$41,COLUMN(),0)*ScreenHeight!$D24)-1))+IF(Ghosts!$B$35,IF(Param!$M$21,-1-POWER(0.3,Param!$M$21)/(IF(Param!$M$21&lt;20,LightShader!P88,OFFSET(LightShader!P88,Param!$M$21-20,0))+POWER(0.3,Param!$M$21)),-2),0))</f>
        <v>0.90972210336512405</v>
      </c>
      <c r="Q23" s="46">
        <f ca="1">IF(ScreenHeight!$B24&lt;OFFSET(Radar!$AC$3,COLUMN(),0),    Param!$B$38/ScreenHeight!$B24,    (Param!$B$37+1/(1-OFFSET(Radar!$AD$3,COLUMN(),0)*ScreenHeight!$C24)/Param!$B$39)/OFFSET(Radar!$AC$3,COLUMN(),0))*DistanceShader!Q23*LightShader!Q23*(IF(OFFSET(Ghosts!$S$41,COLUMN(),0)&lt;ScreenHeight!$E24,   1,   (SQRT(OFFSET(Ghosts!$T$41,COLUMN(),0)-OFFSET(Ghosts!$R$41,COLUMN(),0)*ScreenHeight!$D24)-1))+IF(Ghosts!$B$35,IF(Param!$M$21,-1-POWER(0.3,Param!$M$21)/(IF(Param!$M$21&lt;20,LightShader!Q88,OFFSET(LightShader!Q88,Param!$M$21-20,0))+POWER(0.3,Param!$M$21)),-2),0))</f>
        <v>0.94494592252651399</v>
      </c>
      <c r="R23" s="46">
        <f ca="1">IF(ScreenHeight!$B24&lt;OFFSET(Radar!$AC$3,COLUMN(),0),    Param!$B$38/ScreenHeight!$B24,    (Param!$B$37+1/(1-OFFSET(Radar!$AD$3,COLUMN(),0)*ScreenHeight!$C24)/Param!$B$39)/OFFSET(Radar!$AC$3,COLUMN(),0))*DistanceShader!R23*LightShader!R23*(IF(OFFSET(Ghosts!$S$41,COLUMN(),0)&lt;ScreenHeight!$E24,   1,   (SQRT(OFFSET(Ghosts!$T$41,COLUMN(),0)-OFFSET(Ghosts!$R$41,COLUMN(),0)*ScreenHeight!$D24)-1))+IF(Ghosts!$B$35,IF(Param!$M$21,-1-POWER(0.3,Param!$M$21)/(IF(Param!$M$21&lt;20,LightShader!R88,OFFSET(LightShader!R88,Param!$M$21-20,0))+POWER(0.3,Param!$M$21)),-2),0))</f>
        <v>0.98215742972759768</v>
      </c>
      <c r="S23" s="46">
        <f ca="1">IF(ScreenHeight!$B24&lt;OFFSET(Radar!$AC$3,COLUMN(),0),    Param!$B$38/ScreenHeight!$B24,    (Param!$B$37+1/(1-OFFSET(Radar!$AD$3,COLUMN(),0)*ScreenHeight!$C24)/Param!$B$39)/OFFSET(Radar!$AC$3,COLUMN(),0))*DistanceShader!S23*LightShader!S23*(IF(OFFSET(Ghosts!$S$41,COLUMN(),0)&lt;ScreenHeight!$E24,   1,   (SQRT(OFFSET(Ghosts!$T$41,COLUMN(),0)-OFFSET(Ghosts!$R$41,COLUMN(),0)*ScreenHeight!$D24)-1))+IF(Ghosts!$B$35,IF(Param!$M$21,-1-POWER(0.3,Param!$M$21)/(IF(Param!$M$21&lt;20,LightShader!S88,OFFSET(LightShader!S88,Param!$M$21-20,0))+POWER(0.3,Param!$M$21)),-2),0))</f>
        <v>1.0215101147599495</v>
      </c>
      <c r="T23" s="46">
        <f ca="1">IF(ScreenHeight!$B24&lt;OFFSET(Radar!$AC$3,COLUMN(),0),    Param!$B$38/ScreenHeight!$B24,    (Param!$B$37+1/(1-OFFSET(Radar!$AD$3,COLUMN(),0)*ScreenHeight!$C24)/Param!$B$39)/OFFSET(Radar!$AC$3,COLUMN(),0))*DistanceShader!T23*LightShader!T23*(IF(OFFSET(Ghosts!$S$41,COLUMN(),0)&lt;ScreenHeight!$E24,   1,   (SQRT(OFFSET(Ghosts!$T$41,COLUMN(),0)-OFFSET(Ghosts!$R$41,COLUMN(),0)*ScreenHeight!$D24)-1))+IF(Ghosts!$B$35,IF(Param!$M$21,-1-POWER(0.3,Param!$M$21)/(IF(Param!$M$21&lt;20,LightShader!T88,OFFSET(LightShader!T88,Param!$M$21-20,0))+POWER(0.3,Param!$M$21)),-2),0))</f>
        <v>1.0631732766314057</v>
      </c>
      <c r="U23" s="46">
        <f ca="1">IF(ScreenHeight!$B24&lt;OFFSET(Radar!$AC$3,COLUMN(),0),    Param!$B$38/ScreenHeight!$B24,    (Param!$B$37+1/(1-OFFSET(Radar!$AD$3,COLUMN(),0)*ScreenHeight!$C24)/Param!$B$39)/OFFSET(Radar!$AC$3,COLUMN(),0))*DistanceShader!U23*LightShader!U23*(IF(OFFSET(Ghosts!$S$41,COLUMN(),0)&lt;ScreenHeight!$E24,   1,   (SQRT(OFFSET(Ghosts!$T$41,COLUMN(),0)-OFFSET(Ghosts!$R$41,COLUMN(),0)*ScreenHeight!$D24)-1))+IF(Ghosts!$B$35,IF(Param!$M$21,-1-POWER(0.3,Param!$M$21)/(IF(Param!$M$21&lt;20,LightShader!U88,OFFSET(LightShader!U88,Param!$M$21-20,0))+POWER(0.3,Param!$M$21)),-2),0))</f>
        <v>1.1073340900081736</v>
      </c>
      <c r="V23" s="46">
        <f ca="1">IF(ScreenHeight!$B24&lt;OFFSET(Radar!$AC$3,COLUMN(),0),    Param!$B$38/ScreenHeight!$B24,    (Param!$B$37+1/(1-OFFSET(Radar!$AD$3,COLUMN(),0)*ScreenHeight!$C24)/Param!$B$39)/OFFSET(Radar!$AC$3,COLUMN(),0))*DistanceShader!V23*LightShader!V23*(IF(OFFSET(Ghosts!$S$41,COLUMN(),0)&lt;ScreenHeight!$E24,   1,   (SQRT(OFFSET(Ghosts!$T$41,COLUMN(),0)-OFFSET(Ghosts!$R$41,COLUMN(),0)*ScreenHeight!$D24)-1))+IF(Ghosts!$B$35,IF(Param!$M$21,-1-POWER(0.3,Param!$M$21)/(IF(Param!$M$21&lt;20,LightShader!V88,OFFSET(LightShader!V88,Param!$M$21-20,0))+POWER(0.3,Param!$M$21)),-2),0))</f>
        <v>1.1541999863359009</v>
      </c>
      <c r="W23" s="46">
        <f ca="1">IF(ScreenHeight!$B24&lt;OFFSET(Radar!$AC$3,COLUMN(),0),    Param!$B$38/ScreenHeight!$B24,    (Param!$B$37+1/(1-OFFSET(Radar!$AD$3,COLUMN(),0)*ScreenHeight!$C24)/Param!$B$39)/OFFSET(Radar!$AC$3,COLUMN(),0))*DistanceShader!W23*LightShader!W23*(IF(OFFSET(Ghosts!$S$41,COLUMN(),0)&lt;ScreenHeight!$E24,   1,   (SQRT(OFFSET(Ghosts!$T$41,COLUMN(),0)-OFFSET(Ghosts!$R$41,COLUMN(),0)*ScreenHeight!$D24)-1))+IF(Ghosts!$B$35,IF(Param!$M$21,-1-POWER(0.3,Param!$M$21)/(IF(Param!$M$21&lt;20,LightShader!W88,OFFSET(LightShader!W88,Param!$M$21-20,0))+POWER(0.3,Param!$M$21)),-2),0))</f>
        <v>1.2040013992727991</v>
      </c>
      <c r="X23" s="46">
        <f ca="1">IF(ScreenHeight!$B24&lt;OFFSET(Radar!$AC$3,COLUMN(),0),    Param!$B$38/ScreenHeight!$B24,    (Param!$B$37+1/(1-OFFSET(Radar!$AD$3,COLUMN(),0)*ScreenHeight!$C24)/Param!$B$39)/OFFSET(Radar!$AC$3,COLUMN(),0))*DistanceShader!X23*LightShader!X23*(IF(OFFSET(Ghosts!$S$41,COLUMN(),0)&lt;ScreenHeight!$E24,   1,   (SQRT(OFFSET(Ghosts!$T$41,COLUMN(),0)-OFFSET(Ghosts!$R$41,COLUMN(),0)*ScreenHeight!$D24)-1))+IF(Ghosts!$B$35,IF(Param!$M$21,-1-POWER(0.3,Param!$M$21)/(IF(Param!$M$21&lt;20,LightShader!X88,OFFSET(LightShader!X88,Param!$M$21-20,0))+POWER(0.3,Param!$M$21)),-2),0))</f>
        <v>1.2569949302717485</v>
      </c>
      <c r="Y23" s="46">
        <f ca="1">IF(ScreenHeight!$B24&lt;OFFSET(Radar!$AC$3,COLUMN(),0),    Param!$B$38/ScreenHeight!$B24,    (Param!$B$37+1/(1-OFFSET(Radar!$AD$3,COLUMN(),0)*ScreenHeight!$C24)/Param!$B$39)/OFFSET(Radar!$AC$3,COLUMN(),0))*DistanceShader!Y23*LightShader!Y23*(IF(OFFSET(Ghosts!$S$41,COLUMN(),0)&lt;ScreenHeight!$E24,   1,   (SQRT(OFFSET(Ghosts!$T$41,COLUMN(),0)-OFFSET(Ghosts!$R$41,COLUMN(),0)*ScreenHeight!$D24)-1))+IF(Ghosts!$B$35,IF(Param!$M$21,-1-POWER(0.3,Param!$M$21)/(IF(Param!$M$21&lt;20,LightShader!Y88,OFFSET(LightShader!Y88,Param!$M$21-20,0))+POWER(0.3,Param!$M$21)),-2),0))</f>
        <v>1.31346699583672</v>
      </c>
      <c r="Z23" s="46">
        <f ca="1">IF(ScreenHeight!$B24&lt;OFFSET(Radar!$AC$3,COLUMN(),0),    Param!$B$38/ScreenHeight!$B24,    (Param!$B$37+1/(1-OFFSET(Radar!$AD$3,COLUMN(),0)*ScreenHeight!$C24)/Param!$B$39)/OFFSET(Radar!$AC$3,COLUMN(),0))*DistanceShader!Z23*LightShader!Z23*(IF(OFFSET(Ghosts!$S$41,COLUMN(),0)&lt;ScreenHeight!$E24,   1,   (SQRT(OFFSET(Ghosts!$T$41,COLUMN(),0)-OFFSET(Ghosts!$R$41,COLUMN(),0)*ScreenHeight!$D24)-1))+IF(Ghosts!$B$35,IF(Param!$M$21,-1-POWER(0.3,Param!$M$21)/(IF(Param!$M$21&lt;20,LightShader!Z88,OFFSET(LightShader!Z88,Param!$M$21-20,0))+POWER(0.3,Param!$M$21)),-2),0))</f>
        <v>1.3737380220764304</v>
      </c>
      <c r="AA23" s="46">
        <f ca="1">IF(ScreenHeight!$B24&lt;OFFSET(Radar!$AC$3,COLUMN(),0),    Param!$B$38/ScreenHeight!$B24,    (Param!$B$37+1/(1-OFFSET(Radar!$AD$3,COLUMN(),0)*ScreenHeight!$C24)/Param!$B$39)/OFFSET(Radar!$AC$3,COLUMN(),0))*DistanceShader!AA23*LightShader!AA23*(IF(OFFSET(Ghosts!$S$41,COLUMN(),0)&lt;ScreenHeight!$E24,   1,   (SQRT(OFFSET(Ghosts!$T$41,COLUMN(),0)-OFFSET(Ghosts!$R$41,COLUMN(),0)*ScreenHeight!$D24)-1))+IF(Ghosts!$B$35,IF(Param!$M$21,-1-POWER(0.3,Param!$M$21)/(IF(Param!$M$21&lt;20,LightShader!AA88,OFFSET(LightShader!AA88,Param!$M$21-20,0))+POWER(0.3,Param!$M$21)),-2),0))</f>
        <v>1.4381672528329623</v>
      </c>
      <c r="AB23" s="46">
        <f ca="1">IF(ScreenHeight!$B24&lt;OFFSET(Radar!$AC$3,COLUMN(),0),    Param!$B$38/ScreenHeight!$B24,    (Param!$B$37+1/(1-OFFSET(Radar!$AD$3,COLUMN(),0)*ScreenHeight!$C24)/Param!$B$39)/OFFSET(Radar!$AC$3,COLUMN(),0))*DistanceShader!AB23*LightShader!AB23*(IF(OFFSET(Ghosts!$S$41,COLUMN(),0)&lt;ScreenHeight!$E24,   1,   (SQRT(OFFSET(Ghosts!$T$41,COLUMN(),0)-OFFSET(Ghosts!$R$41,COLUMN(),0)*ScreenHeight!$D24)-1))+IF(Ghosts!$B$35,IF(Param!$M$21,-1-POWER(0.3,Param!$M$21)/(IF(Param!$M$21&lt;20,LightShader!AB88,OFFSET(LightShader!AB88,Param!$M$21-20,0))+POWER(0.3,Param!$M$21)),-2),0))</f>
        <v>1.5071582317603764</v>
      </c>
      <c r="AC23" s="46">
        <f ca="1">IF(ScreenHeight!$B24&lt;OFFSET(Radar!$AC$3,COLUMN(),0),    Param!$B$38/ScreenHeight!$B24,    (Param!$B$37+1/(1-OFFSET(Radar!$AD$3,COLUMN(),0)*ScreenHeight!$C24)/Param!$B$39)/OFFSET(Radar!$AC$3,COLUMN(),0))*DistanceShader!AC23*LightShader!AC23*(IF(OFFSET(Ghosts!$S$41,COLUMN(),0)&lt;ScreenHeight!$E24,   1,   (SQRT(OFFSET(Ghosts!$T$41,COLUMN(),0)-OFFSET(Ghosts!$R$41,COLUMN(),0)*ScreenHeight!$D24)-1))+IF(Ghosts!$B$35,IF(Param!$M$21,-1-POWER(0.3,Param!$M$21)/(IF(Param!$M$21&lt;20,LightShader!AC88,OFFSET(LightShader!AC88,Param!$M$21-20,0))+POWER(0.3,Param!$M$21)),-2),0))</f>
        <v>1.581165001109897</v>
      </c>
      <c r="AD23" s="46">
        <f ca="1">IF(ScreenHeight!$B24&lt;OFFSET(Radar!$AC$3,COLUMN(),0),    Param!$B$38/ScreenHeight!$B24,    (Param!$B$37+1/(1-OFFSET(Radar!$AD$3,COLUMN(),0)*ScreenHeight!$C24)/Param!$B$39)/OFFSET(Radar!$AC$3,COLUMN(),0))*DistanceShader!AD23*LightShader!AD23*(IF(OFFSET(Ghosts!$S$41,COLUMN(),0)&lt;ScreenHeight!$E24,   1,   (SQRT(OFFSET(Ghosts!$T$41,COLUMN(),0)-OFFSET(Ghosts!$R$41,COLUMN(),0)*ScreenHeight!$D24)-1))+IF(Ghosts!$B$35,IF(Param!$M$21,-1-POWER(0.3,Param!$M$21)/(IF(Param!$M$21&lt;20,LightShader!AD88,OFFSET(LightShader!AD88,Param!$M$21-20,0))+POWER(0.3,Param!$M$21)),-2),0))</f>
        <v>1.6606990221909939</v>
      </c>
      <c r="AE23" s="46">
        <f ca="1">IF(ScreenHeight!$B24&lt;OFFSET(Radar!$AC$3,COLUMN(),0),    Param!$B$38/ScreenHeight!$B24,    (Param!$B$37+1/(1-OFFSET(Radar!$AD$3,COLUMN(),0)*ScreenHeight!$C24)/Param!$B$39)/OFFSET(Radar!$AC$3,COLUMN(),0))*DistanceShader!AE23*LightShader!AE23*(IF(OFFSET(Ghosts!$S$41,COLUMN(),0)&lt;ScreenHeight!$E24,   1,   (SQRT(OFFSET(Ghosts!$T$41,COLUMN(),0)-OFFSET(Ghosts!$R$41,COLUMN(),0)*ScreenHeight!$D24)-1))+IF(Ghosts!$B$35,IF(Param!$M$21,-1-POWER(0.3,Param!$M$21)/(IF(Param!$M$21&lt;20,LightShader!AE88,OFFSET(LightShader!AE88,Param!$M$21-20,0))+POWER(0.3,Param!$M$21)),-2),0))</f>
        <v>1.7463367507740353</v>
      </c>
      <c r="AF23" s="46">
        <f ca="1">IF(ScreenHeight!$B24&lt;OFFSET(Radar!$AC$3,COLUMN(),0),    Param!$B$38/ScreenHeight!$B24,    (Param!$B$37+1/(1-OFFSET(Radar!$AD$3,COLUMN(),0)*ScreenHeight!$C24)/Param!$B$39)/OFFSET(Radar!$AC$3,COLUMN(),0))*DistanceShader!AF23*LightShader!AF23*(IF(OFFSET(Ghosts!$S$41,COLUMN(),0)&lt;ScreenHeight!$E24,   1,   (SQRT(OFFSET(Ghosts!$T$41,COLUMN(),0)-OFFSET(Ghosts!$R$41,COLUMN(),0)*ScreenHeight!$D24)-1))+IF(Ghosts!$B$35,IF(Param!$M$21,-1-POWER(0.3,Param!$M$21)/(IF(Param!$M$21&lt;20,LightShader!AF88,OFFSET(LightShader!AF88,Param!$M$21-20,0))+POWER(0.3,Param!$M$21)),-2),0))</f>
        <v>1.8387276728591262</v>
      </c>
      <c r="AG23" s="46">
        <f ca="1">IF(ScreenHeight!$B24&lt;OFFSET(Radar!$AC$3,COLUMN(),0),    Param!$B$38/ScreenHeight!$B24,    (Param!$B$37+1/(1-OFFSET(Radar!$AD$3,COLUMN(),0)*ScreenHeight!$C24)/Param!$B$39)/OFFSET(Radar!$AC$3,COLUMN(),0))*DistanceShader!AG23*LightShader!AG23*(IF(OFFSET(Ghosts!$S$41,COLUMN(),0)&lt;ScreenHeight!$E24,   1,   (SQRT(OFFSET(Ghosts!$T$41,COLUMN(),0)-OFFSET(Ghosts!$R$41,COLUMN(),0)*ScreenHeight!$D24)-1))+IF(Ghosts!$B$35,IF(Param!$M$21,-1-POWER(0.3,Param!$M$21)/(IF(Param!$M$21&lt;20,LightShader!AG88,OFFSET(LightShader!AG88,Param!$M$21-20,0))+POWER(0.3,Param!$M$21)),-2),0))</f>
        <v>1.9386023865528959</v>
      </c>
      <c r="AH23" s="46">
        <f ca="1">IF(ScreenHeight!$B24&lt;OFFSET(Radar!$AC$3,COLUMN(),0),    Param!$B$38/ScreenHeight!$B24,    (Param!$B$37+1/(1-OFFSET(Radar!$AD$3,COLUMN(),0)*ScreenHeight!$C24)/Param!$B$39)/OFFSET(Radar!$AC$3,COLUMN(),0))*DistanceShader!AH23*LightShader!AH23*(IF(OFFSET(Ghosts!$S$41,COLUMN(),0)&lt;ScreenHeight!$E24,   1,   (SQRT(OFFSET(Ghosts!$T$41,COLUMN(),0)-OFFSET(Ghosts!$R$41,COLUMN(),0)*ScreenHeight!$D24)-1))+IF(Ghosts!$B$35,IF(Param!$M$21,-1-POWER(0.3,Param!$M$21)/(IF(Param!$M$21&lt;20,LightShader!AH88,OFFSET(LightShader!AH88,Param!$M$21-20,0))+POWER(0.3,Param!$M$21)),-2),0))</f>
        <v>1.7049583878813379</v>
      </c>
      <c r="AI23" s="46">
        <f ca="1">IF(ScreenHeight!$B24&lt;OFFSET(Radar!$AC$3,COLUMN(),0),    Param!$B$38/ScreenHeight!$B24,    (Param!$B$37+1/(1-OFFSET(Radar!$AD$3,COLUMN(),0)*ScreenHeight!$C24)/Param!$B$39)/OFFSET(Radar!$AC$3,COLUMN(),0))*DistanceShader!AI23*LightShader!AI23*(IF(OFFSET(Ghosts!$S$41,COLUMN(),0)&lt;ScreenHeight!$E24,   1,   (SQRT(OFFSET(Ghosts!$T$41,COLUMN(),0)-OFFSET(Ghosts!$R$41,COLUMN(),0)*ScreenHeight!$D24)-1))+IF(Ghosts!$B$35,IF(Param!$M$21,-1-POWER(0.3,Param!$M$21)/(IF(Param!$M$21&lt;20,LightShader!AI88,OFFSET(LightShader!AI88,Param!$M$21-20,0))+POWER(0.3,Param!$M$21)),-2),0))</f>
        <v>1.8153573866549162</v>
      </c>
      <c r="AJ23" s="46">
        <f ca="1">IF(ScreenHeight!$B24&lt;OFFSET(Radar!$AC$3,COLUMN(),0),    Param!$B$38/ScreenHeight!$B24,    (Param!$B$37+1/(1-OFFSET(Radar!$AD$3,COLUMN(),0)*ScreenHeight!$C24)/Param!$B$39)/OFFSET(Radar!$AC$3,COLUMN(),0))*DistanceShader!AJ23*LightShader!AJ23*(IF(OFFSET(Ghosts!$S$41,COLUMN(),0)&lt;ScreenHeight!$E24,   1,   (SQRT(OFFSET(Ghosts!$T$41,COLUMN(),0)-OFFSET(Ghosts!$R$41,COLUMN(),0)*ScreenHeight!$D24)-1))+IF(Ghosts!$B$35,IF(Param!$M$21,-1-POWER(0.3,Param!$M$21)/(IF(Param!$M$21&lt;20,LightShader!AJ88,OFFSET(LightShader!AJ88,Param!$M$21-20,0))+POWER(0.3,Param!$M$21)),-2),0))</f>
        <v>1.9357655890303858</v>
      </c>
      <c r="AK23" s="46">
        <f ca="1">IF(ScreenHeight!$B24&lt;OFFSET(Radar!$AC$3,COLUMN(),0),    Param!$B$38/ScreenHeight!$B24,    (Param!$B$37+1/(1-OFFSET(Radar!$AD$3,COLUMN(),0)*ScreenHeight!$C24)/Param!$B$39)/OFFSET(Radar!$AC$3,COLUMN(),0))*DistanceShader!AK23*LightShader!AK23*(IF(OFFSET(Ghosts!$S$41,COLUMN(),0)&lt;ScreenHeight!$E24,   1,   (SQRT(OFFSET(Ghosts!$T$41,COLUMN(),0)-OFFSET(Ghosts!$R$41,COLUMN(),0)*ScreenHeight!$D24)-1))+IF(Ghosts!$B$35,IF(Param!$M$21,-1-POWER(0.3,Param!$M$21)/(IF(Param!$M$21&lt;20,LightShader!AK88,OFFSET(LightShader!AK88,Param!$M$21-20,0))+POWER(0.3,Param!$M$21)),-2),0))</f>
        <v>2.067293688641525</v>
      </c>
      <c r="AL23" s="46">
        <f ca="1">IF(ScreenHeight!$B24&lt;OFFSET(Radar!$AC$3,COLUMN(),0),    Param!$B$38/ScreenHeight!$B24,    (Param!$B$37+1/(1-OFFSET(Radar!$AD$3,COLUMN(),0)*ScreenHeight!$C24)/Param!$B$39)/OFFSET(Radar!$AC$3,COLUMN(),0))*DistanceShader!AL23*LightShader!AL23*(IF(OFFSET(Ghosts!$S$41,COLUMN(),0)&lt;ScreenHeight!$E24,   1,   (SQRT(OFFSET(Ghosts!$T$41,COLUMN(),0)-OFFSET(Ghosts!$R$41,COLUMN(),0)*ScreenHeight!$D24)-1))+IF(Ghosts!$B$35,IF(Param!$M$21,-1-POWER(0.3,Param!$M$21)/(IF(Param!$M$21&lt;20,LightShader!AL88,OFFSET(LightShader!AL88,Param!$M$21-20,0))+POWER(0.3,Param!$M$21)),-2),0))</f>
        <v>2.2111331077531284</v>
      </c>
      <c r="AM23" s="46">
        <f ca="1">IF(ScreenHeight!$B24&lt;OFFSET(Radar!$AC$3,COLUMN(),0),    Param!$B$38/ScreenHeight!$B24,    (Param!$B$37+1/(1-OFFSET(Radar!$AD$3,COLUMN(),0)*ScreenHeight!$C24)/Param!$B$39)/OFFSET(Radar!$AC$3,COLUMN(),0))*DistanceShader!AM23*LightShader!AM23*(IF(OFFSET(Ghosts!$S$41,COLUMN(),0)&lt;ScreenHeight!$E24,   1,   (SQRT(OFFSET(Ghosts!$T$41,COLUMN(),0)-OFFSET(Ghosts!$R$41,COLUMN(),0)*ScreenHeight!$D24)-1))+IF(Ghosts!$B$35,IF(Param!$M$21,-1-POWER(0.3,Param!$M$21)/(IF(Param!$M$21&lt;20,LightShader!AM88,OFFSET(LightShader!AM88,Param!$M$21-20,0))+POWER(0.3,Param!$M$21)),-2),0))</f>
        <v>2.368516768140918</v>
      </c>
      <c r="AN23" s="46">
        <f ca="1">IF(ScreenHeight!$B24&lt;OFFSET(Radar!$AC$3,COLUMN(),0),    Param!$B$38/ScreenHeight!$B24,    (Param!$B$37+1/(1-OFFSET(Radar!$AD$3,COLUMN(),0)*ScreenHeight!$C24)/Param!$B$39)/OFFSET(Radar!$AC$3,COLUMN(),0))*DistanceShader!AN23*LightShader!AN23*(IF(OFFSET(Ghosts!$S$41,COLUMN(),0)&lt;ScreenHeight!$E24,   1,   (SQRT(OFFSET(Ghosts!$T$41,COLUMN(),0)-OFFSET(Ghosts!$R$41,COLUMN(),0)*ScreenHeight!$D24)-1))+IF(Ghosts!$B$35,IF(Param!$M$21,-1-POWER(0.3,Param!$M$21)/(IF(Param!$M$21&lt;20,LightShader!AN88,OFFSET(LightShader!AN88,Param!$M$21-20,0))+POWER(0.3,Param!$M$21)),-2),0))</f>
        <v>2.5406426035592524</v>
      </c>
      <c r="AO23" s="46">
        <f ca="1">IF(ScreenHeight!$B24&lt;OFFSET(Radar!$AC$3,COLUMN(),0),    Param!$B$38/ScreenHeight!$B24,    (Param!$B$37+1/(1-OFFSET(Radar!$AD$3,COLUMN(),0)*ScreenHeight!$C24)/Param!$B$39)/OFFSET(Radar!$AC$3,COLUMN(),0))*DistanceShader!AO23*LightShader!AO23*(IF(OFFSET(Ghosts!$S$41,COLUMN(),0)&lt;ScreenHeight!$E24,   1,   (SQRT(OFFSET(Ghosts!$T$41,COLUMN(),0)-OFFSET(Ghosts!$R$41,COLUMN(),0)*ScreenHeight!$D24)-1))+IF(Ghosts!$B$35,IF(Param!$M$21,-1-POWER(0.3,Param!$M$21)/(IF(Param!$M$21&lt;20,LightShader!AO88,OFFSET(LightShader!AO88,Param!$M$21-20,0))+POWER(0.3,Param!$M$21)),-2),0))</f>
        <v>4.7020395270230084</v>
      </c>
      <c r="AP23" s="46">
        <f ca="1">IF(ScreenHeight!$B24&lt;OFFSET(Radar!$AC$3,COLUMN(),0),    Param!$B$38/ScreenHeight!$B24,    (Param!$B$37+1/(1-OFFSET(Radar!$AD$3,COLUMN(),0)*ScreenHeight!$C24)/Param!$B$39)/OFFSET(Radar!$AC$3,COLUMN(),0))*DistanceShader!AP23*LightShader!AP23*(IF(OFFSET(Ghosts!$S$41,COLUMN(),0)&lt;ScreenHeight!$E24,   1,   (SQRT(OFFSET(Ghosts!$T$41,COLUMN(),0)-OFFSET(Ghosts!$R$41,COLUMN(),0)*ScreenHeight!$D24)-1))+IF(Ghosts!$B$35,IF(Param!$M$21,-1-POWER(0.3,Param!$M$21)/(IF(Param!$M$21&lt;20,LightShader!AP88,OFFSET(LightShader!AP88,Param!$M$21-20,0))+POWER(0.3,Param!$M$21)),-2),0))</f>
        <v>4.7287551378841135</v>
      </c>
      <c r="AQ23" s="46">
        <f ca="1">IF(ScreenHeight!$B24&lt;OFFSET(Radar!$AC$3,COLUMN(),0),    Param!$B$38/ScreenHeight!$B24,    (Param!$B$37+1/(1-OFFSET(Radar!$AD$3,COLUMN(),0)*ScreenHeight!$C24)/Param!$B$39)/OFFSET(Radar!$AC$3,COLUMN(),0))*DistanceShader!AQ23*LightShader!AQ23*(IF(OFFSET(Ghosts!$S$41,COLUMN(),0)&lt;ScreenHeight!$E24,   1,   (SQRT(OFFSET(Ghosts!$T$41,COLUMN(),0)-OFFSET(Ghosts!$R$41,COLUMN(),0)*ScreenHeight!$D24)-1))+IF(Ghosts!$B$35,IF(Param!$M$21,-1-POWER(0.3,Param!$M$21)/(IF(Param!$M$21&lt;20,LightShader!AQ88,OFFSET(LightShader!AQ88,Param!$M$21-20,0))+POWER(0.3,Param!$M$21)),-2),0))</f>
        <v>4.6374587609866058</v>
      </c>
      <c r="AR23" s="46">
        <f ca="1">IF(ScreenHeight!$B24&lt;OFFSET(Radar!$AC$3,COLUMN(),0),    Param!$B$38/ScreenHeight!$B24,    (Param!$B$37+1/(1-OFFSET(Radar!$AD$3,COLUMN(),0)*ScreenHeight!$C24)/Param!$B$39)/OFFSET(Radar!$AC$3,COLUMN(),0))*DistanceShader!AR23*LightShader!AR23*(IF(OFFSET(Ghosts!$S$41,COLUMN(),0)&lt;ScreenHeight!$E24,   1,   (SQRT(OFFSET(Ghosts!$T$41,COLUMN(),0)-OFFSET(Ghosts!$R$41,COLUMN(),0)*ScreenHeight!$D24)-1))+IF(Ghosts!$B$35,IF(Param!$M$21,-1-POWER(0.3,Param!$M$21)/(IF(Param!$M$21&lt;20,LightShader!AR88,OFFSET(LightShader!AR88,Param!$M$21-20,0))+POWER(0.3,Param!$M$21)),-2),0))</f>
        <v>4.5434227969461389</v>
      </c>
      <c r="AS23" s="46">
        <f ca="1">IF(ScreenHeight!$B24&lt;OFFSET(Radar!$AC$3,COLUMN(),0),    Param!$B$38/ScreenHeight!$B24,    (Param!$B$37+1/(1-OFFSET(Radar!$AD$3,COLUMN(),0)*ScreenHeight!$C24)/Param!$B$39)/OFFSET(Radar!$AC$3,COLUMN(),0))*DistanceShader!AS23*LightShader!AS23*(IF(OFFSET(Ghosts!$S$41,COLUMN(),0)&lt;ScreenHeight!$E24,   1,   (SQRT(OFFSET(Ghosts!$T$41,COLUMN(),0)-OFFSET(Ghosts!$R$41,COLUMN(),0)*ScreenHeight!$D24)-1))+IF(Ghosts!$B$35,IF(Param!$M$21,-1-POWER(0.3,Param!$M$21)/(IF(Param!$M$21&lt;20,LightShader!AS88,OFFSET(LightShader!AS88,Param!$M$21-20,0))+POWER(0.3,Param!$M$21)),-2),0))</f>
        <v>4.4467332051106139</v>
      </c>
      <c r="AT23" s="46">
        <f ca="1">IF(ScreenHeight!$B24&lt;OFFSET(Radar!$AC$3,COLUMN(),0),    Param!$B$38/ScreenHeight!$B24,    (Param!$B$37+1/(1-OFFSET(Radar!$AD$3,COLUMN(),0)*ScreenHeight!$C24)/Param!$B$39)/OFFSET(Radar!$AC$3,COLUMN(),0))*DistanceShader!AT23*LightShader!AT23*(IF(OFFSET(Ghosts!$S$41,COLUMN(),0)&lt;ScreenHeight!$E24,   1,   (SQRT(OFFSET(Ghosts!$T$41,COLUMN(),0)-OFFSET(Ghosts!$R$41,COLUMN(),0)*ScreenHeight!$D24)-1))+IF(Ghosts!$B$35,IF(Param!$M$21,-1-POWER(0.3,Param!$M$21)/(IF(Param!$M$21&lt;20,LightShader!AT88,OFFSET(LightShader!AT88,Param!$M$21-20,0))+POWER(0.3,Param!$M$21)),-2),0))</f>
        <v>4.3474886667157895</v>
      </c>
      <c r="AU23" s="46">
        <f ca="1">IF(ScreenHeight!$B24&lt;OFFSET(Radar!$AC$3,COLUMN(),0),    Param!$B$38/ScreenHeight!$B24,    (Param!$B$37+1/(1-OFFSET(Radar!$AD$3,COLUMN(),0)*ScreenHeight!$C24)/Param!$B$39)/OFFSET(Radar!$AC$3,COLUMN(),0))*DistanceShader!AU23*LightShader!AU23*(IF(OFFSET(Ghosts!$S$41,COLUMN(),0)&lt;ScreenHeight!$E24,   1,   (SQRT(OFFSET(Ghosts!$T$41,COLUMN(),0)-OFFSET(Ghosts!$R$41,COLUMN(),0)*ScreenHeight!$D24)-1))+IF(Ghosts!$B$35,IF(Param!$M$21,-1-POWER(0.3,Param!$M$21)/(IF(Param!$M$21&lt;20,LightShader!AU88,OFFSET(LightShader!AU88,Param!$M$21-20,0))+POWER(0.3,Param!$M$21)),-2),0))</f>
        <v>4.245800196462338</v>
      </c>
      <c r="AV23" s="46">
        <f ca="1">IF(ScreenHeight!$B24&lt;OFFSET(Radar!$AC$3,COLUMN(),0),    Param!$B$38/ScreenHeight!$B24,    (Param!$B$37+1/(1-OFFSET(Radar!$AD$3,COLUMN(),0)*ScreenHeight!$C24)/Param!$B$39)/OFFSET(Radar!$AC$3,COLUMN(),0))*DistanceShader!AV23*LightShader!AV23*(IF(OFFSET(Ghosts!$S$41,COLUMN(),0)&lt;ScreenHeight!$E24,   1,   (SQRT(OFFSET(Ghosts!$T$41,COLUMN(),0)-OFFSET(Ghosts!$R$41,COLUMN(),0)*ScreenHeight!$D24)-1))+IF(Ghosts!$B$35,IF(Param!$M$21,-1-POWER(0.3,Param!$M$21)/(IF(Param!$M$21&lt;20,LightShader!AV88,OFFSET(LightShader!AV88,Param!$M$21-20,0))+POWER(0.3,Param!$M$21)),-2),0))</f>
        <v>4.1417905981391527</v>
      </c>
      <c r="AW23" s="46">
        <f ca="1">IF(ScreenHeight!$B24&lt;OFFSET(Radar!$AC$3,COLUMN(),0),    Param!$B$38/ScreenHeight!$B24,    (Param!$B$37+1/(1-OFFSET(Radar!$AD$3,COLUMN(),0)*ScreenHeight!$C24)/Param!$B$39)/OFFSET(Radar!$AC$3,COLUMN(),0))*DistanceShader!AW23*LightShader!AW23*(IF(OFFSET(Ghosts!$S$41,COLUMN(),0)&lt;ScreenHeight!$E24,   1,   (SQRT(OFFSET(Ghosts!$T$41,COLUMN(),0)-OFFSET(Ghosts!$R$41,COLUMN(),0)*ScreenHeight!$D24)-1))+IF(Ghosts!$B$35,IF(Param!$M$21,-1-POWER(0.3,Param!$M$21)/(IF(Param!$M$21&lt;20,LightShader!AW88,OFFSET(LightShader!AW88,Param!$M$21-20,0))+POWER(0.3,Param!$M$21)),-2),0))</f>
        <v>4.0355937688782246</v>
      </c>
      <c r="AX23" s="46">
        <f ca="1">IF(ScreenHeight!$B24&lt;OFFSET(Radar!$AC$3,COLUMN(),0),    Param!$B$38/ScreenHeight!$B24,    (Param!$B$37+1/(1-OFFSET(Radar!$AD$3,COLUMN(),0)*ScreenHeight!$C24)/Param!$B$39)/OFFSET(Radar!$AC$3,COLUMN(),0))*DistanceShader!AX23*LightShader!AX23*(IF(OFFSET(Ghosts!$S$41,COLUMN(),0)&lt;ScreenHeight!$E24,   1,   (SQRT(OFFSET(Ghosts!$T$41,COLUMN(),0)-OFFSET(Ghosts!$R$41,COLUMN(),0)*ScreenHeight!$D24)-1))+IF(Ghosts!$B$35,IF(Param!$M$21,-1-POWER(0.3,Param!$M$21)/(IF(Param!$M$21&lt;20,LightShader!AX88,OFFSET(LightShader!AX88,Param!$M$21-20,0))+POWER(0.3,Param!$M$21)),-2),0))</f>
        <v>3.9273538603000433</v>
      </c>
      <c r="AY23" s="46">
        <f ca="1">IF(ScreenHeight!$B24&lt;OFFSET(Radar!$AC$3,COLUMN(),0),    Param!$B$38/ScreenHeight!$B24,    (Param!$B$37+1/(1-OFFSET(Radar!$AD$3,COLUMN(),0)*ScreenHeight!$C24)/Param!$B$39)/OFFSET(Radar!$AC$3,COLUMN(),0))*DistanceShader!AY23*LightShader!AY23*(IF(OFFSET(Ghosts!$S$41,COLUMN(),0)&lt;ScreenHeight!$E24,   1,   (SQRT(OFFSET(Ghosts!$T$41,COLUMN(),0)-OFFSET(Ghosts!$R$41,COLUMN(),0)*ScreenHeight!$D24)-1))+IF(Ghosts!$B$35,IF(Param!$M$21,-1-POWER(0.3,Param!$M$21)/(IF(Param!$M$21&lt;20,LightShader!AY88,OFFSET(LightShader!AY88,Param!$M$21-20,0))+POWER(0.3,Param!$M$21)),-2),0))</f>
        <v>3.8172243083404616</v>
      </c>
      <c r="AZ23" s="46">
        <f ca="1">IF(ScreenHeight!$B24&lt;OFFSET(Radar!$AC$3,COLUMN(),0),    Param!$B$38/ScreenHeight!$B24,    (Param!$B$37+1/(1-OFFSET(Radar!$AD$3,COLUMN(),0)*ScreenHeight!$C24)/Param!$B$39)/OFFSET(Radar!$AC$3,COLUMN(),0))*DistanceShader!AZ23*LightShader!AZ23*(IF(OFFSET(Ghosts!$S$41,COLUMN(),0)&lt;ScreenHeight!$E24,   1,   (SQRT(OFFSET(Ghosts!$T$41,COLUMN(),0)-OFFSET(Ghosts!$R$41,COLUMN(),0)*ScreenHeight!$D24)-1))+IF(Ghosts!$B$35,IF(Param!$M$21,-1-POWER(0.3,Param!$M$21)/(IF(Param!$M$21&lt;20,LightShader!AZ88,OFFSET(LightShader!AZ88,Param!$M$21-20,0))+POWER(0.3,Param!$M$21)),-2),0))</f>
        <v>3.7053667467991032</v>
      </c>
      <c r="BA23" s="46">
        <f ca="1">IF(ScreenHeight!$B24&lt;OFFSET(Radar!$AC$3,COLUMN(),0),    Param!$B$38/ScreenHeight!$B24,    (Param!$B$37+1/(1-OFFSET(Radar!$AD$3,COLUMN(),0)*ScreenHeight!$C24)/Param!$B$39)/OFFSET(Radar!$AC$3,COLUMN(),0))*DistanceShader!BA23*LightShader!BA23*(IF(OFFSET(Ghosts!$S$41,COLUMN(),0)&lt;ScreenHeight!$E24,   1,   (SQRT(OFFSET(Ghosts!$T$41,COLUMN(),0)-OFFSET(Ghosts!$R$41,COLUMN(),0)*ScreenHeight!$D24)-1))+IF(Ghosts!$B$35,IF(Param!$M$21,-1-POWER(0.3,Param!$M$21)/(IF(Param!$M$21&lt;20,LightShader!BA88,OFFSET(LightShader!BA88,Param!$M$21-20,0))+POWER(0.3,Param!$M$21)),-2),0))</f>
        <v>3.5919498224850419</v>
      </c>
      <c r="BB23" s="46">
        <f ca="1">IF(ScreenHeight!$B24&lt;OFFSET(Radar!$AC$3,COLUMN(),0),    Param!$B$38/ScreenHeight!$B24,    (Param!$B$37+1/(1-OFFSET(Radar!$AD$3,COLUMN(),0)*ScreenHeight!$C24)/Param!$B$39)/OFFSET(Radar!$AC$3,COLUMN(),0))*DistanceShader!BB23*LightShader!BB23*(IF(OFFSET(Ghosts!$S$41,COLUMN(),0)&lt;ScreenHeight!$E24,   1,   (SQRT(OFFSET(Ghosts!$T$41,COLUMN(),0)-OFFSET(Ghosts!$R$41,COLUMN(),0)*ScreenHeight!$D24)-1))+IF(Ghosts!$B$35,IF(Param!$M$21,-1-POWER(0.3,Param!$M$21)/(IF(Param!$M$21&lt;20,LightShader!BB88,OFFSET(LightShader!BB88,Param!$M$21-20,0))+POWER(0.3,Param!$M$21)),-2),0))</f>
        <v>3.4771479321440113</v>
      </c>
      <c r="BC23" s="46">
        <f ca="1">IF(ScreenHeight!$B24&lt;OFFSET(Radar!$AC$3,COLUMN(),0),    Param!$B$38/ScreenHeight!$B24,    (Param!$B$37+1/(1-OFFSET(Radar!$AD$3,COLUMN(),0)*ScreenHeight!$C24)/Param!$B$39)/OFFSET(Radar!$AC$3,COLUMN(),0))*DistanceShader!BC23*LightShader!BC23*(IF(OFFSET(Ghosts!$S$41,COLUMN(),0)&lt;ScreenHeight!$E24,   1,   (SQRT(OFFSET(Ghosts!$T$41,COLUMN(),0)-OFFSET(Ghosts!$R$41,COLUMN(),0)*ScreenHeight!$D24)-1))+IF(Ghosts!$B$35,IF(Param!$M$21,-1-POWER(0.3,Param!$M$21)/(IF(Param!$M$21&lt;20,LightShader!BC88,OFFSET(LightShader!BC88,Param!$M$21-20,0))+POWER(0.3,Param!$M$21)),-2),0))</f>
        <v>3.3611399030436644</v>
      </c>
      <c r="BD23" s="46">
        <f ca="1">IF(ScreenHeight!$B24&lt;OFFSET(Radar!$AC$3,COLUMN(),0),    Param!$B$38/ScreenHeight!$B24,    (Param!$B$37+1/(1-OFFSET(Radar!$AD$3,COLUMN(),0)*ScreenHeight!$C24)/Param!$B$39)/OFFSET(Radar!$AC$3,COLUMN(),0))*DistanceShader!BD23*LightShader!BD23*(IF(OFFSET(Ghosts!$S$41,COLUMN(),0)&lt;ScreenHeight!$E24,   1,   (SQRT(OFFSET(Ghosts!$T$41,COLUMN(),0)-OFFSET(Ghosts!$R$41,COLUMN(),0)*ScreenHeight!$D24)-1))+IF(Ghosts!$B$35,IF(Param!$M$21,-1-POWER(0.3,Param!$M$21)/(IF(Param!$M$21&lt;20,LightShader!BD88,OFFSET(LightShader!BD88,Param!$M$21-20,0))+POWER(0.3,Param!$M$21)),-2),0))</f>
        <v>3.2441076401096942</v>
      </c>
      <c r="BE23" s="46">
        <f ca="1">IF(ScreenHeight!$B24&lt;OFFSET(Radar!$AC$3,COLUMN(),0),    Param!$B$38/ScreenHeight!$B24,    (Param!$B$37+1/(1-OFFSET(Radar!$AD$3,COLUMN(),0)*ScreenHeight!$C24)/Param!$B$39)/OFFSET(Radar!$AC$3,COLUMN(),0))*DistanceShader!BE23*LightShader!BE23*(IF(OFFSET(Ghosts!$S$41,COLUMN(),0)&lt;ScreenHeight!$E24,   1,   (SQRT(OFFSET(Ghosts!$T$41,COLUMN(),0)-OFFSET(Ghosts!$R$41,COLUMN(),0)*ScreenHeight!$D24)-1))+IF(Ghosts!$B$35,IF(Param!$M$21,-1-POWER(0.3,Param!$M$21)/(IF(Param!$M$21&lt;20,LightShader!BE88,OFFSET(LightShader!BE88,Param!$M$21-20,0))+POWER(0.3,Param!$M$21)),-2),0))</f>
        <v>3.1262347628187546</v>
      </c>
      <c r="BF23" s="46">
        <f ca="1">IF(ScreenHeight!$B24&lt;OFFSET(Radar!$AC$3,COLUMN(),0),    Param!$B$38/ScreenHeight!$B24,    (Param!$B$37+1/(1-OFFSET(Radar!$AD$3,COLUMN(),0)*ScreenHeight!$C24)/Param!$B$39)/OFFSET(Radar!$AC$3,COLUMN(),0))*DistanceShader!BF23*LightShader!BF23*(IF(OFFSET(Ghosts!$S$41,COLUMN(),0)&lt;ScreenHeight!$E24,   1,   (SQRT(OFFSET(Ghosts!$T$41,COLUMN(),0)-OFFSET(Ghosts!$R$41,COLUMN(),0)*ScreenHeight!$D24)-1))+IF(Ghosts!$B$35,IF(Param!$M$21,-1-POWER(0.3,Param!$M$21)/(IF(Param!$M$21&lt;20,LightShader!BF88,OFFSET(LightShader!BF88,Param!$M$21-20,0))+POWER(0.3,Param!$M$21)),-2),0))</f>
        <v>3.211608533623926</v>
      </c>
      <c r="BG23" s="46">
        <f ca="1">IF(ScreenHeight!$B24&lt;OFFSET(Radar!$AC$3,COLUMN(),0),    Param!$B$38/ScreenHeight!$B24,    (Param!$B$37+1/(1-OFFSET(Radar!$AD$3,COLUMN(),0)*ScreenHeight!$C24)/Param!$B$39)/OFFSET(Radar!$AC$3,COLUMN(),0))*DistanceShader!BG23*LightShader!BG23*(IF(OFFSET(Ghosts!$S$41,COLUMN(),0)&lt;ScreenHeight!$E24,   1,   (SQRT(OFFSET(Ghosts!$T$41,COLUMN(),0)-OFFSET(Ghosts!$R$41,COLUMN(),0)*ScreenHeight!$D24)-1))+IF(Ghosts!$B$35,IF(Param!$M$21,-1-POWER(0.3,Param!$M$21)/(IF(Param!$M$21&lt;20,LightShader!BG88,OFFSET(LightShader!BG88,Param!$M$21-20,0))+POWER(0.3,Param!$M$21)),-2),0))</f>
        <v>3.1989158546313159</v>
      </c>
      <c r="BH23" s="46">
        <f ca="1">IF(ScreenHeight!$B24&lt;OFFSET(Radar!$AC$3,COLUMN(),0),    Param!$B$38/ScreenHeight!$B24,    (Param!$B$37+1/(1-OFFSET(Radar!$AD$3,COLUMN(),0)*ScreenHeight!$C24)/Param!$B$39)/OFFSET(Radar!$AC$3,COLUMN(),0))*DistanceShader!BH23*LightShader!BH23*(IF(OFFSET(Ghosts!$S$41,COLUMN(),0)&lt;ScreenHeight!$E24,   1,   (SQRT(OFFSET(Ghosts!$T$41,COLUMN(),0)-OFFSET(Ghosts!$R$41,COLUMN(),0)*ScreenHeight!$D24)-1))+IF(Ghosts!$B$35,IF(Param!$M$21,-1-POWER(0.3,Param!$M$21)/(IF(Param!$M$21&lt;20,LightShader!BH88,OFFSET(LightShader!BH88,Param!$M$21-20,0))+POWER(0.3,Param!$M$21)),-2),0))</f>
        <v>3.1849064750522591</v>
      </c>
      <c r="BI23" s="46">
        <f ca="1">IF(ScreenHeight!$B24&lt;OFFSET(Radar!$AC$3,COLUMN(),0),    Param!$B$38/ScreenHeight!$B24,    (Param!$B$37+1/(1-OFFSET(Radar!$AD$3,COLUMN(),0)*ScreenHeight!$C24)/Param!$B$39)/OFFSET(Radar!$AC$3,COLUMN(),0))*DistanceShader!BI23*LightShader!BI23*(IF(OFFSET(Ghosts!$S$41,COLUMN(),0)&lt;ScreenHeight!$E24,   1,   (SQRT(OFFSET(Ghosts!$T$41,COLUMN(),0)-OFFSET(Ghosts!$R$41,COLUMN(),0)*ScreenHeight!$D24)-1))+IF(Ghosts!$B$35,IF(Param!$M$21,-1-POWER(0.3,Param!$M$21)/(IF(Param!$M$21&lt;20,LightShader!BI88,OFFSET(LightShader!BI88,Param!$M$21-20,0))+POWER(0.3,Param!$M$21)),-2),0))</f>
        <v>3.0938359410808949</v>
      </c>
      <c r="BJ23" s="46">
        <f ca="1">IF(ScreenHeight!$B24&lt;OFFSET(Radar!$AC$3,COLUMN(),0),    Param!$B$38/ScreenHeight!$B24,    (Param!$B$37+1/(1-OFFSET(Radar!$AD$3,COLUMN(),0)*ScreenHeight!$C24)/Param!$B$39)/OFFSET(Radar!$AC$3,COLUMN(),0))*DistanceShader!BJ23*LightShader!BJ23*(IF(OFFSET(Ghosts!$S$41,COLUMN(),0)&lt;ScreenHeight!$E24,   1,   (SQRT(OFFSET(Ghosts!$T$41,COLUMN(),0)-OFFSET(Ghosts!$R$41,COLUMN(),0)*ScreenHeight!$D24)-1))+IF(Ghosts!$B$35,IF(Param!$M$21,-1-POWER(0.3,Param!$M$21)/(IF(Param!$M$21&lt;20,LightShader!BJ88,OFFSET(LightShader!BJ88,Param!$M$21-20,0))+POWER(0.3,Param!$M$21)),-2),0))</f>
        <v>2.8978094979961289</v>
      </c>
      <c r="BK23" s="46">
        <f ca="1">IF(ScreenHeight!$B24&lt;OFFSET(Radar!$AC$3,COLUMN(),0),    Param!$B$38/ScreenHeight!$B24,    (Param!$B$37+1/(1-OFFSET(Radar!$AD$3,COLUMN(),0)*ScreenHeight!$C24)/Param!$B$39)/OFFSET(Radar!$AC$3,COLUMN(),0))*DistanceShader!BK23*LightShader!BK23*(IF(OFFSET(Ghosts!$S$41,COLUMN(),0)&lt;ScreenHeight!$E24,   1,   (SQRT(OFFSET(Ghosts!$T$41,COLUMN(),0)-OFFSET(Ghosts!$R$41,COLUMN(),0)*ScreenHeight!$D24)-1))+IF(Ghosts!$B$35,IF(Param!$M$21,-1-POWER(0.3,Param!$M$21)/(IF(Param!$M$21&lt;20,LightShader!BK88,OFFSET(LightShader!BK88,Param!$M$21-20,0))+POWER(0.3,Param!$M$21)),-2),0))</f>
        <v>2.7176289631829018</v>
      </c>
      <c r="BL23" s="46">
        <f ca="1">IF(ScreenHeight!$B24&lt;OFFSET(Radar!$AC$3,COLUMN(),0),    Param!$B$38/ScreenHeight!$B24,    (Param!$B$37+1/(1-OFFSET(Radar!$AD$3,COLUMN(),0)*ScreenHeight!$C24)/Param!$B$39)/OFFSET(Radar!$AC$3,COLUMN(),0))*DistanceShader!BL23*LightShader!BL23*(IF(OFFSET(Ghosts!$S$41,COLUMN(),0)&lt;ScreenHeight!$E24,   1,   (SQRT(OFFSET(Ghosts!$T$41,COLUMN(),0)-OFFSET(Ghosts!$R$41,COLUMN(),0)*ScreenHeight!$D24)-1))+IF(Ghosts!$B$35,IF(Param!$M$21,-1-POWER(0.3,Param!$M$21)/(IF(Param!$M$21&lt;20,LightShader!BL88,OFFSET(LightShader!BL88,Param!$M$21-20,0))+POWER(0.3,Param!$M$21)),-2),0))</f>
        <v>2.552381437785411</v>
      </c>
      <c r="BM23" s="46">
        <f ca="1">IF(ScreenHeight!$B24&lt;OFFSET(Radar!$AC$3,COLUMN(),0),    Param!$B$38/ScreenHeight!$B24,    (Param!$B$37+1/(1-OFFSET(Radar!$AD$3,COLUMN(),0)*ScreenHeight!$C24)/Param!$B$39)/OFFSET(Radar!$AC$3,COLUMN(),0))*DistanceShader!BM23*LightShader!BM23*(IF(OFFSET(Ghosts!$S$41,COLUMN(),0)&lt;ScreenHeight!$E24,   1,   (SQRT(OFFSET(Ghosts!$T$41,COLUMN(),0)-OFFSET(Ghosts!$R$41,COLUMN(),0)*ScreenHeight!$D24)-1))+IF(Ghosts!$B$35,IF(Param!$M$21,-1-POWER(0.3,Param!$M$21)/(IF(Param!$M$21&lt;20,LightShader!BM88,OFFSET(LightShader!BM88,Param!$M$21-20,0))+POWER(0.3,Param!$M$21)),-2),0))</f>
        <v>2.4009344714157419</v>
      </c>
      <c r="BN23" s="46">
        <f ca="1">IF(ScreenHeight!$B24&lt;OFFSET(Radar!$AC$3,COLUMN(),0),    Param!$B$38/ScreenHeight!$B24,    (Param!$B$37+1/(1-OFFSET(Radar!$AD$3,COLUMN(),0)*ScreenHeight!$C24)/Param!$B$39)/OFFSET(Radar!$AC$3,COLUMN(),0))*DistanceShader!BN23*LightShader!BN23*(IF(OFFSET(Ghosts!$S$41,COLUMN(),0)&lt;ScreenHeight!$E24,   1,   (SQRT(OFFSET(Ghosts!$T$41,COLUMN(),0)-OFFSET(Ghosts!$R$41,COLUMN(),0)*ScreenHeight!$D24)-1))+IF(Ghosts!$B$35,IF(Param!$M$21,-1-POWER(0.3,Param!$M$21)/(IF(Param!$M$21&lt;20,LightShader!BN88,OFFSET(LightShader!BN88,Param!$M$21-20,0))+POWER(0.3,Param!$M$21)),-2),0))</f>
        <v>2.2620884629422551</v>
      </c>
      <c r="BO23" s="46">
        <f ca="1">IF(ScreenHeight!$B24&lt;OFFSET(Radar!$AC$3,COLUMN(),0),    Param!$B$38/ScreenHeight!$B24,    (Param!$B$37+1/(1-OFFSET(Radar!$AD$3,COLUMN(),0)*ScreenHeight!$C24)/Param!$B$39)/OFFSET(Radar!$AC$3,COLUMN(),0))*DistanceShader!BO23*LightShader!BO23*(IF(OFFSET(Ghosts!$S$41,COLUMN(),0)&lt;ScreenHeight!$E24,   1,   (SQRT(OFFSET(Ghosts!$T$41,COLUMN(),0)-OFFSET(Ghosts!$R$41,COLUMN(),0)*ScreenHeight!$D24)-1))+IF(Ghosts!$B$35,IF(Param!$M$21,-1-POWER(0.3,Param!$M$21)/(IF(Param!$M$21&lt;20,LightShader!BO88,OFFSET(LightShader!BO88,Param!$M$21-20,0))+POWER(0.3,Param!$M$21)),-2),0))</f>
        <v>2.134664445748478</v>
      </c>
      <c r="BP23" s="46">
        <f ca="1">IF(ScreenHeight!$B24&lt;OFFSET(Radar!$AC$3,COLUMN(),0),    Param!$B$38/ScreenHeight!$B24,    (Param!$B$37+1/(1-OFFSET(Radar!$AD$3,COLUMN(),0)*ScreenHeight!$C24)/Param!$B$39)/OFFSET(Radar!$AC$3,COLUMN(),0))*DistanceShader!BP23*LightShader!BP23*(IF(OFFSET(Ghosts!$S$41,COLUMN(),0)&lt;ScreenHeight!$E24,   1,   (SQRT(OFFSET(Ghosts!$T$41,COLUMN(),0)-OFFSET(Ghosts!$R$41,COLUMN(),0)*ScreenHeight!$D24)-1))+IF(Ghosts!$B$35,IF(Param!$M$21,-1-POWER(0.3,Param!$M$21)/(IF(Param!$M$21&lt;20,LightShader!BP88,OFFSET(LightShader!BP88,Param!$M$21-20,0))+POWER(0.3,Param!$M$21)),-2),0))</f>
        <v>2.0175510133920187</v>
      </c>
      <c r="BQ23" s="46">
        <f ca="1">IF(ScreenHeight!$B24&lt;OFFSET(Radar!$AC$3,COLUMN(),0),    Param!$B$38/ScreenHeight!$B24,    (Param!$B$37+1/(1-OFFSET(Radar!$AD$3,COLUMN(),0)*ScreenHeight!$C24)/Param!$B$39)/OFFSET(Radar!$AC$3,COLUMN(),0))*DistanceShader!BQ23*LightShader!BQ23*(IF(OFFSET(Ghosts!$S$41,COLUMN(),0)&lt;ScreenHeight!$E24,   1,   (SQRT(OFFSET(Ghosts!$T$41,COLUMN(),0)-OFFSET(Ghosts!$R$41,COLUMN(),0)*ScreenHeight!$D24)-1))+IF(Ghosts!$B$35,IF(Param!$M$21,-1-POWER(0.3,Param!$M$21)/(IF(Param!$M$21&lt;20,LightShader!BQ88,OFFSET(LightShader!BQ88,Param!$M$21-20,0))+POWER(0.3,Param!$M$21)),-2),0))</f>
        <v>1.9097262648992492</v>
      </c>
      <c r="BR23" s="46">
        <f ca="1">IF(ScreenHeight!$B24&lt;OFFSET(Radar!$AC$3,COLUMN(),0),    Param!$B$38/ScreenHeight!$B24,    (Param!$B$37+1/(1-OFFSET(Radar!$AD$3,COLUMN(),0)*ScreenHeight!$C24)/Param!$B$39)/OFFSET(Radar!$AC$3,COLUMN(),0))*DistanceShader!BR23*LightShader!BR23*(IF(OFFSET(Ghosts!$S$41,COLUMN(),0)&lt;ScreenHeight!$E24,   1,   (SQRT(OFFSET(Ghosts!$T$41,COLUMN(),0)-OFFSET(Ghosts!$R$41,COLUMN(),0)*ScreenHeight!$D24)-1))+IF(Ghosts!$B$35,IF(Param!$M$21,-1-POWER(0.3,Param!$M$21)/(IF(Param!$M$21&lt;20,LightShader!BR88,OFFSET(LightShader!BR88,Param!$M$21-20,0))+POWER(0.3,Param!$M$21)),-2),0))</f>
        <v>1.3363714766616559</v>
      </c>
      <c r="BS23" s="46">
        <f ca="1">IF(ScreenHeight!$B24&lt;OFFSET(Radar!$AC$3,COLUMN(),0),    Param!$B$38/ScreenHeight!$B24,    (Param!$B$37+1/(1-OFFSET(Radar!$AD$3,COLUMN(),0)*ScreenHeight!$C24)/Param!$B$39)/OFFSET(Radar!$AC$3,COLUMN(),0))*DistanceShader!BS23*LightShader!BS23*(IF(OFFSET(Ghosts!$S$41,COLUMN(),0)&lt;ScreenHeight!$E24,   1,   (SQRT(OFFSET(Ghosts!$T$41,COLUMN(),0)-OFFSET(Ghosts!$R$41,COLUMN(),0)*ScreenHeight!$D24)-1))+IF(Ghosts!$B$35,IF(Param!$M$21,-1-POWER(0.3,Param!$M$21)/(IF(Param!$M$21&lt;20,LightShader!BS88,OFFSET(LightShader!BS88,Param!$M$21-20,0))+POWER(0.3,Param!$M$21)),-2),0))</f>
        <v>1.2768442848978117</v>
      </c>
      <c r="BT23" s="46">
        <f ca="1">IF(ScreenHeight!$B24&lt;OFFSET(Radar!$AC$3,COLUMN(),0),    Param!$B$38/ScreenHeight!$B24,    (Param!$B$37+1/(1-OFFSET(Radar!$AD$3,COLUMN(),0)*ScreenHeight!$C24)/Param!$B$39)/OFFSET(Radar!$AC$3,COLUMN(),0))*DistanceShader!BT23*LightShader!BT23*(IF(OFFSET(Ghosts!$S$41,COLUMN(),0)&lt;ScreenHeight!$E24,   1,   (SQRT(OFFSET(Ghosts!$T$41,COLUMN(),0)-OFFSET(Ghosts!$R$41,COLUMN(),0)*ScreenHeight!$D24)-1))+IF(Ghosts!$B$35,IF(Param!$M$21,-1-POWER(0.3,Param!$M$21)/(IF(Param!$M$21&lt;20,LightShader!BT88,OFFSET(LightShader!BT88,Param!$M$21-20,0))+POWER(0.3,Param!$M$21)),-2),0))</f>
        <v>1.2216708157339569</v>
      </c>
      <c r="BU23" s="46">
        <f ca="1">IF(ScreenHeight!$B24&lt;OFFSET(Radar!$AC$3,COLUMN(),0),    Param!$B$38/ScreenHeight!$B24,    (Param!$B$37+1/(1-OFFSET(Radar!$AD$3,COLUMN(),0)*ScreenHeight!$C24)/Param!$B$39)/OFFSET(Radar!$AC$3,COLUMN(),0))*DistanceShader!BU23*LightShader!BU23*(IF(OFFSET(Ghosts!$S$41,COLUMN(),0)&lt;ScreenHeight!$E24,   1,   (SQRT(OFFSET(Ghosts!$T$41,COLUMN(),0)-OFFSET(Ghosts!$R$41,COLUMN(),0)*ScreenHeight!$D24)-1))+IF(Ghosts!$B$35,IF(Param!$M$21,-1-POWER(0.3,Param!$M$21)/(IF(Param!$M$21&lt;20,LightShader!BU88,OFFSET(LightShader!BU88,Param!$M$21-20,0))+POWER(0.3,Param!$M$21)),-2),0))</f>
        <v>1.1704488519988387</v>
      </c>
      <c r="BV23" s="46">
        <f ca="1">IF(ScreenHeight!$B24&lt;OFFSET(Radar!$AC$3,COLUMN(),0),    Param!$B$38/ScreenHeight!$B24,    (Param!$B$37+1/(1-OFFSET(Radar!$AD$3,COLUMN(),0)*ScreenHeight!$C24)/Param!$B$39)/OFFSET(Radar!$AC$3,COLUMN(),0))*DistanceShader!BV23*LightShader!BV23*(IF(OFFSET(Ghosts!$S$41,COLUMN(),0)&lt;ScreenHeight!$E24,   1,   (SQRT(OFFSET(Ghosts!$T$41,COLUMN(),0)-OFFSET(Ghosts!$R$41,COLUMN(),0)*ScreenHeight!$D24)-1))+IF(Ghosts!$B$35,IF(Param!$M$21,-1-POWER(0.3,Param!$M$21)/(IF(Param!$M$21&lt;20,LightShader!BV88,OFFSET(LightShader!BV88,Param!$M$21-20,0))+POWER(0.3,Param!$M$21)),-2),0))</f>
        <v>1.122818776793276</v>
      </c>
      <c r="BW23" s="46">
        <f ca="1">IF(ScreenHeight!$B24&lt;OFFSET(Radar!$AC$3,COLUMN(),0),    Param!$B$38/ScreenHeight!$B24,    (Param!$B$37+1/(1-OFFSET(Radar!$AD$3,COLUMN(),0)*ScreenHeight!$C24)/Param!$B$39)/OFFSET(Radar!$AC$3,COLUMN(),0))*DistanceShader!BW23*LightShader!BW23*(IF(OFFSET(Ghosts!$S$41,COLUMN(),0)&lt;ScreenHeight!$E24,   1,   (SQRT(OFFSET(Ghosts!$T$41,COLUMN(),0)-OFFSET(Ghosts!$R$41,COLUMN(),0)*ScreenHeight!$D24)-1))+IF(Ghosts!$B$35,IF(Param!$M$21,-1-POWER(0.3,Param!$M$21)/(IF(Param!$M$21&lt;20,LightShader!BW88,OFFSET(LightShader!BW88,Param!$M$21-20,0))+POWER(0.3,Param!$M$21)),-2),0))</f>
        <v>1.078457564581855</v>
      </c>
      <c r="BX23" s="46">
        <f ca="1">IF(ScreenHeight!$B24&lt;OFFSET(Radar!$AC$3,COLUMN(),0),    Param!$B$38/ScreenHeight!$B24,    (Param!$B$37+1/(1-OFFSET(Radar!$AD$3,COLUMN(),0)*ScreenHeight!$C24)/Param!$B$39)/OFFSET(Radar!$AC$3,COLUMN(),0))*DistanceShader!BX23*LightShader!BX23*(IF(OFFSET(Ghosts!$S$41,COLUMN(),0)&lt;ScreenHeight!$E24,   1,   (SQRT(OFFSET(Ghosts!$T$41,COLUMN(),0)-OFFSET(Ghosts!$R$41,COLUMN(),0)*ScreenHeight!$D24)-1))+IF(Ghosts!$B$35,IF(Param!$M$21,-1-POWER(0.3,Param!$M$21)/(IF(Param!$M$21&lt;20,LightShader!BX88,OFFSET(LightShader!BX88,Param!$M$21-20,0))+POWER(0.3,Param!$M$21)),-2),0))</f>
        <v>1.0370724678095153</v>
      </c>
      <c r="BY23" s="46">
        <f ca="1">IF(ScreenHeight!$B24&lt;OFFSET(Radar!$AC$3,COLUMN(),0),    Param!$B$38/ScreenHeight!$B24,    (Param!$B$37+1/(1-OFFSET(Radar!$AD$3,COLUMN(),0)*ScreenHeight!$C24)/Param!$B$39)/OFFSET(Radar!$AC$3,COLUMN(),0))*DistanceShader!BY23*LightShader!BY23*(IF(OFFSET(Ghosts!$S$41,COLUMN(),0)&lt;ScreenHeight!$E24,   1,   (SQRT(OFFSET(Ghosts!$T$41,COLUMN(),0)-OFFSET(Ghosts!$R$41,COLUMN(),0)*ScreenHeight!$D24)-1))+IF(Ghosts!$B$35,IF(Param!$M$21,-1-POWER(0.3,Param!$M$21)/(IF(Param!$M$21&lt;20,LightShader!BY88,OFFSET(LightShader!BY88,Param!$M$21-20,0))+POWER(0.3,Param!$M$21)),-2),0))</f>
        <v>0.99839454484011969</v>
      </c>
      <c r="BZ23" s="46">
        <f ca="1">IF(ScreenHeight!$B24&lt;OFFSET(Radar!$AC$3,COLUMN(),0),    Param!$B$38/ScreenHeight!$B24,    (Param!$B$37+1/(1-OFFSET(Radar!$AD$3,COLUMN(),0)*ScreenHeight!$C24)/Param!$B$39)/OFFSET(Radar!$AC$3,COLUMN(),0))*DistanceShader!BZ23*LightShader!BZ23*(IF(OFFSET(Ghosts!$S$41,COLUMN(),0)&lt;ScreenHeight!$E24,   1,   (SQRT(OFFSET(Ghosts!$T$41,COLUMN(),0)-OFFSET(Ghosts!$R$41,COLUMN(),0)*ScreenHeight!$D24)-1))+IF(Ghosts!$B$35,IF(Param!$M$21,-1-POWER(0.3,Param!$M$21)/(IF(Param!$M$21&lt;20,LightShader!BZ88,OFFSET(LightShader!BZ88,Param!$M$21-20,0))+POWER(0.3,Param!$M$21)),-2),0))</f>
        <v>0.96217223135938867</v>
      </c>
      <c r="CA23" s="46">
        <f ca="1">IF(ScreenHeight!$B24&lt;OFFSET(Radar!$AC$3,COLUMN(),0),    Param!$B$38/ScreenHeight!$B24,    (Param!$B$37+1/(1-OFFSET(Radar!$AD$3,COLUMN(),0)*ScreenHeight!$C24)/Param!$B$39)/OFFSET(Radar!$AC$3,COLUMN(),0))*DistanceShader!CA23*LightShader!CA23*(IF(OFFSET(Ghosts!$S$41,COLUMN(),0)&lt;ScreenHeight!$E24,   1,   (SQRT(OFFSET(Ghosts!$T$41,COLUMN(),0)-OFFSET(Ghosts!$R$41,COLUMN(),0)*ScreenHeight!$D24)-1))+IF(Ghosts!$B$35,IF(Param!$M$21,-1-POWER(0.3,Param!$M$21)/(IF(Param!$M$21&lt;20,LightShader!CA88,OFFSET(LightShader!CA88,Param!$M$21-20,0))+POWER(0.3,Param!$M$21)),-2),0))</f>
        <v>0.9281653716860494</v>
      </c>
      <c r="CB23" s="46">
        <f ca="1">IF(ScreenHeight!$B24&lt;OFFSET(Radar!$AC$3,COLUMN(),0),    Param!$B$38/ScreenHeight!$B24,    (Param!$B$37+1/(1-OFFSET(Radar!$AD$3,COLUMN(),0)*ScreenHeight!$C24)/Param!$B$39)/OFFSET(Radar!$AC$3,COLUMN(),0))*DistanceShader!CB23*LightShader!CB23*(IF(OFFSET(Ghosts!$S$41,COLUMN(),0)&lt;ScreenHeight!$E24,   1,   (SQRT(OFFSET(Ghosts!$T$41,COLUMN(),0)-OFFSET(Ghosts!$R$41,COLUMN(),0)*ScreenHeight!$D24)-1))+IF(Ghosts!$B$35,IF(Param!$M$21,-1-POWER(0.3,Param!$M$21)/(IF(Param!$M$21&lt;20,LightShader!CB88,OFFSET(LightShader!CB88,Param!$M$21-20,0))+POWER(0.3,Param!$M$21)),-2),0))</f>
        <v>0.89614048961573789</v>
      </c>
      <c r="CC23" s="46">
        <f ca="1">IF(ScreenHeight!$B24&lt;OFFSET(Radar!$AC$3,COLUMN(),0),    Param!$B$38/ScreenHeight!$B24,    (Param!$B$37+1/(1-OFFSET(Radar!$AD$3,COLUMN(),0)*ScreenHeight!$C24)/Param!$B$39)/OFFSET(Radar!$AC$3,COLUMN(),0))*DistanceShader!CC23*LightShader!CC23*(IF(OFFSET(Ghosts!$S$41,COLUMN(),0)&lt;ScreenHeight!$E24,   1,   (SQRT(OFFSET(Ghosts!$T$41,COLUMN(),0)-OFFSET(Ghosts!$R$41,COLUMN(),0)*ScreenHeight!$D24)-1))+IF(Ghosts!$B$35,IF(Param!$M$21,-1-POWER(0.3,Param!$M$21)/(IF(Param!$M$21&lt;20,LightShader!CC88,OFFSET(LightShader!CC88,Param!$M$21-20,0))+POWER(0.3,Param!$M$21)),-2),0))</f>
        <v>0.86586849521698928</v>
      </c>
      <c r="CD23" s="46">
        <f ca="1">IF(ScreenHeight!$B24&lt;OFFSET(Radar!$AC$3,COLUMN(),0),    Param!$B$38/ScreenHeight!$B24,    (Param!$B$37+1/(1-OFFSET(Radar!$AD$3,COLUMN(),0)*ScreenHeight!$C24)/Param!$B$39)/OFFSET(Radar!$AC$3,COLUMN(),0))*DistanceShader!CD23*LightShader!CD23*(IF(OFFSET(Ghosts!$S$41,COLUMN(),0)&lt;ScreenHeight!$E24,   1,   (SQRT(OFFSET(Ghosts!$T$41,COLUMN(),0)-OFFSET(Ghosts!$R$41,COLUMN(),0)*ScreenHeight!$D24)-1))+IF(Ghosts!$B$35,IF(Param!$M$21,-1-POWER(0.3,Param!$M$21)/(IF(Param!$M$21&lt;20,LightShader!CD88,OFFSET(LightShader!CD88,Param!$M$21-20,0))+POWER(0.3,Param!$M$21)),-2),0))</f>
        <v>0.83712623887769277</v>
      </c>
      <c r="CE23" s="46">
        <f ca="1">IF(ScreenHeight!$B24&lt;OFFSET(Radar!$AC$3,COLUMN(),0),    Param!$B$38/ScreenHeight!$B24,    (Param!$B$37+1/(1-OFFSET(Radar!$AD$3,COLUMN(),0)*ScreenHeight!$C24)/Param!$B$39)/OFFSET(Radar!$AC$3,COLUMN(),0))*DistanceShader!CE23*LightShader!CE23*(IF(OFFSET(Ghosts!$S$41,COLUMN(),0)&lt;ScreenHeight!$E24,   1,   (SQRT(OFFSET(Ghosts!$T$41,COLUMN(),0)-OFFSET(Ghosts!$R$41,COLUMN(),0)*ScreenHeight!$D24)-1))+IF(Ghosts!$B$35,IF(Param!$M$21,-1-POWER(0.3,Param!$M$21)/(IF(Param!$M$21&lt;20,LightShader!CE88,OFFSET(LightShader!CE88,Param!$M$21-20,0))+POWER(0.3,Param!$M$21)),-2),0))</f>
        <v>0.80970292031499391</v>
      </c>
      <c r="CF23" s="46">
        <f ca="1">IF(ScreenHeight!$B24&lt;OFFSET(Radar!$AC$3,COLUMN(),0),    Param!$B$38/ScreenHeight!$B24,    (Param!$B$37+1/(1-OFFSET(Radar!$AD$3,COLUMN(),0)*ScreenHeight!$C24)/Param!$B$39)/OFFSET(Radar!$AC$3,COLUMN(),0))*DistanceShader!CF23*LightShader!CF23*(IF(OFFSET(Ghosts!$S$41,COLUMN(),0)&lt;ScreenHeight!$E24,   1,   (SQRT(OFFSET(Ghosts!$T$41,COLUMN(),0)-OFFSET(Ghosts!$R$41,COLUMN(),0)*ScreenHeight!$D24)-1))+IF(Ghosts!$B$35,IF(Param!$M$21,-1-POWER(0.3,Param!$M$21)/(IF(Param!$M$21&lt;20,LightShader!CF88,OFFSET(LightShader!CF88,Param!$M$21-20,0))+POWER(0.3,Param!$M$21)),-2),0))</f>
        <v>0.78341097440426621</v>
      </c>
      <c r="CG23" s="46">
        <f ca="1">IF(ScreenHeight!$B24&lt;OFFSET(Radar!$AC$3,COLUMN(),0),    Param!$B$38/ScreenHeight!$B24,    (Param!$B$37+1/(1-OFFSET(Radar!$AD$3,COLUMN(),0)*ScreenHeight!$C24)/Param!$B$39)/OFFSET(Radar!$AC$3,COLUMN(),0))*DistanceShader!CG23*LightShader!CG23*(IF(OFFSET(Ghosts!$S$41,COLUMN(),0)&lt;ScreenHeight!$E24,   1,   (SQRT(OFFSET(Ghosts!$T$41,COLUMN(),0)-OFFSET(Ghosts!$R$41,COLUMN(),0)*ScreenHeight!$D24)-1))+IF(Ghosts!$B$35,IF(Param!$M$21,-1-POWER(0.3,Param!$M$21)/(IF(Param!$M$21&lt;20,LightShader!CG88,OFFSET(LightShader!CG88,Param!$M$21-20,0))+POWER(0.3,Param!$M$21)),-2),0))</f>
        <v>0.7579492924504514</v>
      </c>
      <c r="CH23" s="46">
        <f ca="1">IF(ScreenHeight!$B24&lt;OFFSET(Radar!$AC$3,COLUMN(),0),    Param!$B$38/ScreenHeight!$B24,    (Param!$B$37+1/(1-OFFSET(Radar!$AD$3,COLUMN(),0)*ScreenHeight!$C24)/Param!$B$39)/OFFSET(Radar!$AC$3,COLUMN(),0))*DistanceShader!CH23*LightShader!CH23*(IF(OFFSET(Ghosts!$S$41,COLUMN(),0)&lt;ScreenHeight!$E24,   1,   (SQRT(OFFSET(Ghosts!$T$41,COLUMN(),0)-OFFSET(Ghosts!$R$41,COLUMN(),0)*ScreenHeight!$D24)-1))+IF(Ghosts!$B$35,IF(Param!$M$21,-1-POWER(0.3,Param!$M$21)/(IF(Param!$M$21&lt;20,LightShader!CH88,OFFSET(LightShader!CH88,Param!$M$21-20,0))+POWER(0.3,Param!$M$21)),-2),0))</f>
        <v>0.73331930469802042</v>
      </c>
      <c r="CI23" s="46">
        <f ca="1">IF(ScreenHeight!$B24&lt;OFFSET(Radar!$AC$3,COLUMN(),0),    Param!$B$38/ScreenHeight!$B24,    (Param!$B$37+1/(1-OFFSET(Radar!$AD$3,COLUMN(),0)*ScreenHeight!$C24)/Param!$B$39)/OFFSET(Radar!$AC$3,COLUMN(),0))*DistanceShader!CI23*LightShader!CI23*(IF(OFFSET(Ghosts!$S$41,COLUMN(),0)&lt;ScreenHeight!$E24,   1,   (SQRT(OFFSET(Ghosts!$T$41,COLUMN(),0)-OFFSET(Ghosts!$R$41,COLUMN(),0)*ScreenHeight!$D24)-1))+IF(Ghosts!$B$35,IF(Param!$M$21,-1-POWER(0.3,Param!$M$21)/(IF(Param!$M$21&lt;20,LightShader!CI88,OFFSET(LightShader!CI88,Param!$M$21-20,0))+POWER(0.3,Param!$M$21)),-2),0))</f>
        <v>0.70991857524754109</v>
      </c>
      <c r="CJ23" s="46">
        <f ca="1">IF(ScreenHeight!$B24&lt;OFFSET(Radar!$AC$3,COLUMN(),0),    Param!$B$38/ScreenHeight!$B24,    (Param!$B$37+1/(1-OFFSET(Radar!$AD$3,COLUMN(),0)*ScreenHeight!$C24)/Param!$B$39)/OFFSET(Radar!$AC$3,COLUMN(),0))*DistanceShader!CJ23*LightShader!CJ23*(IF(OFFSET(Ghosts!$S$41,COLUMN(),0)&lt;ScreenHeight!$E24,   1,   (SQRT(OFFSET(Ghosts!$T$41,COLUMN(),0)-OFFSET(Ghosts!$R$41,COLUMN(),0)*ScreenHeight!$D24)-1))+IF(Ghosts!$B$35,IF(Param!$M$21,-1-POWER(0.3,Param!$M$21)/(IF(Param!$M$21&lt;20,LightShader!CJ88,OFFSET(LightShader!CJ88,Param!$M$21-20,0))+POWER(0.3,Param!$M$21)),-2),0))</f>
        <v>0.68722563262647196</v>
      </c>
      <c r="CK23" s="46">
        <f ca="1">IF(ScreenHeight!$B24&lt;OFFSET(Radar!$AC$3,COLUMN(),0),    Param!$B$38/ScreenHeight!$B24,    (Param!$B$37+1/(1-OFFSET(Radar!$AD$3,COLUMN(),0)*ScreenHeight!$C24)/Param!$B$39)/OFFSET(Radar!$AC$3,COLUMN(),0))*DistanceShader!CK23*LightShader!CK23*(IF(OFFSET(Ghosts!$S$41,COLUMN(),0)&lt;ScreenHeight!$E24,   1,   (SQRT(OFFSET(Ghosts!$T$41,COLUMN(),0)-OFFSET(Ghosts!$R$41,COLUMN(),0)*ScreenHeight!$D24)-1))+IF(Ghosts!$B$35,IF(Param!$M$21,-1-POWER(0.3,Param!$M$21)/(IF(Param!$M$21&lt;20,LightShader!CK88,OFFSET(LightShader!CK88,Param!$M$21-20,0))+POWER(0.3,Param!$M$21)),-2),0))</f>
        <v>0.66522832823806388</v>
      </c>
      <c r="CL23" s="46">
        <f ca="1">IF(ScreenHeight!$B24&lt;OFFSET(Radar!$AC$3,COLUMN(),0),    Param!$B$38/ScreenHeight!$B24,    (Param!$B$37+1/(1-OFFSET(Radar!$AD$3,COLUMN(),0)*ScreenHeight!$C24)/Param!$B$39)/OFFSET(Radar!$AC$3,COLUMN(),0))*DistanceShader!CL23*LightShader!CL23*(IF(OFFSET(Ghosts!$S$41,COLUMN(),0)&lt;ScreenHeight!$E24,   1,   (SQRT(OFFSET(Ghosts!$T$41,COLUMN(),0)-OFFSET(Ghosts!$R$41,COLUMN(),0)*ScreenHeight!$D24)-1))+IF(Ghosts!$B$35,IF(Param!$M$21,-1-POWER(0.3,Param!$M$21)/(IF(Param!$M$21&lt;20,LightShader!CL88,OFFSET(LightShader!CL88,Param!$M$21-20,0))+POWER(0.3,Param!$M$21)),-2),0))</f>
        <v>0.76922299309720843</v>
      </c>
      <c r="CM23" s="46">
        <f ca="1">IF(ScreenHeight!$B24&lt;OFFSET(Radar!$AC$3,COLUMN(),0),    Param!$B$38/ScreenHeight!$B24,    (Param!$B$37+1/(1-OFFSET(Radar!$AD$3,COLUMN(),0)*ScreenHeight!$C24)/Param!$B$39)/OFFSET(Radar!$AC$3,COLUMN(),0))*DistanceShader!CM23*LightShader!CM23*(IF(OFFSET(Ghosts!$S$41,COLUMN(),0)&lt;ScreenHeight!$E24,   1,   (SQRT(OFFSET(Ghosts!$T$41,COLUMN(),0)-OFFSET(Ghosts!$R$41,COLUMN(),0)*ScreenHeight!$D24)-1))+IF(Ghosts!$B$35,IF(Param!$M$21,-1-POWER(0.3,Param!$M$21)/(IF(Param!$M$21&lt;20,LightShader!CM88,OFFSET(LightShader!CM88,Param!$M$21-20,0))+POWER(0.3,Param!$M$21)),-2),0))</f>
        <v>0.88793541325099623</v>
      </c>
      <c r="CN23" s="46">
        <f ca="1">IF(ScreenHeight!$B24&lt;OFFSET(Radar!$AC$3,COLUMN(),0),    Param!$B$38/ScreenHeight!$B24,    (Param!$B$37+1/(1-OFFSET(Radar!$AD$3,COLUMN(),0)*ScreenHeight!$C24)/Param!$B$39)/OFFSET(Radar!$AC$3,COLUMN(),0))*DistanceShader!CN23*LightShader!CN23*(IF(OFFSET(Ghosts!$S$41,COLUMN(),0)&lt;ScreenHeight!$E24,   1,   (SQRT(OFFSET(Ghosts!$T$41,COLUMN(),0)-OFFSET(Ghosts!$R$41,COLUMN(),0)*ScreenHeight!$D24)-1))+IF(Ghosts!$B$35,IF(Param!$M$21,-1-POWER(0.3,Param!$M$21)/(IF(Param!$M$21&lt;20,LightShader!CN88,OFFSET(LightShader!CN88,Param!$M$21-20,0))+POWER(0.3,Param!$M$21)),-2),0))</f>
        <v>0.86031474811073483</v>
      </c>
      <c r="CO23" s="46">
        <f ca="1">IF(ScreenHeight!$B24&lt;OFFSET(Radar!$AC$3,COLUMN(),0),    Param!$B$38/ScreenHeight!$B24,    (Param!$B$37+1/(1-OFFSET(Radar!$AD$3,COLUMN(),0)*ScreenHeight!$C24)/Param!$B$39)/OFFSET(Radar!$AC$3,COLUMN(),0))*DistanceShader!CO23*LightShader!CO23*(IF(OFFSET(Ghosts!$S$41,COLUMN(),0)&lt;ScreenHeight!$E24,   1,   (SQRT(OFFSET(Ghosts!$T$41,COLUMN(),0)-OFFSET(Ghosts!$R$41,COLUMN(),0)*ScreenHeight!$D24)-1))+IF(Ghosts!$B$35,IF(Param!$M$21,-1-POWER(0.3,Param!$M$21)/(IF(Param!$M$21&lt;20,LightShader!CO88,OFFSET(LightShader!CO88,Param!$M$21-20,0))+POWER(0.3,Param!$M$21)),-2),0))</f>
        <v>0.83394286629519943</v>
      </c>
      <c r="CP23" s="46">
        <f ca="1">IF(ScreenHeight!$B24&lt;OFFSET(Radar!$AC$3,COLUMN(),0),    Param!$B$38/ScreenHeight!$B24,    (Param!$B$37+1/(1-OFFSET(Radar!$AD$3,COLUMN(),0)*ScreenHeight!$C24)/Param!$B$39)/OFFSET(Radar!$AC$3,COLUMN(),0))*DistanceShader!CP23*LightShader!CP23*(IF(OFFSET(Ghosts!$S$41,COLUMN(),0)&lt;ScreenHeight!$E24,   1,   (SQRT(OFFSET(Ghosts!$T$41,COLUMN(),0)-OFFSET(Ghosts!$R$41,COLUMN(),0)*ScreenHeight!$D24)-1))+IF(Ghosts!$B$35,IF(Param!$M$21,-1-POWER(0.3,Param!$M$21)/(IF(Param!$M$21&lt;20,LightShader!CP88,OFFSET(LightShader!CP88,Param!$M$21-20,0))+POWER(0.3,Param!$M$21)),-2),0))</f>
        <v>0.80879500651236769</v>
      </c>
      <c r="CQ23" s="46">
        <f ca="1">IF(ScreenHeight!$B24&lt;OFFSET(Radar!$AC$3,COLUMN(),0),    Param!$B$38/ScreenHeight!$B24,    (Param!$B$37+1/(1-OFFSET(Radar!$AD$3,COLUMN(),0)*ScreenHeight!$C24)/Param!$B$39)/OFFSET(Radar!$AC$3,COLUMN(),0))*DistanceShader!CQ23*LightShader!CQ23*(IF(OFFSET(Ghosts!$S$41,COLUMN(),0)&lt;ScreenHeight!$E24,   1,   (SQRT(OFFSET(Ghosts!$T$41,COLUMN(),0)-OFFSET(Ghosts!$R$41,COLUMN(),0)*ScreenHeight!$D24)-1))+IF(Ghosts!$B$35,IF(Param!$M$21,-1-POWER(0.3,Param!$M$21)/(IF(Param!$M$21&lt;20,LightShader!CQ88,OFFSET(LightShader!CQ88,Param!$M$21-20,0))+POWER(0.3,Param!$M$21)),-2),0))</f>
        <v>0.7848301565899839</v>
      </c>
      <c r="CR23" s="46">
        <f ca="1">IF(ScreenHeight!$B24&lt;OFFSET(Radar!$AC$3,COLUMN(),0),    Param!$B$38/ScreenHeight!$B24,    (Param!$B$37+1/(1-OFFSET(Radar!$AD$3,COLUMN(),0)*ScreenHeight!$C24)/Param!$B$39)/OFFSET(Radar!$AC$3,COLUMN(),0))*DistanceShader!CR23*LightShader!CR23*(IF(OFFSET(Ghosts!$S$41,COLUMN(),0)&lt;ScreenHeight!$E24,   1,   (SQRT(OFFSET(Ghosts!$T$41,COLUMN(),0)-OFFSET(Ghosts!$R$41,COLUMN(),0)*ScreenHeight!$D24)-1))+IF(Ghosts!$B$35,IF(Param!$M$21,-1-POWER(0.3,Param!$M$21)/(IF(Param!$M$21&lt;20,LightShader!CR88,OFFSET(LightShader!CR88,Param!$M$21-20,0))+POWER(0.3,Param!$M$21)),-2),0))</f>
        <v>0.76199622093343533</v>
      </c>
      <c r="CS23" s="46">
        <f ca="1">IF(ScreenHeight!$B24&lt;OFFSET(Radar!$AC$3,COLUMN(),0),    Param!$B$38/ScreenHeight!$B24,    (Param!$B$37+1/(1-OFFSET(Radar!$AD$3,COLUMN(),0)*ScreenHeight!$C24)/Param!$B$39)/OFFSET(Radar!$AC$3,COLUMN(),0))*DistanceShader!CS23*LightShader!CS23*(IF(OFFSET(Ghosts!$S$41,COLUMN(),0)&lt;ScreenHeight!$E24,   1,   (SQRT(OFFSET(Ghosts!$T$41,COLUMN(),0)-OFFSET(Ghosts!$R$41,COLUMN(),0)*ScreenHeight!$D24)-1))+IF(Ghosts!$B$35,IF(Param!$M$21,-1-POWER(0.3,Param!$M$21)/(IF(Param!$M$21&lt;20,LightShader!CS88,OFFSET(LightShader!CS88,Param!$M$21-20,0))+POWER(0.3,Param!$M$21)),-2),0))</f>
        <v>0.74023480177155865</v>
      </c>
      <c r="CT23" s="46">
        <f ca="1">IF(ScreenHeight!$B24&lt;OFFSET(Radar!$AC$3,COLUMN(),0),    Param!$B$38/ScreenHeight!$B24,    (Param!$B$37+1/(1-OFFSET(Radar!$AD$3,COLUMN(),0)*ScreenHeight!$C24)/Param!$B$39)/OFFSET(Radar!$AC$3,COLUMN(),0))*DistanceShader!CT23*LightShader!CT23*(IF(OFFSET(Ghosts!$S$41,COLUMN(),0)&lt;ScreenHeight!$E24,   1,   (SQRT(OFFSET(Ghosts!$T$41,COLUMN(),0)-OFFSET(Ghosts!$R$41,COLUMN(),0)*ScreenHeight!$D24)-1))+IF(Ghosts!$B$35,IF(Param!$M$21,-1-POWER(0.3,Param!$M$21)/(IF(Param!$M$21&lt;20,LightShader!CT88,OFFSET(LightShader!CT88,Param!$M$21-20,0))+POWER(0.3,Param!$M$21)),-2),0))</f>
        <v>0.71948499949204425</v>
      </c>
      <c r="CU23" s="46">
        <f ca="1">IF(ScreenHeight!$B24&lt;OFFSET(Radar!$AC$3,COLUMN(),0),    Param!$B$38/ScreenHeight!$B24,    (Param!$B$37+1/(1-OFFSET(Radar!$AD$3,COLUMN(),0)*ScreenHeight!$C24)/Param!$B$39)/OFFSET(Radar!$AC$3,COLUMN(),0))*DistanceShader!CU23*LightShader!CU23*(IF(OFFSET(Ghosts!$S$41,COLUMN(),0)&lt;ScreenHeight!$E24,   1,   (SQRT(OFFSET(Ghosts!$T$41,COLUMN(),0)-OFFSET(Ghosts!$R$41,COLUMN(),0)*ScreenHeight!$D24)-1))+IF(Ghosts!$B$35,IF(Param!$M$21,-1-POWER(0.3,Param!$M$21)/(IF(Param!$M$21&lt;20,LightShader!CU88,OFFSET(LightShader!CU88,Param!$M$21-20,0))+POWER(0.3,Param!$M$21)),-2),0))</f>
        <v>0.69968612683242459</v>
      </c>
      <c r="CV23" s="46">
        <f ca="1">IF(ScreenHeight!$B24&lt;OFFSET(Radar!$AC$3,COLUMN(),0),    Param!$B$38/ScreenHeight!$B24,    (Param!$B$37+1/(1-OFFSET(Radar!$AD$3,COLUMN(),0)*ScreenHeight!$C24)/Param!$B$39)/OFFSET(Radar!$AC$3,COLUMN(),0))*DistanceShader!CV23*LightShader!CV23*(IF(OFFSET(Ghosts!$S$41,COLUMN(),0)&lt;ScreenHeight!$E24,   1,   (SQRT(OFFSET(Ghosts!$T$41,COLUMN(),0)-OFFSET(Ghosts!$R$41,COLUMN(),0)*ScreenHeight!$D24)-1))+IF(Ghosts!$B$35,IF(Param!$M$21,-1-POWER(0.3,Param!$M$21)/(IF(Param!$M$21&lt;20,LightShader!CV88,OFFSET(LightShader!CV88,Param!$M$21-20,0))+POWER(0.3,Param!$M$21)),-2),0))</f>
        <v>0.68077947396516547</v>
      </c>
      <c r="CW23" s="46">
        <f ca="1">IF(ScreenHeight!$B24&lt;OFFSET(Radar!$AC$3,COLUMN(),0),    Param!$B$38/ScreenHeight!$B24,    (Param!$B$37+1/(1-OFFSET(Radar!$AD$3,COLUMN(),0)*ScreenHeight!$C24)/Param!$B$39)/OFFSET(Radar!$AC$3,COLUMN(),0))*DistanceShader!CW23*LightShader!CW23*(IF(OFFSET(Ghosts!$S$41,COLUMN(),0)&lt;ScreenHeight!$E24,   1,   (SQRT(OFFSET(Ghosts!$T$41,COLUMN(),0)-OFFSET(Ghosts!$R$41,COLUMN(),0)*ScreenHeight!$D24)-1))+IF(Ghosts!$B$35,IF(Param!$M$21,-1-POWER(0.3,Param!$M$21)/(IF(Param!$M$21&lt;20,LightShader!CW88,OFFSET(LightShader!CW88,Param!$M$21-20,0))+POWER(0.3,Param!$M$21)),-2),0))</f>
        <v>0.6627093417013874</v>
      </c>
    </row>
    <row r="24" spans="1:101" ht="7.5" customHeight="1">
      <c r="A24" s="46">
        <f ca="1">IF(ScreenHeight!$B25&lt;OFFSET(Radar!$AC$3,COLUMN(),0),    Param!$B$38/ScreenHeight!$B25,    (Param!$B$37+1/(1-OFFSET(Radar!$AD$3,COLUMN(),0)*ScreenHeight!$C25)/Param!$B$39)/OFFSET(Radar!$AC$3,COLUMN(),0))*DistanceShader!A24*LightShader!A24*(IF(OFFSET(Ghosts!$S$41,COLUMN(),0)&lt;ScreenHeight!$E25,   1,   (SQRT(OFFSET(Ghosts!$T$41,COLUMN(),0)-OFFSET(Ghosts!$R$41,COLUMN(),0)*ScreenHeight!$D25)-1))+IF(Ghosts!$B$35,IF(Param!$M$21,-1-POWER(0.3,Param!$M$21)/(IF(Param!$M$21&lt;20,LightShader!A89,OFFSET(LightShader!A89,Param!$M$21-20,0))+POWER(0.3,Param!$M$21)),-2),0))</f>
        <v>0.73180881062598935</v>
      </c>
      <c r="B24" s="46">
        <f ca="1">IF(ScreenHeight!$B25&lt;OFFSET(Radar!$AC$3,COLUMN(),0),    Param!$B$38/ScreenHeight!$B25,    (Param!$B$37+1/(1-OFFSET(Radar!$AD$3,COLUMN(),0)*ScreenHeight!$C25)/Param!$B$39)/OFFSET(Radar!$AC$3,COLUMN(),0))*DistanceShader!B24*LightShader!B24*(IF(OFFSET(Ghosts!$S$41,COLUMN(),0)&lt;ScreenHeight!$E25,   1,   (SQRT(OFFSET(Ghosts!$T$41,COLUMN(),0)-OFFSET(Ghosts!$R$41,COLUMN(),0)*ScreenHeight!$D25)-1))+IF(Ghosts!$B$35,IF(Param!$M$21,-1-POWER(0.3,Param!$M$21)/(IF(Param!$M$21&lt;20,LightShader!B89,OFFSET(LightShader!B89,Param!$M$21-20,0))+POWER(0.3,Param!$M$21)),-2),0))</f>
        <v>0.74577608693866249</v>
      </c>
      <c r="C24" s="46">
        <f ca="1">IF(ScreenHeight!$B25&lt;OFFSET(Radar!$AC$3,COLUMN(),0),    Param!$B$38/ScreenHeight!$B25,    (Param!$B$37+1/(1-OFFSET(Radar!$AD$3,COLUMN(),0)*ScreenHeight!$C25)/Param!$B$39)/OFFSET(Radar!$AC$3,COLUMN(),0))*DistanceShader!C24*LightShader!C24*(IF(OFFSET(Ghosts!$S$41,COLUMN(),0)&lt;ScreenHeight!$E25,   1,   (SQRT(OFFSET(Ghosts!$T$41,COLUMN(),0)-OFFSET(Ghosts!$R$41,COLUMN(),0)*ScreenHeight!$D25)-1))+IF(Ghosts!$B$35,IF(Param!$M$21,-1-POWER(0.3,Param!$M$21)/(IF(Param!$M$21&lt;20,LightShader!C89,OFFSET(LightShader!C89,Param!$M$21-20,0))+POWER(0.3,Param!$M$21)),-2),0))</f>
        <v>0.76021108920297531</v>
      </c>
      <c r="D24" s="46">
        <f ca="1">IF(ScreenHeight!$B25&lt;OFFSET(Radar!$AC$3,COLUMN(),0),    Param!$B$38/ScreenHeight!$B25,    (Param!$B$37+1/(1-OFFSET(Radar!$AD$3,COLUMN(),0)*ScreenHeight!$C25)/Param!$B$39)/OFFSET(Radar!$AC$3,COLUMN(),0))*DistanceShader!D24*LightShader!D24*(IF(OFFSET(Ghosts!$S$41,COLUMN(),0)&lt;ScreenHeight!$E25,   1,   (SQRT(OFFSET(Ghosts!$T$41,COLUMN(),0)-OFFSET(Ghosts!$R$41,COLUMN(),0)*ScreenHeight!$D25)-1))+IF(Ghosts!$B$35,IF(Param!$M$21,-1-POWER(0.3,Param!$M$21)/(IF(Param!$M$21&lt;20,LightShader!D89,OFFSET(LightShader!D89,Param!$M$21-20,0))+POWER(0.3,Param!$M$21)),-2),0))</f>
        <v>0.77513625506199824</v>
      </c>
      <c r="E24" s="46">
        <f ca="1">IF(ScreenHeight!$B25&lt;OFFSET(Radar!$AC$3,COLUMN(),0),    Param!$B$38/ScreenHeight!$B25,    (Param!$B$37+1/(1-OFFSET(Radar!$AD$3,COLUMN(),0)*ScreenHeight!$C25)/Param!$B$39)/OFFSET(Radar!$AC$3,COLUMN(),0))*DistanceShader!E24*LightShader!E24*(IF(OFFSET(Ghosts!$S$41,COLUMN(),0)&lt;ScreenHeight!$E25,   1,   (SQRT(OFFSET(Ghosts!$T$41,COLUMN(),0)-OFFSET(Ghosts!$R$41,COLUMN(),0)*ScreenHeight!$D25)-1))+IF(Ghosts!$B$35,IF(Param!$M$21,-1-POWER(0.3,Param!$M$21)/(IF(Param!$M$21&lt;20,LightShader!E89,OFFSET(LightShader!E89,Param!$M$21-20,0))+POWER(0.3,Param!$M$21)),-2),0))</f>
        <v>0.79057554898126625</v>
      </c>
      <c r="F24" s="46">
        <f ca="1">IF(ScreenHeight!$B25&lt;OFFSET(Radar!$AC$3,COLUMN(),0),    Param!$B$38/ScreenHeight!$B25,    (Param!$B$37+1/(1-OFFSET(Radar!$AD$3,COLUMN(),0)*ScreenHeight!$C25)/Param!$B$39)/OFFSET(Radar!$AC$3,COLUMN(),0))*DistanceShader!F24*LightShader!F24*(IF(OFFSET(Ghosts!$S$41,COLUMN(),0)&lt;ScreenHeight!$E25,   1,   (SQRT(OFFSET(Ghosts!$T$41,COLUMN(),0)-OFFSET(Ghosts!$R$41,COLUMN(),0)*ScreenHeight!$D25)-1))+IF(Ghosts!$B$35,IF(Param!$M$21,-1-POWER(0.3,Param!$M$21)/(IF(Param!$M$21&lt;20,LightShader!F89,OFFSET(LightShader!F89,Param!$M$21-20,0))+POWER(0.3,Param!$M$21)),-2),0))</f>
        <v>0.80655460901010367</v>
      </c>
      <c r="G24" s="46">
        <f ca="1">IF(ScreenHeight!$B25&lt;OFFSET(Radar!$AC$3,COLUMN(),0),    Param!$B$38/ScreenHeight!$B25,    (Param!$B$37+1/(1-OFFSET(Radar!$AD$3,COLUMN(),0)*ScreenHeight!$C25)/Param!$B$39)/OFFSET(Radar!$AC$3,COLUMN(),0))*DistanceShader!G24*LightShader!G24*(IF(OFFSET(Ghosts!$S$41,COLUMN(),0)&lt;ScreenHeight!$E25,   1,   (SQRT(OFFSET(Ghosts!$T$41,COLUMN(),0)-OFFSET(Ghosts!$R$41,COLUMN(),0)*ScreenHeight!$D25)-1))+IF(Ghosts!$B$35,IF(Param!$M$21,-1-POWER(0.3,Param!$M$21)/(IF(Param!$M$21&lt;20,LightShader!G89,OFFSET(LightShader!G89,Param!$M$21-20,0))+POWER(0.3,Param!$M$21)),-2),0))</f>
        <v>0.82310091221234072</v>
      </c>
      <c r="H24" s="46">
        <f ca="1">IF(ScreenHeight!$B25&lt;OFFSET(Radar!$AC$3,COLUMN(),0),    Param!$B$38/ScreenHeight!$B25,    (Param!$B$37+1/(1-OFFSET(Radar!$AD$3,COLUMN(),0)*ScreenHeight!$C25)/Param!$B$39)/OFFSET(Radar!$AC$3,COLUMN(),0))*DistanceShader!H24*LightShader!H24*(IF(OFFSET(Ghosts!$S$41,COLUMN(),0)&lt;ScreenHeight!$E25,   1,   (SQRT(OFFSET(Ghosts!$T$41,COLUMN(),0)-OFFSET(Ghosts!$R$41,COLUMN(),0)*ScreenHeight!$D25)-1))+IF(Ghosts!$B$35,IF(Param!$M$21,-1-POWER(0.3,Param!$M$21)/(IF(Param!$M$21&lt;20,LightShader!H89,OFFSET(LightShader!H89,Param!$M$21-20,0))+POWER(0.3,Param!$M$21)),-2),0))</f>
        <v>0.8402439615993641</v>
      </c>
      <c r="I24" s="46">
        <f ca="1">IF(ScreenHeight!$B25&lt;OFFSET(Radar!$AC$3,COLUMN(),0),    Param!$B$38/ScreenHeight!$B25,    (Param!$B$37+1/(1-OFFSET(Radar!$AD$3,COLUMN(),0)*ScreenHeight!$C25)/Param!$B$39)/OFFSET(Radar!$AC$3,COLUMN(),0))*DistanceShader!I24*LightShader!I24*(IF(OFFSET(Ghosts!$S$41,COLUMN(),0)&lt;ScreenHeight!$E25,   1,   (SQRT(OFFSET(Ghosts!$T$41,COLUMN(),0)-OFFSET(Ghosts!$R$41,COLUMN(),0)*ScreenHeight!$D25)-1))+IF(Ghosts!$B$35,IF(Param!$M$21,-1-POWER(0.3,Param!$M$21)/(IF(Param!$M$21&lt;20,LightShader!I89,OFFSET(LightShader!I89,Param!$M$21-20,0))+POWER(0.3,Param!$M$21)),-2),0))</f>
        <v>0.85801549787391362</v>
      </c>
      <c r="J24" s="46">
        <f ca="1">IF(ScreenHeight!$B25&lt;OFFSET(Radar!$AC$3,COLUMN(),0),    Param!$B$38/ScreenHeight!$B25,    (Param!$B$37+1/(1-OFFSET(Radar!$AD$3,COLUMN(),0)*ScreenHeight!$C25)/Param!$B$39)/OFFSET(Radar!$AC$3,COLUMN(),0))*DistanceShader!J24*LightShader!J24*(IF(OFFSET(Ghosts!$S$41,COLUMN(),0)&lt;ScreenHeight!$E25,   1,   (SQRT(OFFSET(Ghosts!$T$41,COLUMN(),0)-OFFSET(Ghosts!$R$41,COLUMN(),0)*ScreenHeight!$D25)-1))+IF(Ghosts!$B$35,IF(Param!$M$21,-1-POWER(0.3,Param!$M$21)/(IF(Param!$M$21&lt;20,LightShader!J89,OFFSET(LightShader!J89,Param!$M$21-20,0))+POWER(0.3,Param!$M$21)),-2),0))</f>
        <v>0.57163461945390059</v>
      </c>
      <c r="K24" s="46">
        <f ca="1">IF(ScreenHeight!$B25&lt;OFFSET(Radar!$AC$3,COLUMN(),0),    Param!$B$38/ScreenHeight!$B25,    (Param!$B$37+1/(1-OFFSET(Radar!$AD$3,COLUMN(),0)*ScreenHeight!$C25)/Param!$B$39)/OFFSET(Radar!$AC$3,COLUMN(),0))*DistanceShader!K24*LightShader!K24*(IF(OFFSET(Ghosts!$S$41,COLUMN(),0)&lt;ScreenHeight!$E25,   1,   (SQRT(OFFSET(Ghosts!$T$41,COLUMN(),0)-OFFSET(Ghosts!$R$41,COLUMN(),0)*ScreenHeight!$D25)-1))+IF(Ghosts!$B$35,IF(Param!$M$21,-1-POWER(0.3,Param!$M$21)/(IF(Param!$M$21&lt;20,LightShader!K89,OFFSET(LightShader!K89,Param!$M$21-20,0))+POWER(0.3,Param!$M$21)),-2),0))</f>
        <v>0.5841140687343398</v>
      </c>
      <c r="L24" s="46">
        <f ca="1">IF(ScreenHeight!$B25&lt;OFFSET(Radar!$AC$3,COLUMN(),0),    Param!$B$38/ScreenHeight!$B25,    (Param!$B$37+1/(1-OFFSET(Radar!$AD$3,COLUMN(),0)*ScreenHeight!$C25)/Param!$B$39)/OFFSET(Radar!$AC$3,COLUMN(),0))*DistanceShader!L24*LightShader!L24*(IF(OFFSET(Ghosts!$S$41,COLUMN(),0)&lt;ScreenHeight!$E25,   1,   (SQRT(OFFSET(Ghosts!$T$41,COLUMN(),0)-OFFSET(Ghosts!$R$41,COLUMN(),0)*ScreenHeight!$D25)-1))+IF(Ghosts!$B$35,IF(Param!$M$21,-1-POWER(0.3,Param!$M$21)/(IF(Param!$M$21&lt;20,LightShader!L89,OFFSET(LightShader!L89,Param!$M$21-20,0))+POWER(0.3,Param!$M$21)),-2),0))</f>
        <v>0.59707596924668216</v>
      </c>
      <c r="M24" s="46">
        <f ca="1">IF(ScreenHeight!$B25&lt;OFFSET(Radar!$AC$3,COLUMN(),0),    Param!$B$38/ScreenHeight!$B25,    (Param!$B$37+1/(1-OFFSET(Radar!$AD$3,COLUMN(),0)*ScreenHeight!$C25)/Param!$B$39)/OFFSET(Radar!$AC$3,COLUMN(),0))*DistanceShader!M24*LightShader!M24*(IF(OFFSET(Ghosts!$S$41,COLUMN(),0)&lt;ScreenHeight!$E25,   1,   (SQRT(OFFSET(Ghosts!$T$41,COLUMN(),0)-OFFSET(Ghosts!$R$41,COLUMN(),0)*ScreenHeight!$D25)-1))+IF(Ghosts!$B$35,IF(Param!$M$21,-1-POWER(0.3,Param!$M$21)/(IF(Param!$M$21&lt;20,LightShader!M89,OFFSET(LightShader!M89,Param!$M$21-20,0))+POWER(0.3,Param!$M$21)),-2),0))</f>
        <v>0.61054866319398016</v>
      </c>
      <c r="N24" s="46">
        <f ca="1">IF(ScreenHeight!$B25&lt;OFFSET(Radar!$AC$3,COLUMN(),0),    Param!$B$38/ScreenHeight!$B25,    (Param!$B$37+1/(1-OFFSET(Radar!$AD$3,COLUMN(),0)*ScreenHeight!$C25)/Param!$B$39)/OFFSET(Radar!$AC$3,COLUMN(),0))*DistanceShader!N24*LightShader!N24*(IF(OFFSET(Ghosts!$S$41,COLUMN(),0)&lt;ScreenHeight!$E25,   1,   (SQRT(OFFSET(Ghosts!$T$41,COLUMN(),0)-OFFSET(Ghosts!$R$41,COLUMN(),0)*ScreenHeight!$D25)-1))+IF(Ghosts!$B$35,IF(Param!$M$21,-1-POWER(0.3,Param!$M$21)/(IF(Param!$M$21&lt;20,LightShader!N89,OFFSET(LightShader!N89,Param!$M$21-20,0))+POWER(0.3,Param!$M$21)),-2),0))</f>
        <v>0.62456299058533482</v>
      </c>
      <c r="O24" s="46">
        <f ca="1">IF(ScreenHeight!$B25&lt;OFFSET(Radar!$AC$3,COLUMN(),0),    Param!$B$38/ScreenHeight!$B25,    (Param!$B$37+1/(1-OFFSET(Radar!$AD$3,COLUMN(),0)*ScreenHeight!$C25)/Param!$B$39)/OFFSET(Radar!$AC$3,COLUMN(),0))*DistanceShader!O24*LightShader!O24*(IF(OFFSET(Ghosts!$S$41,COLUMN(),0)&lt;ScreenHeight!$E25,   1,   (SQRT(OFFSET(Ghosts!$T$41,COLUMN(),0)-OFFSET(Ghosts!$R$41,COLUMN(),0)*ScreenHeight!$D25)-1))+IF(Ghosts!$B$35,IF(Param!$M$21,-1-POWER(0.3,Param!$M$21)/(IF(Param!$M$21&lt;20,LightShader!O89,OFFSET(LightShader!O89,Param!$M$21-20,0))+POWER(0.3,Param!$M$21)),-2),0))</f>
        <v>0.63915259550603509</v>
      </c>
      <c r="P24" s="46">
        <f ca="1">IF(ScreenHeight!$B25&lt;OFFSET(Radar!$AC$3,COLUMN(),0),    Param!$B$38/ScreenHeight!$B25,    (Param!$B$37+1/(1-OFFSET(Radar!$AD$3,COLUMN(),0)*ScreenHeight!$C25)/Param!$B$39)/OFFSET(Radar!$AC$3,COLUMN(),0))*DistanceShader!P24*LightShader!P24*(IF(OFFSET(Ghosts!$S$41,COLUMN(),0)&lt;ScreenHeight!$E25,   1,   (SQRT(OFFSET(Ghosts!$T$41,COLUMN(),0)-OFFSET(Ghosts!$R$41,COLUMN(),0)*ScreenHeight!$D25)-1))+IF(Ghosts!$B$35,IF(Param!$M$21,-1-POWER(0.3,Param!$M$21)/(IF(Param!$M$21&lt;20,LightShader!P89,OFFSET(LightShader!P89,Param!$M$21-20,0))+POWER(0.3,Param!$M$21)),-2),0))</f>
        <v>0.81503019708393321</v>
      </c>
      <c r="Q24" s="46">
        <f ca="1">IF(ScreenHeight!$B25&lt;OFFSET(Radar!$AC$3,COLUMN(),0),    Param!$B$38/ScreenHeight!$B25,    (Param!$B$37+1/(1-OFFSET(Radar!$AD$3,COLUMN(),0)*ScreenHeight!$C25)/Param!$B$39)/OFFSET(Radar!$AC$3,COLUMN(),0))*DistanceShader!Q24*LightShader!Q24*(IF(OFFSET(Ghosts!$S$41,COLUMN(),0)&lt;ScreenHeight!$E25,   1,   (SQRT(OFFSET(Ghosts!$T$41,COLUMN(),0)-OFFSET(Ghosts!$R$41,COLUMN(),0)*ScreenHeight!$D25)-1))+IF(Ghosts!$B$35,IF(Param!$M$21,-1-POWER(0.3,Param!$M$21)/(IF(Param!$M$21&lt;20,LightShader!Q89,OFFSET(LightShader!Q89,Param!$M$21-20,0))+POWER(0.3,Param!$M$21)),-2),0))</f>
        <v>0.84690587164325937</v>
      </c>
      <c r="R24" s="46">
        <f ca="1">IF(ScreenHeight!$B25&lt;OFFSET(Radar!$AC$3,COLUMN(),0),    Param!$B$38/ScreenHeight!$B25,    (Param!$B$37+1/(1-OFFSET(Radar!$AD$3,COLUMN(),0)*ScreenHeight!$C25)/Param!$B$39)/OFFSET(Radar!$AC$3,COLUMN(),0))*DistanceShader!R24*LightShader!R24*(IF(OFFSET(Ghosts!$S$41,COLUMN(),0)&lt;ScreenHeight!$E25,   1,   (SQRT(OFFSET(Ghosts!$T$41,COLUMN(),0)-OFFSET(Ghosts!$R$41,COLUMN(),0)*ScreenHeight!$D25)-1))+IF(Ghosts!$B$35,IF(Param!$M$21,-1-POWER(0.3,Param!$M$21)/(IF(Param!$M$21&lt;20,LightShader!R89,OFFSET(LightShader!R89,Param!$M$21-20,0))+POWER(0.3,Param!$M$21)),-2),0))</f>
        <v>0.88061327694347413</v>
      </c>
      <c r="S24" s="46">
        <f ca="1">IF(ScreenHeight!$B25&lt;OFFSET(Radar!$AC$3,COLUMN(),0),    Param!$B$38/ScreenHeight!$B25,    (Param!$B$37+1/(1-OFFSET(Radar!$AD$3,COLUMN(),0)*ScreenHeight!$C25)/Param!$B$39)/OFFSET(Radar!$AC$3,COLUMN(),0))*DistanceShader!S24*LightShader!S24*(IF(OFFSET(Ghosts!$S$41,COLUMN(),0)&lt;ScreenHeight!$E25,   1,   (SQRT(OFFSET(Ghosts!$T$41,COLUMN(),0)-OFFSET(Ghosts!$R$41,COLUMN(),0)*ScreenHeight!$D25)-1))+IF(Ghosts!$B$35,IF(Param!$M$21,-1-POWER(0.3,Param!$M$21)/(IF(Param!$M$21&lt;20,LightShader!S89,OFFSET(LightShader!S89,Param!$M$21-20,0))+POWER(0.3,Param!$M$21)),-2),0))</f>
        <v>0.91629824178133512</v>
      </c>
      <c r="T24" s="46">
        <f ca="1">IF(ScreenHeight!$B25&lt;OFFSET(Radar!$AC$3,COLUMN(),0),    Param!$B$38/ScreenHeight!$B25,    (Param!$B$37+1/(1-OFFSET(Radar!$AD$3,COLUMN(),0)*ScreenHeight!$C25)/Param!$B$39)/OFFSET(Radar!$AC$3,COLUMN(),0))*DistanceShader!T24*LightShader!T24*(IF(OFFSET(Ghosts!$S$41,COLUMN(),0)&lt;ScreenHeight!$E25,   1,   (SQRT(OFFSET(Ghosts!$T$41,COLUMN(),0)-OFFSET(Ghosts!$R$41,COLUMN(),0)*ScreenHeight!$D25)-1))+IF(Ghosts!$B$35,IF(Param!$M$21,-1-POWER(0.3,Param!$M$21)/(IF(Param!$M$21&lt;20,LightShader!T89,OFFSET(LightShader!T89,Param!$M$21-20,0))+POWER(0.3,Param!$M$21)),-2),0))</f>
        <v>0.95412231584947937</v>
      </c>
      <c r="U24" s="46">
        <f ca="1">IF(ScreenHeight!$B25&lt;OFFSET(Radar!$AC$3,COLUMN(),0),    Param!$B$38/ScreenHeight!$B25,    (Param!$B$37+1/(1-OFFSET(Radar!$AD$3,COLUMN(),0)*ScreenHeight!$C25)/Param!$B$39)/OFFSET(Radar!$AC$3,COLUMN(),0))*DistanceShader!U24*LightShader!U24*(IF(OFFSET(Ghosts!$S$41,COLUMN(),0)&lt;ScreenHeight!$E25,   1,   (SQRT(OFFSET(Ghosts!$T$41,COLUMN(),0)-OFFSET(Ghosts!$R$41,COLUMN(),0)*ScreenHeight!$D25)-1))+IF(Ghosts!$B$35,IF(Param!$M$21,-1-POWER(0.3,Param!$M$21)/(IF(Param!$M$21&lt;20,LightShader!U89,OFFSET(LightShader!U89,Param!$M$21-20,0))+POWER(0.3,Param!$M$21)),-2),0))</f>
        <v>0.99426495936133885</v>
      </c>
      <c r="V24" s="46">
        <f ca="1">IF(ScreenHeight!$B25&lt;OFFSET(Radar!$AC$3,COLUMN(),0),    Param!$B$38/ScreenHeight!$B25,    (Param!$B$37+1/(1-OFFSET(Radar!$AD$3,COLUMN(),0)*ScreenHeight!$C25)/Param!$B$39)/OFFSET(Radar!$AC$3,COLUMN(),0))*DistanceShader!V24*LightShader!V24*(IF(OFFSET(Ghosts!$S$41,COLUMN(),0)&lt;ScreenHeight!$E25,   1,   (SQRT(OFFSET(Ghosts!$T$41,COLUMN(),0)-OFFSET(Ghosts!$R$41,COLUMN(),0)*ScreenHeight!$D25)-1))+IF(Ghosts!$B$35,IF(Param!$M$21,-1-POWER(0.3,Param!$M$21)/(IF(Param!$M$21&lt;20,LightShader!V89,OFFSET(LightShader!V89,Param!$M$21-20,0))+POWER(0.3,Param!$M$21)),-2),0))</f>
        <v>1.0369260987584639</v>
      </c>
      <c r="W24" s="46">
        <f ca="1">IF(ScreenHeight!$B25&lt;OFFSET(Radar!$AC$3,COLUMN(),0),    Param!$B$38/ScreenHeight!$B25,    (Param!$B$37+1/(1-OFFSET(Radar!$AD$3,COLUMN(),0)*ScreenHeight!$C25)/Param!$B$39)/OFFSET(Radar!$AC$3,COLUMN(),0))*DistanceShader!W24*LightShader!W24*(IF(OFFSET(Ghosts!$S$41,COLUMN(),0)&lt;ScreenHeight!$E25,   1,   (SQRT(OFFSET(Ghosts!$T$41,COLUMN(),0)-OFFSET(Ghosts!$R$41,COLUMN(),0)*ScreenHeight!$D25)-1))+IF(Ghosts!$B$35,IF(Param!$M$21,-1-POWER(0.3,Param!$M$21)/(IF(Param!$M$21&lt;20,LightShader!W89,OFFSET(LightShader!W89,Param!$M$21-20,0))+POWER(0.3,Param!$M$21)),-2),0))</f>
        <v>1.0823291165177387</v>
      </c>
      <c r="X24" s="46">
        <f ca="1">IF(ScreenHeight!$B25&lt;OFFSET(Radar!$AC$3,COLUMN(),0),    Param!$B$38/ScreenHeight!$B25,    (Param!$B$37+1/(1-OFFSET(Radar!$AD$3,COLUMN(),0)*ScreenHeight!$C25)/Param!$B$39)/OFFSET(Radar!$AC$3,COLUMN(),0))*DistanceShader!X24*LightShader!X24*(IF(OFFSET(Ghosts!$S$41,COLUMN(),0)&lt;ScreenHeight!$E25,   1,   (SQRT(OFFSET(Ghosts!$T$41,COLUMN(),0)-OFFSET(Ghosts!$R$41,COLUMN(),0)*ScreenHeight!$D25)-1))+IF(Ghosts!$B$35,IF(Param!$M$21,-1-POWER(0.3,Param!$M$21)/(IF(Param!$M$21&lt;20,LightShader!X89,OFFSET(LightShader!X89,Param!$M$21-20,0))+POWER(0.3,Param!$M$21)),-2),0))</f>
        <v>1.1307243559089566</v>
      </c>
      <c r="Y24" s="46">
        <f ca="1">IF(ScreenHeight!$B25&lt;OFFSET(Radar!$AC$3,COLUMN(),0),    Param!$B$38/ScreenHeight!$B25,    (Param!$B$37+1/(1-OFFSET(Radar!$AD$3,COLUMN(),0)*ScreenHeight!$C25)/Param!$B$39)/OFFSET(Radar!$AC$3,COLUMN(),0))*DistanceShader!Y24*LightShader!Y24*(IF(OFFSET(Ghosts!$S$41,COLUMN(),0)&lt;ScreenHeight!$E25,   1,   (SQRT(OFFSET(Ghosts!$T$41,COLUMN(),0)-OFFSET(Ghosts!$R$41,COLUMN(),0)*ScreenHeight!$D25)-1))+IF(Ghosts!$B$35,IF(Param!$M$21,-1-POWER(0.3,Param!$M$21)/(IF(Param!$M$21&lt;20,LightShader!Y89,OFFSET(LightShader!Y89,Param!$M$21-20,0))+POWER(0.3,Param!$M$21)),-2),0))</f>
        <v>1.1823932363530569</v>
      </c>
      <c r="Z24" s="46">
        <f ca="1">IF(ScreenHeight!$B25&lt;OFFSET(Radar!$AC$3,COLUMN(),0),    Param!$B$38/ScreenHeight!$B25,    (Param!$B$37+1/(1-OFFSET(Radar!$AD$3,COLUMN(),0)*ScreenHeight!$C25)/Param!$B$39)/OFFSET(Radar!$AC$3,COLUMN(),0))*DistanceShader!Z24*LightShader!Z24*(IF(OFFSET(Ghosts!$S$41,COLUMN(),0)&lt;ScreenHeight!$E25,   1,   (SQRT(OFFSET(Ghosts!$T$41,COLUMN(),0)-OFFSET(Ghosts!$R$41,COLUMN(),0)*ScreenHeight!$D25)-1))+IF(Ghosts!$B$35,IF(Param!$M$21,-1-POWER(0.3,Param!$M$21)/(IF(Param!$M$21&lt;20,LightShader!Z89,OFFSET(LightShader!Z89,Param!$M$21-20,0))+POWER(0.3,Param!$M$21)),-2),0))</f>
        <v>1.2376530916851269</v>
      </c>
      <c r="AA24" s="46">
        <f ca="1">IF(ScreenHeight!$B25&lt;OFFSET(Radar!$AC$3,COLUMN(),0),    Param!$B$38/ScreenHeight!$B25,    (Param!$B$37+1/(1-OFFSET(Radar!$AD$3,COLUMN(),0)*ScreenHeight!$C25)/Param!$B$39)/OFFSET(Radar!$AC$3,COLUMN(),0))*DistanceShader!AA24*LightShader!AA24*(IF(OFFSET(Ghosts!$S$41,COLUMN(),0)&lt;ScreenHeight!$E25,   1,   (SQRT(OFFSET(Ghosts!$T$41,COLUMN(),0)-OFFSET(Ghosts!$R$41,COLUMN(),0)*ScreenHeight!$D25)-1))+IF(Ghosts!$B$35,IF(Param!$M$21,-1-POWER(0.3,Param!$M$21)/(IF(Param!$M$21&lt;20,LightShader!AA89,OFFSET(LightShader!AA89,Param!$M$21-20,0))+POWER(0.3,Param!$M$21)),-2),0))</f>
        <v>1.2968628616215676</v>
      </c>
      <c r="AB24" s="46">
        <f ca="1">IF(ScreenHeight!$B25&lt;OFFSET(Radar!$AC$3,COLUMN(),0),    Param!$B$38/ScreenHeight!$B25,    (Param!$B$37+1/(1-OFFSET(Radar!$AD$3,COLUMN(),0)*ScreenHeight!$C25)/Param!$B$39)/OFFSET(Radar!$AC$3,COLUMN(),0))*DistanceShader!AB24*LightShader!AB24*(IF(OFFSET(Ghosts!$S$41,COLUMN(),0)&lt;ScreenHeight!$E25,   1,   (SQRT(OFFSET(Ghosts!$T$41,COLUMN(),0)-OFFSET(Ghosts!$R$41,COLUMN(),0)*ScreenHeight!$D25)-1))+IF(Ghosts!$B$35,IF(Param!$M$21,-1-POWER(0.3,Param!$M$21)/(IF(Param!$M$21&lt;20,LightShader!AB89,OFFSET(LightShader!AB89,Param!$M$21-20,0))+POWER(0.3,Param!$M$21)),-2),0))</f>
        <v>1.3604297848083204</v>
      </c>
      <c r="AC24" s="46">
        <f ca="1">IF(ScreenHeight!$B25&lt;OFFSET(Radar!$AC$3,COLUMN(),0),    Param!$B$38/ScreenHeight!$B25,    (Param!$B$37+1/(1-OFFSET(Radar!$AD$3,COLUMN(),0)*ScreenHeight!$C25)/Param!$B$39)/OFFSET(Radar!$AC$3,COLUMN(),0))*DistanceShader!AC24*LightShader!AC24*(IF(OFFSET(Ghosts!$S$41,COLUMN(),0)&lt;ScreenHeight!$E25,   1,   (SQRT(OFFSET(Ghosts!$T$41,COLUMN(),0)-OFFSET(Ghosts!$R$41,COLUMN(),0)*ScreenHeight!$D25)-1))+IF(Ghosts!$B$35,IF(Param!$M$21,-1-POWER(0.3,Param!$M$21)/(IF(Param!$M$21&lt;20,LightShader!AC89,OFFSET(LightShader!AC89,Param!$M$21-20,0))+POWER(0.3,Param!$M$21)),-2),0))</f>
        <v>1.4288172573766234</v>
      </c>
      <c r="AD24" s="46">
        <f ca="1">IF(ScreenHeight!$B25&lt;OFFSET(Radar!$AC$3,COLUMN(),0),    Param!$B$38/ScreenHeight!$B25,    (Param!$B$37+1/(1-OFFSET(Radar!$AD$3,COLUMN(),0)*ScreenHeight!$C25)/Param!$B$39)/OFFSET(Radar!$AC$3,COLUMN(),0))*DistanceShader!AD24*LightShader!AD24*(IF(OFFSET(Ghosts!$S$41,COLUMN(),0)&lt;ScreenHeight!$E25,   1,   (SQRT(OFFSET(Ghosts!$T$41,COLUMN(),0)-OFFSET(Ghosts!$R$41,COLUMN(),0)*ScreenHeight!$D25)-1))+IF(Ghosts!$B$35,IF(Param!$M$21,-1-POWER(0.3,Param!$M$21)/(IF(Param!$M$21&lt;20,LightShader!AD89,OFFSET(LightShader!AD89,Param!$M$21-20,0))+POWER(0.3,Param!$M$21)),-2),0))</f>
        <v>1.5025540289475039</v>
      </c>
      <c r="AE24" s="46">
        <f ca="1">IF(ScreenHeight!$B25&lt;OFFSET(Radar!$AC$3,COLUMN(),0),    Param!$B$38/ScreenHeight!$B25,    (Param!$B$37+1/(1-OFFSET(Radar!$AD$3,COLUMN(),0)*ScreenHeight!$C25)/Param!$B$39)/OFFSET(Radar!$AC$3,COLUMN(),0))*DistanceShader!AE24*LightShader!AE24*(IF(OFFSET(Ghosts!$S$41,COLUMN(),0)&lt;ScreenHeight!$E25,   1,   (SQRT(OFFSET(Ghosts!$T$41,COLUMN(),0)-OFFSET(Ghosts!$R$41,COLUMN(),0)*ScreenHeight!$D25)-1))+IF(Ghosts!$B$35,IF(Param!$M$21,-1-POWER(0.3,Param!$M$21)/(IF(Param!$M$21&lt;20,LightShader!AE89,OFFSET(LightShader!AE89,Param!$M$21-20,0))+POWER(0.3,Param!$M$21)),-2),0))</f>
        <v>1.5822448992989329</v>
      </c>
      <c r="AF24" s="46">
        <f ca="1">IF(ScreenHeight!$B25&lt;OFFSET(Radar!$AC$3,COLUMN(),0),    Param!$B$38/ScreenHeight!$B25,    (Param!$B$37+1/(1-OFFSET(Radar!$AD$3,COLUMN(),0)*ScreenHeight!$C25)/Param!$B$39)/OFFSET(Radar!$AC$3,COLUMN(),0))*DistanceShader!AF24*LightShader!AF24*(IF(OFFSET(Ghosts!$S$41,COLUMN(),0)&lt;ScreenHeight!$E25,   1,   (SQRT(OFFSET(Ghosts!$T$41,COLUMN(),0)-OFFSET(Ghosts!$R$41,COLUMN(),0)*ScreenHeight!$D25)-1))+IF(Ghosts!$B$35,IF(Param!$M$21,-1-POWER(0.3,Param!$M$21)/(IF(Param!$M$21&lt;20,LightShader!AF89,OFFSET(LightShader!AF89,Param!$M$21-20,0))+POWER(0.3,Param!$M$21)),-2),0))</f>
        <v>1.6685830369290806</v>
      </c>
      <c r="AG24" s="46">
        <f ca="1">IF(ScreenHeight!$B25&lt;OFFSET(Radar!$AC$3,COLUMN(),0),    Param!$B$38/ScreenHeight!$B25,    (Param!$B$37+1/(1-OFFSET(Radar!$AD$3,COLUMN(),0)*ScreenHeight!$C25)/Param!$B$39)/OFFSET(Radar!$AC$3,COLUMN(),0))*DistanceShader!AG24*LightShader!AG24*(IF(OFFSET(Ghosts!$S$41,COLUMN(),0)&lt;ScreenHeight!$E25,   1,   (SQRT(OFFSET(Ghosts!$T$41,COLUMN(),0)-OFFSET(Ghosts!$R$41,COLUMN(),0)*ScreenHeight!$D25)-1))+IF(Ghosts!$B$35,IF(Param!$M$21,-1-POWER(0.3,Param!$M$21)/(IF(Param!$M$21&lt;20,LightShader!AG89,OFFSET(LightShader!AG89,Param!$M$21-20,0))+POWER(0.3,Param!$M$21)),-2),0))</f>
        <v>1.7623639363735915</v>
      </c>
      <c r="AH24" s="46">
        <f ca="1">IF(ScreenHeight!$B25&lt;OFFSET(Radar!$AC$3,COLUMN(),0),    Param!$B$38/ScreenHeight!$B25,    (Param!$B$37+1/(1-OFFSET(Radar!$AD$3,COLUMN(),0)*ScreenHeight!$C25)/Param!$B$39)/OFFSET(Radar!$AC$3,COLUMN(),0))*DistanceShader!AH24*LightShader!AH24*(IF(OFFSET(Ghosts!$S$41,COLUMN(),0)&lt;ScreenHeight!$E25,   1,   (SQRT(OFFSET(Ghosts!$T$41,COLUMN(),0)-OFFSET(Ghosts!$R$41,COLUMN(),0)*ScreenHeight!$D25)-1))+IF(Ghosts!$B$35,IF(Param!$M$21,-1-POWER(0.3,Param!$M$21)/(IF(Param!$M$21&lt;20,LightShader!AH89,OFFSET(LightShader!AH89,Param!$M$21-20,0))+POWER(0.3,Param!$M$21)),-2),0))</f>
        <v>1.7472718887799561</v>
      </c>
      <c r="AI24" s="46">
        <f ca="1">IF(ScreenHeight!$B25&lt;OFFSET(Radar!$AC$3,COLUMN(),0),    Param!$B$38/ScreenHeight!$B25,    (Param!$B$37+1/(1-OFFSET(Radar!$AD$3,COLUMN(),0)*ScreenHeight!$C25)/Param!$B$39)/OFFSET(Radar!$AC$3,COLUMN(),0))*DistanceShader!AI24*LightShader!AI24*(IF(OFFSET(Ghosts!$S$41,COLUMN(),0)&lt;ScreenHeight!$E25,   1,   (SQRT(OFFSET(Ghosts!$T$41,COLUMN(),0)-OFFSET(Ghosts!$R$41,COLUMN(),0)*ScreenHeight!$D25)-1))+IF(Ghosts!$B$35,IF(Param!$M$21,-1-POWER(0.3,Param!$M$21)/(IF(Param!$M$21&lt;20,LightShader!AI89,OFFSET(LightShader!AI89,Param!$M$21-20,0))+POWER(0.3,Param!$M$21)),-2),0))</f>
        <v>1.8647541226971884</v>
      </c>
      <c r="AJ24" s="46">
        <f ca="1">IF(ScreenHeight!$B25&lt;OFFSET(Radar!$AC$3,COLUMN(),0),    Param!$B$38/ScreenHeight!$B25,    (Param!$B$37+1/(1-OFFSET(Radar!$AD$3,COLUMN(),0)*ScreenHeight!$C25)/Param!$B$39)/OFFSET(Radar!$AC$3,COLUMN(),0))*DistanceShader!AJ24*LightShader!AJ24*(IF(OFFSET(Ghosts!$S$41,COLUMN(),0)&lt;ScreenHeight!$E25,   1,   (SQRT(OFFSET(Ghosts!$T$41,COLUMN(),0)-OFFSET(Ghosts!$R$41,COLUMN(),0)*ScreenHeight!$D25)-1))+IF(Ghosts!$B$35,IF(Param!$M$21,-1-POWER(0.3,Param!$M$21)/(IF(Param!$M$21&lt;20,LightShader!AJ89,OFFSET(LightShader!AJ89,Param!$M$21-20,0))+POWER(0.3,Param!$M$21)),-2),0))</f>
        <v>1.9937780707943147</v>
      </c>
      <c r="AK24" s="46">
        <f ca="1">IF(ScreenHeight!$B25&lt;OFFSET(Radar!$AC$3,COLUMN(),0),    Param!$B$38/ScreenHeight!$B25,    (Param!$B$37+1/(1-OFFSET(Radar!$AD$3,COLUMN(),0)*ScreenHeight!$C25)/Param!$B$39)/OFFSET(Radar!$AC$3,COLUMN(),0))*DistanceShader!AK24*LightShader!AK24*(IF(OFFSET(Ghosts!$S$41,COLUMN(),0)&lt;ScreenHeight!$E25,   1,   (SQRT(OFFSET(Ghosts!$T$41,COLUMN(),0)-OFFSET(Ghosts!$R$41,COLUMN(),0)*ScreenHeight!$D25)-1))+IF(Ghosts!$B$35,IF(Param!$M$21,-1-POWER(0.3,Param!$M$21)/(IF(Param!$M$21&lt;20,LightShader!AK89,OFFSET(LightShader!AK89,Param!$M$21-20,0))+POWER(0.3,Param!$M$21)),-2),0))</f>
        <v>2.1358540321703829</v>
      </c>
      <c r="AL24" s="46">
        <f ca="1">IF(ScreenHeight!$B25&lt;OFFSET(Radar!$AC$3,COLUMN(),0),    Param!$B$38/ScreenHeight!$B25,    (Param!$B$37+1/(1-OFFSET(Radar!$AD$3,COLUMN(),0)*ScreenHeight!$C25)/Param!$B$39)/OFFSET(Radar!$AC$3,COLUMN(),0))*DistanceShader!AL24*LightShader!AL24*(IF(OFFSET(Ghosts!$S$41,COLUMN(),0)&lt;ScreenHeight!$E25,   1,   (SQRT(OFFSET(Ghosts!$T$41,COLUMN(),0)-OFFSET(Ghosts!$R$41,COLUMN(),0)*ScreenHeight!$D25)-1))+IF(Ghosts!$B$35,IF(Param!$M$21,-1-POWER(0.3,Param!$M$21)/(IF(Param!$M$21&lt;20,LightShader!AL89,OFFSET(LightShader!AL89,Param!$M$21-20,0))+POWER(0.3,Param!$M$21)),-2),0))</f>
        <v>2.2926879796158319</v>
      </c>
      <c r="AM24" s="46">
        <f ca="1">IF(ScreenHeight!$B25&lt;OFFSET(Radar!$AC$3,COLUMN(),0),    Param!$B$38/ScreenHeight!$B25,    (Param!$B$37+1/(1-OFFSET(Radar!$AD$3,COLUMN(),0)*ScreenHeight!$C25)/Param!$B$39)/OFFSET(Radar!$AC$3,COLUMN(),0))*DistanceShader!AM24*LightShader!AM24*(IF(OFFSET(Ghosts!$S$41,COLUMN(),0)&lt;ScreenHeight!$E25,   1,   (SQRT(OFFSET(Ghosts!$T$41,COLUMN(),0)-OFFSET(Ghosts!$R$41,COLUMN(),0)*ScreenHeight!$D25)-1))+IF(Ghosts!$B$35,IF(Param!$M$21,-1-POWER(0.3,Param!$M$21)/(IF(Param!$M$21&lt;20,LightShader!AM89,OFFSET(LightShader!AM89,Param!$M$21-20,0))+POWER(0.3,Param!$M$21)),-2),0))</f>
        <v>2.4661733941043491</v>
      </c>
      <c r="AN24" s="46">
        <f ca="1">IF(ScreenHeight!$B25&lt;OFFSET(Radar!$AC$3,COLUMN(),0),    Param!$B$38/ScreenHeight!$B25,    (Param!$B$37+1/(1-OFFSET(Radar!$AD$3,COLUMN(),0)*ScreenHeight!$C25)/Param!$B$39)/OFFSET(Radar!$AC$3,COLUMN(),0))*DistanceShader!AN24*LightShader!AN24*(IF(OFFSET(Ghosts!$S$41,COLUMN(),0)&lt;ScreenHeight!$E25,   1,   (SQRT(OFFSET(Ghosts!$T$41,COLUMN(),0)-OFFSET(Ghosts!$R$41,COLUMN(),0)*ScreenHeight!$D25)-1))+IF(Ghosts!$B$35,IF(Param!$M$21,-1-POWER(0.3,Param!$M$21)/(IF(Param!$M$21&lt;20,LightShader!AN89,OFFSET(LightShader!AN89,Param!$M$21-20,0))+POWER(0.3,Param!$M$21)),-2),0))</f>
        <v>2.6583491128054715</v>
      </c>
      <c r="AO24" s="46">
        <f ca="1">IF(ScreenHeight!$B25&lt;OFFSET(Radar!$AC$3,COLUMN(),0),    Param!$B$38/ScreenHeight!$B25,    (Param!$B$37+1/(1-OFFSET(Radar!$AD$3,COLUMN(),0)*ScreenHeight!$C25)/Param!$B$39)/OFFSET(Radar!$AC$3,COLUMN(),0))*DistanceShader!AO24*LightShader!AO24*(IF(OFFSET(Ghosts!$S$41,COLUMN(),0)&lt;ScreenHeight!$E25,   1,   (SQRT(OFFSET(Ghosts!$T$41,COLUMN(),0)-OFFSET(Ghosts!$R$41,COLUMN(),0)*ScreenHeight!$D25)-1))+IF(Ghosts!$B$35,IF(Param!$M$21,-1-POWER(0.3,Param!$M$21)/(IF(Param!$M$21&lt;20,LightShader!AO89,OFFSET(LightShader!AO89,Param!$M$21-20,0))+POWER(0.3,Param!$M$21)),-2),0))</f>
        <v>4.8318394112970342</v>
      </c>
      <c r="AP24" s="46">
        <f ca="1">IF(ScreenHeight!$B25&lt;OFFSET(Radar!$AC$3,COLUMN(),0),    Param!$B$38/ScreenHeight!$B25,    (Param!$B$37+1/(1-OFFSET(Radar!$AD$3,COLUMN(),0)*ScreenHeight!$C25)/Param!$B$39)/OFFSET(Radar!$AC$3,COLUMN(),0))*DistanceShader!AP24*LightShader!AP24*(IF(OFFSET(Ghosts!$S$41,COLUMN(),0)&lt;ScreenHeight!$E25,   1,   (SQRT(OFFSET(Ghosts!$T$41,COLUMN(),0)-OFFSET(Ghosts!$R$41,COLUMN(),0)*ScreenHeight!$D25)-1))+IF(Ghosts!$B$35,IF(Param!$M$21,-1-POWER(0.3,Param!$M$21)/(IF(Param!$M$21&lt;20,LightShader!AP89,OFFSET(LightShader!AP89,Param!$M$21-20,0))+POWER(0.3,Param!$M$21)),-2),0))</f>
        <v>4.7432016054621036</v>
      </c>
      <c r="AQ24" s="46">
        <f ca="1">IF(ScreenHeight!$B25&lt;OFFSET(Radar!$AC$3,COLUMN(),0),    Param!$B$38/ScreenHeight!$B25,    (Param!$B$37+1/(1-OFFSET(Radar!$AD$3,COLUMN(),0)*ScreenHeight!$C25)/Param!$B$39)/OFFSET(Radar!$AC$3,COLUMN(),0))*DistanceShader!AQ24*LightShader!AQ24*(IF(OFFSET(Ghosts!$S$41,COLUMN(),0)&lt;ScreenHeight!$E25,   1,   (SQRT(OFFSET(Ghosts!$T$41,COLUMN(),0)-OFFSET(Ghosts!$R$41,COLUMN(),0)*ScreenHeight!$D25)-1))+IF(Ghosts!$B$35,IF(Param!$M$21,-1-POWER(0.3,Param!$M$21)/(IF(Param!$M$21&lt;20,LightShader!AQ89,OFFSET(LightShader!AQ89,Param!$M$21-20,0))+POWER(0.3,Param!$M$21)),-2),0))</f>
        <v>4.6517265867209519</v>
      </c>
      <c r="AR24" s="46">
        <f ca="1">IF(ScreenHeight!$B25&lt;OFFSET(Radar!$AC$3,COLUMN(),0),    Param!$B$38/ScreenHeight!$B25,    (Param!$B$37+1/(1-OFFSET(Radar!$AD$3,COLUMN(),0)*ScreenHeight!$C25)/Param!$B$39)/OFFSET(Radar!$AC$3,COLUMN(),0))*DistanceShader!AR24*LightShader!AR24*(IF(OFFSET(Ghosts!$S$41,COLUMN(),0)&lt;ScreenHeight!$E25,   1,   (SQRT(OFFSET(Ghosts!$T$41,COLUMN(),0)-OFFSET(Ghosts!$R$41,COLUMN(),0)*ScreenHeight!$D25)-1))+IF(Ghosts!$B$35,IF(Param!$M$21,-1-POWER(0.3,Param!$M$21)/(IF(Param!$M$21&lt;20,LightShader!AR89,OFFSET(LightShader!AR89,Param!$M$21-20,0))+POWER(0.3,Param!$M$21)),-2),0))</f>
        <v>4.5574875665348538</v>
      </c>
      <c r="AS24" s="46">
        <f ca="1">IF(ScreenHeight!$B25&lt;OFFSET(Radar!$AC$3,COLUMN(),0),    Param!$B$38/ScreenHeight!$B25,    (Param!$B$37+1/(1-OFFSET(Radar!$AD$3,COLUMN(),0)*ScreenHeight!$C25)/Param!$B$39)/OFFSET(Radar!$AC$3,COLUMN(),0))*DistanceShader!AS24*LightShader!AS24*(IF(OFFSET(Ghosts!$S$41,COLUMN(),0)&lt;ScreenHeight!$E25,   1,   (SQRT(OFFSET(Ghosts!$T$41,COLUMN(),0)-OFFSET(Ghosts!$R$41,COLUMN(),0)*ScreenHeight!$D25)-1))+IF(Ghosts!$B$35,IF(Param!$M$21,-1-POWER(0.3,Param!$M$21)/(IF(Param!$M$21&lt;20,LightShader!AS89,OFFSET(LightShader!AS89,Param!$M$21-20,0))+POWER(0.3,Param!$M$21)),-2),0))</f>
        <v>4.4605708961395729</v>
      </c>
      <c r="AT24" s="46">
        <f ca="1">IF(ScreenHeight!$B25&lt;OFFSET(Radar!$AC$3,COLUMN(),0),    Param!$B$38/ScreenHeight!$B25,    (Param!$B$37+1/(1-OFFSET(Radar!$AD$3,COLUMN(),0)*ScreenHeight!$C25)/Param!$B$39)/OFFSET(Radar!$AC$3,COLUMN(),0))*DistanceShader!AT24*LightShader!AT24*(IF(OFFSET(Ghosts!$S$41,COLUMN(),0)&lt;ScreenHeight!$E25,   1,   (SQRT(OFFSET(Ghosts!$T$41,COLUMN(),0)-OFFSET(Ghosts!$R$41,COLUMN(),0)*ScreenHeight!$D25)-1))+IF(Ghosts!$B$35,IF(Param!$M$21,-1-POWER(0.3,Param!$M$21)/(IF(Param!$M$21&lt;20,LightShader!AT89,OFFSET(LightShader!AT89,Param!$M$21-20,0))+POWER(0.3,Param!$M$21)),-2),0))</f>
        <v>4.3610758362936481</v>
      </c>
      <c r="AU24" s="46">
        <f ca="1">IF(ScreenHeight!$B25&lt;OFFSET(Radar!$AC$3,COLUMN(),0),    Param!$B$38/ScreenHeight!$B25,    (Param!$B$37+1/(1-OFFSET(Radar!$AD$3,COLUMN(),0)*ScreenHeight!$C25)/Param!$B$39)/OFFSET(Radar!$AC$3,COLUMN(),0))*DistanceShader!AU24*LightShader!AU24*(IF(OFFSET(Ghosts!$S$41,COLUMN(),0)&lt;ScreenHeight!$E25,   1,   (SQRT(OFFSET(Ghosts!$T$41,COLUMN(),0)-OFFSET(Ghosts!$R$41,COLUMN(),0)*ScreenHeight!$D25)-1))+IF(Ghosts!$B$35,IF(Param!$M$21,-1-POWER(0.3,Param!$M$21)/(IF(Param!$M$21&lt;20,LightShader!AU89,OFFSET(LightShader!AU89,Param!$M$21-20,0))+POWER(0.3,Param!$M$21)),-2),0))</f>
        <v>4.2591141670014325</v>
      </c>
      <c r="AV24" s="46">
        <f ca="1">IF(ScreenHeight!$B25&lt;OFFSET(Radar!$AC$3,COLUMN(),0),    Param!$B$38/ScreenHeight!$B25,    (Param!$B$37+1/(1-OFFSET(Radar!$AD$3,COLUMN(),0)*ScreenHeight!$C25)/Param!$B$39)/OFFSET(Radar!$AC$3,COLUMN(),0))*DistanceShader!AV24*LightShader!AV24*(IF(OFFSET(Ghosts!$S$41,COLUMN(),0)&lt;ScreenHeight!$E25,   1,   (SQRT(OFFSET(Ghosts!$T$41,COLUMN(),0)-OFFSET(Ghosts!$R$41,COLUMN(),0)*ScreenHeight!$D25)-1))+IF(Ghosts!$B$35,IF(Param!$M$21,-1-POWER(0.3,Param!$M$21)/(IF(Param!$M$21&lt;20,LightShader!AV89,OFFSET(LightShader!AV89,Param!$M$21-20,0))+POWER(0.3,Param!$M$21)),-2),0))</f>
        <v>4.1548096380457373</v>
      </c>
      <c r="AW24" s="46">
        <f ca="1">IF(ScreenHeight!$B25&lt;OFFSET(Radar!$AC$3,COLUMN(),0),    Param!$B$38/ScreenHeight!$B25,    (Param!$B$37+1/(1-OFFSET(Radar!$AD$3,COLUMN(),0)*ScreenHeight!$C25)/Param!$B$39)/OFFSET(Radar!$AC$3,COLUMN(),0))*DistanceShader!AW24*LightShader!AW24*(IF(OFFSET(Ghosts!$S$41,COLUMN(),0)&lt;ScreenHeight!$E25,   1,   (SQRT(OFFSET(Ghosts!$T$41,COLUMN(),0)-OFFSET(Ghosts!$R$41,COLUMN(),0)*ScreenHeight!$D25)-1))+IF(Ghosts!$B$35,IF(Param!$M$21,-1-POWER(0.3,Param!$M$21)/(IF(Param!$M$21&lt;20,LightShader!AW89,OFFSET(LightShader!AW89,Param!$M$21-20,0))+POWER(0.3,Param!$M$21)),-2),0))</f>
        <v>4.0482972649343827</v>
      </c>
      <c r="AX24" s="46">
        <f ca="1">IF(ScreenHeight!$B25&lt;OFFSET(Radar!$AC$3,COLUMN(),0),    Param!$B$38/ScreenHeight!$B25,    (Param!$B$37+1/(1-OFFSET(Radar!$AD$3,COLUMN(),0)*ScreenHeight!$C25)/Param!$B$39)/OFFSET(Radar!$AC$3,COLUMN(),0))*DistanceShader!AX24*LightShader!AX24*(IF(OFFSET(Ghosts!$S$41,COLUMN(),0)&lt;ScreenHeight!$E25,   1,   (SQRT(OFFSET(Ghosts!$T$41,COLUMN(),0)-OFFSET(Ghosts!$R$41,COLUMN(),0)*ScreenHeight!$D25)-1))+IF(Ghosts!$B$35,IF(Param!$M$21,-1-POWER(0.3,Param!$M$21)/(IF(Param!$M$21&lt;20,LightShader!AX89,OFFSET(LightShader!AX89,Param!$M$21-20,0))+POWER(0.3,Param!$M$21)),-2),0))</f>
        <v>3.9397224786382128</v>
      </c>
      <c r="AY24" s="46">
        <f ca="1">IF(ScreenHeight!$B25&lt;OFFSET(Radar!$AC$3,COLUMN(),0),    Param!$B$38/ScreenHeight!$B25,    (Param!$B$37+1/(1-OFFSET(Radar!$AD$3,COLUMN(),0)*ScreenHeight!$C25)/Param!$B$39)/OFFSET(Radar!$AC$3,COLUMN(),0))*DistanceShader!AY24*LightShader!AY24*(IF(OFFSET(Ghosts!$S$41,COLUMN(),0)&lt;ScreenHeight!$E25,   1,   (SQRT(OFFSET(Ghosts!$T$41,COLUMN(),0)-OFFSET(Ghosts!$R$41,COLUMN(),0)*ScreenHeight!$D25)-1))+IF(Ghosts!$B$35,IF(Param!$M$21,-1-POWER(0.3,Param!$M$21)/(IF(Param!$M$21&lt;20,LightShader!AY89,OFFSET(LightShader!AY89,Param!$M$21-20,0))+POWER(0.3,Param!$M$21)),-2),0))</f>
        <v>3.8292401411278307</v>
      </c>
      <c r="AZ24" s="46">
        <f ca="1">IF(ScreenHeight!$B25&lt;OFFSET(Radar!$AC$3,COLUMN(),0),    Param!$B$38/ScreenHeight!$B25,    (Param!$B$37+1/(1-OFFSET(Radar!$AD$3,COLUMN(),0)*ScreenHeight!$C25)/Param!$B$39)/OFFSET(Radar!$AC$3,COLUMN(),0))*DistanceShader!AZ24*LightShader!AZ24*(IF(OFFSET(Ghosts!$S$41,COLUMN(),0)&lt;ScreenHeight!$E25,   1,   (SQRT(OFFSET(Ghosts!$T$41,COLUMN(),0)-OFFSET(Ghosts!$R$41,COLUMN(),0)*ScreenHeight!$D25)-1))+IF(Ghosts!$B$35,IF(Param!$M$21,-1-POWER(0.3,Param!$M$21)/(IF(Param!$M$21&lt;20,LightShader!AZ89,OFFSET(LightShader!AZ89,Param!$M$21-20,0))+POWER(0.3,Param!$M$21)),-2),0))</f>
        <v>3.7170134420573349</v>
      </c>
      <c r="BA24" s="46">
        <f ca="1">IF(ScreenHeight!$B25&lt;OFFSET(Radar!$AC$3,COLUMN(),0),    Param!$B$38/ScreenHeight!$B25,    (Param!$B$37+1/(1-OFFSET(Radar!$AD$3,COLUMN(),0)*ScreenHeight!$C25)/Param!$B$39)/OFFSET(Radar!$AC$3,COLUMN(),0))*DistanceShader!BA24*LightShader!BA24*(IF(OFFSET(Ghosts!$S$41,COLUMN(),0)&lt;ScreenHeight!$E25,   1,   (SQRT(OFFSET(Ghosts!$T$41,COLUMN(),0)-OFFSET(Ghosts!$R$41,COLUMN(),0)*ScreenHeight!$D25)-1))+IF(Ghosts!$B$35,IF(Param!$M$21,-1-POWER(0.3,Param!$M$21)/(IF(Param!$M$21&lt;20,LightShader!BA89,OFFSET(LightShader!BA89,Param!$M$21-20,0))+POWER(0.3,Param!$M$21)),-2),0))</f>
        <v>3.6032126948595358</v>
      </c>
      <c r="BB24" s="46">
        <f ca="1">IF(ScreenHeight!$B25&lt;OFFSET(Radar!$AC$3,COLUMN(),0),    Param!$B$38/ScreenHeight!$B25,    (Param!$B$37+1/(1-OFFSET(Radar!$AD$3,COLUMN(),0)*ScreenHeight!$C25)/Param!$B$39)/OFFSET(Radar!$AC$3,COLUMN(),0))*DistanceShader!BB24*LightShader!BB24*(IF(OFFSET(Ghosts!$S$41,COLUMN(),0)&lt;ScreenHeight!$E25,   1,   (SQRT(OFFSET(Ghosts!$T$41,COLUMN(),0)-OFFSET(Ghosts!$R$41,COLUMN(),0)*ScreenHeight!$D25)-1))+IF(Ghosts!$B$35,IF(Param!$M$21,-1-POWER(0.3,Param!$M$21)/(IF(Param!$M$21&lt;20,LightShader!BB89,OFFSET(LightShader!BB89,Param!$M$21-20,0))+POWER(0.3,Param!$M$21)),-2),0))</f>
        <v>3.4880140528919465</v>
      </c>
      <c r="BC24" s="46">
        <f ca="1">IF(ScreenHeight!$B25&lt;OFFSET(Radar!$AC$3,COLUMN(),0),    Param!$B$38/ScreenHeight!$B25,    (Param!$B$37+1/(1-OFFSET(Radar!$AD$3,COLUMN(),0)*ScreenHeight!$C25)/Param!$B$39)/OFFSET(Radar!$AC$3,COLUMN(),0))*DistanceShader!BC24*LightShader!BC24*(IF(OFFSET(Ghosts!$S$41,COLUMN(),0)&lt;ScreenHeight!$E25,   1,   (SQRT(OFFSET(Ghosts!$T$41,COLUMN(),0)-OFFSET(Ghosts!$R$41,COLUMN(),0)*ScreenHeight!$D25)-1))+IF(Ghosts!$B$35,IF(Param!$M$21,-1-POWER(0.3,Param!$M$21)/(IF(Param!$M$21&lt;20,LightShader!BC89,OFFSET(LightShader!BC89,Param!$M$21-20,0))+POWER(0.3,Param!$M$21)),-2),0))</f>
        <v>3.3715981680131448</v>
      </c>
      <c r="BD24" s="46">
        <f ca="1">IF(ScreenHeight!$B25&lt;OFFSET(Radar!$AC$3,COLUMN(),0),    Param!$B$38/ScreenHeight!$B25,    (Param!$B$37+1/(1-OFFSET(Radar!$AD$3,COLUMN(),0)*ScreenHeight!$C25)/Param!$B$39)/OFFSET(Radar!$AC$3,COLUMN(),0))*DistanceShader!BD24*LightShader!BD24*(IF(OFFSET(Ghosts!$S$41,COLUMN(),0)&lt;ScreenHeight!$E25,   1,   (SQRT(OFFSET(Ghosts!$T$41,COLUMN(),0)-OFFSET(Ghosts!$R$41,COLUMN(),0)*ScreenHeight!$D25)-1))+IF(Ghosts!$B$35,IF(Param!$M$21,-1-POWER(0.3,Param!$M$21)/(IF(Param!$M$21&lt;20,LightShader!BD89,OFFSET(LightShader!BD89,Param!$M$21-20,0))+POWER(0.3,Param!$M$21)),-2),0))</f>
        <v>3.2541488150136901</v>
      </c>
      <c r="BE24" s="46">
        <f ca="1">IF(ScreenHeight!$B25&lt;OFFSET(Radar!$AC$3,COLUMN(),0),    Param!$B$38/ScreenHeight!$B25,    (Param!$B$37+1/(1-OFFSET(Radar!$AD$3,COLUMN(),0)*ScreenHeight!$C25)/Param!$B$39)/OFFSET(Radar!$AC$3,COLUMN(),0))*DistanceShader!BE24*LightShader!BE24*(IF(OFFSET(Ghosts!$S$41,COLUMN(),0)&lt;ScreenHeight!$E25,   1,   (SQRT(OFFSET(Ghosts!$T$41,COLUMN(),0)-OFFSET(Ghosts!$R$41,COLUMN(),0)*ScreenHeight!$D25)-1))+IF(Ghosts!$B$35,IF(Param!$M$21,-1-POWER(0.3,Param!$M$21)/(IF(Param!$M$21&lt;20,LightShader!BE89,OFFSET(LightShader!BE89,Param!$M$21-20,0))+POWER(0.3,Param!$M$21)),-2),0))</f>
        <v>3.1358515056462219</v>
      </c>
      <c r="BF24" s="46">
        <f ca="1">IF(ScreenHeight!$B25&lt;OFFSET(Radar!$AC$3,COLUMN(),0),    Param!$B$38/ScreenHeight!$B25,    (Param!$B$37+1/(1-OFFSET(Radar!$AD$3,COLUMN(),0)*ScreenHeight!$C25)/Param!$B$39)/OFFSET(Radar!$AC$3,COLUMN(),0))*DistanceShader!BF24*LightShader!BF24*(IF(OFFSET(Ghosts!$S$41,COLUMN(),0)&lt;ScreenHeight!$E25,   1,   (SQRT(OFFSET(Ghosts!$T$41,COLUMN(),0)-OFFSET(Ghosts!$R$41,COLUMN(),0)*ScreenHeight!$D25)-1))+IF(Ghosts!$B$35,IF(Param!$M$21,-1-POWER(0.3,Param!$M$21)/(IF(Param!$M$21&lt;20,LightShader!BF89,OFFSET(LightShader!BF89,Param!$M$21-20,0))+POWER(0.3,Param!$M$21)),-2),0))</f>
        <v>2.8634820432062611</v>
      </c>
      <c r="BG24" s="46">
        <f ca="1">IF(ScreenHeight!$B25&lt;OFFSET(Radar!$AC$3,COLUMN(),0),    Param!$B$38/ScreenHeight!$B25,    (Param!$B$37+1/(1-OFFSET(Radar!$AD$3,COLUMN(),0)*ScreenHeight!$C25)/Param!$B$39)/OFFSET(Radar!$AC$3,COLUMN(),0))*DistanceShader!BG24*LightShader!BG24*(IF(OFFSET(Ghosts!$S$41,COLUMN(),0)&lt;ScreenHeight!$E25,   1,   (SQRT(OFFSET(Ghosts!$T$41,COLUMN(),0)-OFFSET(Ghosts!$R$41,COLUMN(),0)*ScreenHeight!$D25)-1))+IF(Ghosts!$B$35,IF(Param!$M$21,-1-POWER(0.3,Param!$M$21)/(IF(Param!$M$21&lt;20,LightShader!BG89,OFFSET(LightShader!BG89,Param!$M$21-20,0))+POWER(0.3,Param!$M$21)),-2),0))</f>
        <v>2.8520963836295232</v>
      </c>
      <c r="BH24" s="46">
        <f ca="1">IF(ScreenHeight!$B25&lt;OFFSET(Radar!$AC$3,COLUMN(),0),    Param!$B$38/ScreenHeight!$B25,    (Param!$B$37+1/(1-OFFSET(Radar!$AD$3,COLUMN(),0)*ScreenHeight!$C25)/Param!$B$39)/OFFSET(Radar!$AC$3,COLUMN(),0))*DistanceShader!BH24*LightShader!BH24*(IF(OFFSET(Ghosts!$S$41,COLUMN(),0)&lt;ScreenHeight!$E25,   1,   (SQRT(OFFSET(Ghosts!$T$41,COLUMN(),0)-OFFSET(Ghosts!$R$41,COLUMN(),0)*ScreenHeight!$D25)-1))+IF(Ghosts!$B$35,IF(Param!$M$21,-1-POWER(0.3,Param!$M$21)/(IF(Param!$M$21&lt;20,LightShader!BH89,OFFSET(LightShader!BH89,Param!$M$21-20,0))+POWER(0.3,Param!$M$21)),-2),0))</f>
        <v>2.8395305645356199</v>
      </c>
      <c r="BI24" s="46">
        <f ca="1">IF(ScreenHeight!$B25&lt;OFFSET(Radar!$AC$3,COLUMN(),0),    Param!$B$38/ScreenHeight!$B25,    (Param!$B$37+1/(1-OFFSET(Radar!$AD$3,COLUMN(),0)*ScreenHeight!$C25)/Param!$B$39)/OFFSET(Radar!$AC$3,COLUMN(),0))*DistanceShader!BI24*LightShader!BI24*(IF(OFFSET(Ghosts!$S$41,COLUMN(),0)&lt;ScreenHeight!$E25,   1,   (SQRT(OFFSET(Ghosts!$T$41,COLUMN(),0)-OFFSET(Ghosts!$R$41,COLUMN(),0)*ScreenHeight!$D25)-1))+IF(Ghosts!$B$35,IF(Param!$M$21,-1-POWER(0.3,Param!$M$21)/(IF(Param!$M$21&lt;20,LightShader!BI89,OFFSET(LightShader!BI89,Param!$M$21-20,0))+POWER(0.3,Param!$M$21)),-2),0))</f>
        <v>2.8258334266997607</v>
      </c>
      <c r="BJ24" s="46">
        <f ca="1">IF(ScreenHeight!$B25&lt;OFFSET(Radar!$AC$3,COLUMN(),0),    Param!$B$38/ScreenHeight!$B25,    (Param!$B$37+1/(1-OFFSET(Radar!$AD$3,COLUMN(),0)*ScreenHeight!$C25)/Param!$B$39)/OFFSET(Radar!$AC$3,COLUMN(),0))*DistanceShader!BJ24*LightShader!BJ24*(IF(OFFSET(Ghosts!$S$41,COLUMN(),0)&lt;ScreenHeight!$E25,   1,   (SQRT(OFFSET(Ghosts!$T$41,COLUMN(),0)-OFFSET(Ghosts!$R$41,COLUMN(),0)*ScreenHeight!$D25)-1))+IF(Ghosts!$B$35,IF(Param!$M$21,-1-POWER(0.3,Param!$M$21)/(IF(Param!$M$21&lt;20,LightShader!BJ89,OFFSET(LightShader!BJ89,Param!$M$21-20,0))+POWER(0.3,Param!$M$21)),-2),0))</f>
        <v>2.6949777665251387</v>
      </c>
      <c r="BK24" s="46">
        <f ca="1">IF(ScreenHeight!$B25&lt;OFFSET(Radar!$AC$3,COLUMN(),0),    Param!$B$38/ScreenHeight!$B25,    (Param!$B$37+1/(1-OFFSET(Radar!$AD$3,COLUMN(),0)*ScreenHeight!$C25)/Param!$B$39)/OFFSET(Radar!$AC$3,COLUMN(),0))*DistanceShader!BK24*LightShader!BK24*(IF(OFFSET(Ghosts!$S$41,COLUMN(),0)&lt;ScreenHeight!$E25,   1,   (SQRT(OFFSET(Ghosts!$T$41,COLUMN(),0)-OFFSET(Ghosts!$R$41,COLUMN(),0)*ScreenHeight!$D25)-1))+IF(Ghosts!$B$35,IF(Param!$M$21,-1-POWER(0.3,Param!$M$21)/(IF(Param!$M$21&lt;20,LightShader!BK89,OFFSET(LightShader!BK89,Param!$M$21-20,0))+POWER(0.3,Param!$M$21)),-2),0))</f>
        <v>2.5150861066824426</v>
      </c>
      <c r="BL24" s="46">
        <f ca="1">IF(ScreenHeight!$B25&lt;OFFSET(Radar!$AC$3,COLUMN(),0),    Param!$B$38/ScreenHeight!$B25,    (Param!$B$37+1/(1-OFFSET(Radar!$AD$3,COLUMN(),0)*ScreenHeight!$C25)/Param!$B$39)/OFFSET(Radar!$AC$3,COLUMN(),0))*DistanceShader!BL24*LightShader!BL24*(IF(OFFSET(Ghosts!$S$41,COLUMN(),0)&lt;ScreenHeight!$E25,   1,   (SQRT(OFFSET(Ghosts!$T$41,COLUMN(),0)-OFFSET(Ghosts!$R$41,COLUMN(),0)*ScreenHeight!$D25)-1))+IF(Ghosts!$B$35,IF(Param!$M$21,-1-POWER(0.3,Param!$M$21)/(IF(Param!$M$21&lt;20,LightShader!BL89,OFFSET(LightShader!BL89,Param!$M$21-20,0))+POWER(0.3,Param!$M$21)),-2),0))</f>
        <v>2.3522848845650448</v>
      </c>
      <c r="BM24" s="46">
        <f ca="1">IF(ScreenHeight!$B25&lt;OFFSET(Radar!$AC$3,COLUMN(),0),    Param!$B$38/ScreenHeight!$B25,    (Param!$B$37+1/(1-OFFSET(Radar!$AD$3,COLUMN(),0)*ScreenHeight!$C25)/Param!$B$39)/OFFSET(Radar!$AC$3,COLUMN(),0))*DistanceShader!BM24*LightShader!BM24*(IF(OFFSET(Ghosts!$S$41,COLUMN(),0)&lt;ScreenHeight!$E25,   1,   (SQRT(OFFSET(Ghosts!$T$41,COLUMN(),0)-OFFSET(Ghosts!$R$41,COLUMN(),0)*ScreenHeight!$D25)-1))+IF(Ghosts!$B$35,IF(Param!$M$21,-1-POWER(0.3,Param!$M$21)/(IF(Param!$M$21&lt;20,LightShader!BM89,OFFSET(LightShader!BM89,Param!$M$21-20,0))+POWER(0.3,Param!$M$21)),-2),0))</f>
        <v>1.7741842890829966</v>
      </c>
      <c r="BN24" s="46">
        <f ca="1">IF(ScreenHeight!$B25&lt;OFFSET(Radar!$AC$3,COLUMN(),0),    Param!$B$38/ScreenHeight!$B25,    (Param!$B$37+1/(1-OFFSET(Radar!$AD$3,COLUMN(),0)*ScreenHeight!$C25)/Param!$B$39)/OFFSET(Radar!$AC$3,COLUMN(),0))*DistanceShader!BN24*LightShader!BN24*(IF(OFFSET(Ghosts!$S$41,COLUMN(),0)&lt;ScreenHeight!$E25,   1,   (SQRT(OFFSET(Ghosts!$T$41,COLUMN(),0)-OFFSET(Ghosts!$R$41,COLUMN(),0)*ScreenHeight!$D25)-1))+IF(Ghosts!$B$35,IF(Param!$M$21,-1-POWER(0.3,Param!$M$21)/(IF(Param!$M$21&lt;20,LightShader!BN89,OFFSET(LightShader!BN89,Param!$M$21-20,0))+POWER(0.3,Param!$M$21)),-2),0))</f>
        <v>1.6769705674400579</v>
      </c>
      <c r="BO24" s="46">
        <f ca="1">IF(ScreenHeight!$B25&lt;OFFSET(Radar!$AC$3,COLUMN(),0),    Param!$B$38/ScreenHeight!$B25,    (Param!$B$37+1/(1-OFFSET(Radar!$AD$3,COLUMN(),0)*ScreenHeight!$C25)/Param!$B$39)/OFFSET(Radar!$AC$3,COLUMN(),0))*DistanceShader!BO24*LightShader!BO24*(IF(OFFSET(Ghosts!$S$41,COLUMN(),0)&lt;ScreenHeight!$E25,   1,   (SQRT(OFFSET(Ghosts!$T$41,COLUMN(),0)-OFFSET(Ghosts!$R$41,COLUMN(),0)*ScreenHeight!$D25)-1))+IF(Ghosts!$B$35,IF(Param!$M$21,-1-POWER(0.3,Param!$M$21)/(IF(Param!$M$21&lt;20,LightShader!BO89,OFFSET(LightShader!BO89,Param!$M$21-20,0))+POWER(0.3,Param!$M$21)),-2),0))</f>
        <v>1.5883405630707745</v>
      </c>
      <c r="BP24" s="46">
        <f ca="1">IF(ScreenHeight!$B25&lt;OFFSET(Radar!$AC$3,COLUMN(),0),    Param!$B$38/ScreenHeight!$B25,    (Param!$B$37+1/(1-OFFSET(Radar!$AD$3,COLUMN(),0)*ScreenHeight!$C25)/Param!$B$39)/OFFSET(Radar!$AC$3,COLUMN(),0))*DistanceShader!BP24*LightShader!BP24*(IF(OFFSET(Ghosts!$S$41,COLUMN(),0)&lt;ScreenHeight!$E25,   1,   (SQRT(OFFSET(Ghosts!$T$41,COLUMN(),0)-OFFSET(Ghosts!$R$41,COLUMN(),0)*ScreenHeight!$D25)-1))+IF(Ghosts!$B$35,IF(Param!$M$21,-1-POWER(0.3,Param!$M$21)/(IF(Param!$M$21&lt;20,LightShader!BP89,OFFSET(LightShader!BP89,Param!$M$21-20,0))+POWER(0.3,Param!$M$21)),-2),0))</f>
        <v>1.5073491380999744</v>
      </c>
      <c r="BQ24" s="46">
        <f ca="1">IF(ScreenHeight!$B25&lt;OFFSET(Radar!$AC$3,COLUMN(),0),    Param!$B$38/ScreenHeight!$B25,    (Param!$B$37+1/(1-OFFSET(Radar!$AD$3,COLUMN(),0)*ScreenHeight!$C25)/Param!$B$39)/OFFSET(Radar!$AC$3,COLUMN(),0))*DistanceShader!BQ24*LightShader!BQ24*(IF(OFFSET(Ghosts!$S$41,COLUMN(),0)&lt;ScreenHeight!$E25,   1,   (SQRT(OFFSET(Ghosts!$T$41,COLUMN(),0)-OFFSET(Ghosts!$R$41,COLUMN(),0)*ScreenHeight!$D25)-1))+IF(Ghosts!$B$35,IF(Param!$M$21,-1-POWER(0.3,Param!$M$21)/(IF(Param!$M$21&lt;20,LightShader!BQ89,OFFSET(LightShader!BQ89,Param!$M$21-20,0))+POWER(0.3,Param!$M$21)),-2),0))</f>
        <v>1.4331614007108144</v>
      </c>
      <c r="BR24" s="46">
        <f ca="1">IF(ScreenHeight!$B25&lt;OFFSET(Radar!$AC$3,COLUMN(),0),    Param!$B$38/ScreenHeight!$B25,    (Param!$B$37+1/(1-OFFSET(Radar!$AD$3,COLUMN(),0)*ScreenHeight!$C25)/Param!$B$39)/OFFSET(Radar!$AC$3,COLUMN(),0))*DistanceShader!BR24*LightShader!BR24*(IF(OFFSET(Ghosts!$S$41,COLUMN(),0)&lt;ScreenHeight!$E25,   1,   (SQRT(OFFSET(Ghosts!$T$41,COLUMN(),0)-OFFSET(Ghosts!$R$41,COLUMN(),0)*ScreenHeight!$D25)-1))+IF(Ghosts!$B$35,IF(Param!$M$21,-1-POWER(0.3,Param!$M$21)/(IF(Param!$M$21&lt;20,LightShader!BR89,OFFSET(LightShader!BR89,Param!$M$21-20,0))+POWER(0.3,Param!$M$21)),-2),0))</f>
        <v>1.3650459122968841</v>
      </c>
      <c r="BS24" s="46">
        <f ca="1">IF(ScreenHeight!$B25&lt;OFFSET(Radar!$AC$3,COLUMN(),0),    Param!$B$38/ScreenHeight!$B25,    (Param!$B$37+1/(1-OFFSET(Radar!$AD$3,COLUMN(),0)*ScreenHeight!$C25)/Param!$B$39)/OFFSET(Radar!$AC$3,COLUMN(),0))*DistanceShader!BS24*LightShader!BS24*(IF(OFFSET(Ghosts!$S$41,COLUMN(),0)&lt;ScreenHeight!$E25,   1,   (SQRT(OFFSET(Ghosts!$T$41,COLUMN(),0)-OFFSET(Ghosts!$R$41,COLUMN(),0)*ScreenHeight!$D25)-1))+IF(Ghosts!$B$35,IF(Param!$M$21,-1-POWER(0.3,Param!$M$21)/(IF(Param!$M$21&lt;20,LightShader!BS89,OFFSET(LightShader!BS89,Param!$M$21-20,0))+POWER(0.3,Param!$M$21)),-2),0))</f>
        <v>1.3023647659984599</v>
      </c>
      <c r="BT24" s="46">
        <f ca="1">IF(ScreenHeight!$B25&lt;OFFSET(Radar!$AC$3,COLUMN(),0),    Param!$B$38/ScreenHeight!$B25,    (Param!$B$37+1/(1-OFFSET(Radar!$AD$3,COLUMN(),0)*ScreenHeight!$C25)/Param!$B$39)/OFFSET(Radar!$AC$3,COLUMN(),0))*DistanceShader!BT24*LightShader!BT24*(IF(OFFSET(Ghosts!$S$41,COLUMN(),0)&lt;ScreenHeight!$E25,   1,   (SQRT(OFFSET(Ghosts!$T$41,COLUMN(),0)-OFFSET(Ghosts!$R$41,COLUMN(),0)*ScreenHeight!$D25)-1))+IF(Ghosts!$B$35,IF(Param!$M$21,-1-POWER(0.3,Param!$M$21)/(IF(Param!$M$21&lt;20,LightShader!BT89,OFFSET(LightShader!BT89,Param!$M$21-20,0))+POWER(0.3,Param!$M$21)),-2),0))</f>
        <v>1.2445626492286646</v>
      </c>
      <c r="BU24" s="46">
        <f ca="1">IF(ScreenHeight!$B25&lt;OFFSET(Radar!$AC$3,COLUMN(),0),    Param!$B$38/ScreenHeight!$B25,    (Param!$B$37+1/(1-OFFSET(Radar!$AD$3,COLUMN(),0)*ScreenHeight!$C25)/Param!$B$39)/OFFSET(Radar!$AC$3,COLUMN(),0))*DistanceShader!BU24*LightShader!BU24*(IF(OFFSET(Ghosts!$S$41,COLUMN(),0)&lt;ScreenHeight!$E25,   1,   (SQRT(OFFSET(Ghosts!$T$41,COLUMN(),0)-OFFSET(Ghosts!$R$41,COLUMN(),0)*ScreenHeight!$D25)-1))+IF(Ghosts!$B$35,IF(Param!$M$21,-1-POWER(0.3,Param!$M$21)/(IF(Param!$M$21&lt;20,LightShader!BU89,OFFSET(LightShader!BU89,Param!$M$21-20,0))+POWER(0.3,Param!$M$21)),-2),0))</f>
        <v>1.1911559172669552</v>
      </c>
      <c r="BV24" s="46">
        <f ca="1">IF(ScreenHeight!$B25&lt;OFFSET(Radar!$AC$3,COLUMN(),0),    Param!$B$38/ScreenHeight!$B25,    (Param!$B$37+1/(1-OFFSET(Radar!$AD$3,COLUMN(),0)*ScreenHeight!$C25)/Param!$B$39)/OFFSET(Radar!$AC$3,COLUMN(),0))*DistanceShader!BV24*LightShader!BV24*(IF(OFFSET(Ghosts!$S$41,COLUMN(),0)&lt;ScreenHeight!$E25,   1,   (SQRT(OFFSET(Ghosts!$T$41,COLUMN(),0)-OFFSET(Ghosts!$R$41,COLUMN(),0)*ScreenHeight!$D25)-1))+IF(Ghosts!$B$35,IF(Param!$M$21,-1-POWER(0.3,Param!$M$21)/(IF(Param!$M$21&lt;20,LightShader!BV89,OFFSET(LightShader!BV89,Param!$M$21-20,0))+POWER(0.3,Param!$M$21)),-2),0))</f>
        <v>1.1417220643197963</v>
      </c>
      <c r="BW24" s="46">
        <f ca="1">IF(ScreenHeight!$B25&lt;OFFSET(Radar!$AC$3,COLUMN(),0),    Param!$B$38/ScreenHeight!$B25,    (Param!$B$37+1/(1-OFFSET(Radar!$AD$3,COLUMN(),0)*ScreenHeight!$C25)/Param!$B$39)/OFFSET(Radar!$AC$3,COLUMN(),0))*DistanceShader!BW24*LightShader!BW24*(IF(OFFSET(Ghosts!$S$41,COLUMN(),0)&lt;ScreenHeight!$E25,   1,   (SQRT(OFFSET(Ghosts!$T$41,COLUMN(),0)-OFFSET(Ghosts!$R$41,COLUMN(),0)*ScreenHeight!$D25)-1))+IF(Ghosts!$B$35,IF(Param!$M$21,-1-POWER(0.3,Param!$M$21)/(IF(Param!$M$21&lt;20,LightShader!BW89,OFFSET(LightShader!BW89,Param!$M$21-20,0))+POWER(0.3,Param!$M$21)),-2),0))</f>
        <v>1.0958895961157671</v>
      </c>
      <c r="BX24" s="46">
        <f ca="1">IF(ScreenHeight!$B25&lt;OFFSET(Radar!$AC$3,COLUMN(),0),    Param!$B$38/ScreenHeight!$B25,    (Param!$B$37+1/(1-OFFSET(Radar!$AD$3,COLUMN(),0)*ScreenHeight!$C25)/Param!$B$39)/OFFSET(Radar!$AC$3,COLUMN(),0))*DistanceShader!BX24*LightShader!BX24*(IF(OFFSET(Ghosts!$S$41,COLUMN(),0)&lt;ScreenHeight!$E25,   1,   (SQRT(OFFSET(Ghosts!$T$41,COLUMN(),0)-OFFSET(Ghosts!$R$41,COLUMN(),0)*ScreenHeight!$D25)-1))+IF(Ghosts!$B$35,IF(Param!$M$21,-1-POWER(0.3,Param!$M$21)/(IF(Param!$M$21&lt;20,LightShader!BX89,OFFSET(LightShader!BX89,Param!$M$21-20,0))+POWER(0.3,Param!$M$21)),-2),0))</f>
        <v>1.0533280856354406</v>
      </c>
      <c r="BY24" s="46">
        <f ca="1">IF(ScreenHeight!$B25&lt;OFFSET(Radar!$AC$3,COLUMN(),0),    Param!$B$38/ScreenHeight!$B25,    (Param!$B$37+1/(1-OFFSET(Radar!$AD$3,COLUMN(),0)*ScreenHeight!$C25)/Param!$B$39)/OFFSET(Radar!$AC$3,COLUMN(),0))*DistanceShader!BY24*LightShader!BY24*(IF(OFFSET(Ghosts!$S$41,COLUMN(),0)&lt;ScreenHeight!$E25,   1,   (SQRT(OFFSET(Ghosts!$T$41,COLUMN(),0)-OFFSET(Ghosts!$R$41,COLUMN(),0)*ScreenHeight!$D25)-1))+IF(Ghosts!$B$35,IF(Param!$M$21,-1-POWER(0.3,Param!$M$21)/(IF(Param!$M$21&lt;20,LightShader!BY89,OFFSET(LightShader!BY89,Param!$M$21-20,0))+POWER(0.3,Param!$M$21)),-2),0))</f>
        <v>1.0137381009111142</v>
      </c>
      <c r="BZ24" s="46">
        <f ca="1">IF(ScreenHeight!$B25&lt;OFFSET(Radar!$AC$3,COLUMN(),0),    Param!$B$38/ScreenHeight!$B25,    (Param!$B$37+1/(1-OFFSET(Radar!$AD$3,COLUMN(),0)*ScreenHeight!$C25)/Param!$B$39)/OFFSET(Radar!$AC$3,COLUMN(),0))*DistanceShader!BZ24*LightShader!BZ24*(IF(OFFSET(Ghosts!$S$41,COLUMN(),0)&lt;ScreenHeight!$E25,   1,   (SQRT(OFFSET(Ghosts!$T$41,COLUMN(),0)-OFFSET(Ghosts!$R$41,COLUMN(),0)*ScreenHeight!$D25)-1))+IF(Ghosts!$B$35,IF(Param!$M$21,-1-POWER(0.3,Param!$M$21)/(IF(Param!$M$21&lt;20,LightShader!BZ89,OFFSET(LightShader!BZ89,Param!$M$21-20,0))+POWER(0.3,Param!$M$21)),-2),0))</f>
        <v>0.97684076607943227</v>
      </c>
      <c r="CA24" s="46">
        <f ca="1">IF(ScreenHeight!$B25&lt;OFFSET(Radar!$AC$3,COLUMN(),0),    Param!$B$38/ScreenHeight!$B25,    (Param!$B$37+1/(1-OFFSET(Radar!$AD$3,COLUMN(),0)*ScreenHeight!$C25)/Param!$B$39)/OFFSET(Radar!$AC$3,COLUMN(),0))*DistanceShader!CA24*LightShader!CA24*(IF(OFFSET(Ghosts!$S$41,COLUMN(),0)&lt;ScreenHeight!$E25,   1,   (SQRT(OFFSET(Ghosts!$T$41,COLUMN(),0)-OFFSET(Ghosts!$R$41,COLUMN(),0)*ScreenHeight!$D25)-1))+IF(Ghosts!$B$35,IF(Param!$M$21,-1-POWER(0.3,Param!$M$21)/(IF(Param!$M$21&lt;20,LightShader!CA89,OFFSET(LightShader!CA89,Param!$M$21-20,0))+POWER(0.3,Param!$M$21)),-2),0))</f>
        <v>0.94236705449497637</v>
      </c>
      <c r="CB24" s="46">
        <f ca="1">IF(ScreenHeight!$B25&lt;OFFSET(Radar!$AC$3,COLUMN(),0),    Param!$B$38/ScreenHeight!$B25,    (Param!$B$37+1/(1-OFFSET(Radar!$AD$3,COLUMN(),0)*ScreenHeight!$C25)/Param!$B$39)/OFFSET(Radar!$AC$3,COLUMN(),0))*DistanceShader!CB24*LightShader!CB24*(IF(OFFSET(Ghosts!$S$41,COLUMN(),0)&lt;ScreenHeight!$E25,   1,   (SQRT(OFFSET(Ghosts!$T$41,COLUMN(),0)-OFFSET(Ghosts!$R$41,COLUMN(),0)*ScreenHeight!$D25)-1))+IF(Ghosts!$B$35,IF(Param!$M$21,-1-POWER(0.3,Param!$M$21)/(IF(Param!$M$21&lt;20,LightShader!CB89,OFFSET(LightShader!CB89,Param!$M$21-20,0))+POWER(0.3,Param!$M$21)),-2),0))</f>
        <v>0.9100476534110582</v>
      </c>
      <c r="CC24" s="46">
        <f ca="1">IF(ScreenHeight!$B25&lt;OFFSET(Radar!$AC$3,COLUMN(),0),    Param!$B$38/ScreenHeight!$B25,    (Param!$B$37+1/(1-OFFSET(Radar!$AD$3,COLUMN(),0)*ScreenHeight!$C25)/Param!$B$39)/OFFSET(Radar!$AC$3,COLUMN(),0))*DistanceShader!CC24*LightShader!CC24*(IF(OFFSET(Ghosts!$S$41,COLUMN(),0)&lt;ScreenHeight!$E25,   1,   (SQRT(OFFSET(Ghosts!$T$41,COLUMN(),0)-OFFSET(Ghosts!$R$41,COLUMN(),0)*ScreenHeight!$D25)-1))+IF(Ghosts!$B$35,IF(Param!$M$21,-1-POWER(0.3,Param!$M$21)/(IF(Param!$M$21&lt;20,LightShader!CC89,OFFSET(LightShader!CC89,Param!$M$21-20,0))+POWER(0.3,Param!$M$21)),-2),0))</f>
        <v>0.87960544111048911</v>
      </c>
      <c r="CD24" s="46">
        <f ca="1">IF(ScreenHeight!$B25&lt;OFFSET(Radar!$AC$3,COLUMN(),0),    Param!$B$38/ScreenHeight!$B25,    (Param!$B$37+1/(1-OFFSET(Radar!$AD$3,COLUMN(),0)*ScreenHeight!$C25)/Param!$B$39)/OFFSET(Radar!$AC$3,COLUMN(),0))*DistanceShader!CD24*LightShader!CD24*(IF(OFFSET(Ghosts!$S$41,COLUMN(),0)&lt;ScreenHeight!$E25,   1,   (SQRT(OFFSET(Ghosts!$T$41,COLUMN(),0)-OFFSET(Ghosts!$R$41,COLUMN(),0)*ScreenHeight!$D25)-1))+IF(Ghosts!$B$35,IF(Param!$M$21,-1-POWER(0.3,Param!$M$21)/(IF(Param!$M$21&lt;20,LightShader!CD89,OFFSET(LightShader!CD89,Param!$M$21-20,0))+POWER(0.3,Param!$M$21)),-2),0))</f>
        <v>0.85075398868945218</v>
      </c>
      <c r="CE24" s="46">
        <f ca="1">IF(ScreenHeight!$B25&lt;OFFSET(Radar!$AC$3,COLUMN(),0),    Param!$B$38/ScreenHeight!$B25,    (Param!$B$37+1/(1-OFFSET(Radar!$AD$3,COLUMN(),0)*ScreenHeight!$C25)/Param!$B$39)/OFFSET(Radar!$AC$3,COLUMN(),0))*DistanceShader!CE24*LightShader!CE24*(IF(OFFSET(Ghosts!$S$41,COLUMN(),0)&lt;ScreenHeight!$E25,   1,   (SQRT(OFFSET(Ghosts!$T$41,COLUMN(),0)-OFFSET(Ghosts!$R$41,COLUMN(),0)*ScreenHeight!$D25)-1))+IF(Ghosts!$B$35,IF(Param!$M$21,-1-POWER(0.3,Param!$M$21)/(IF(Param!$M$21&lt;20,LightShader!CE89,OFFSET(LightShader!CE89,Param!$M$21-20,0))+POWER(0.3,Param!$M$21)),-2),0))</f>
        <v>0.82320605975526651</v>
      </c>
      <c r="CF24" s="46">
        <f ca="1">IF(ScreenHeight!$B25&lt;OFFSET(Radar!$AC$3,COLUMN(),0),    Param!$B$38/ScreenHeight!$B25,    (Param!$B$37+1/(1-OFFSET(Radar!$AD$3,COLUMN(),0)*ScreenHeight!$C25)/Param!$B$39)/OFFSET(Radar!$AC$3,COLUMN(),0))*DistanceShader!CF24*LightShader!CF24*(IF(OFFSET(Ghosts!$S$41,COLUMN(),0)&lt;ScreenHeight!$E25,   1,   (SQRT(OFFSET(Ghosts!$T$41,COLUMN(),0)-OFFSET(Ghosts!$R$41,COLUMN(),0)*ScreenHeight!$D25)-1))+IF(Ghosts!$B$35,IF(Param!$M$21,-1-POWER(0.3,Param!$M$21)/(IF(Param!$M$21&lt;20,LightShader!CF89,OFFSET(LightShader!CF89,Param!$M$21-20,0))+POWER(0.3,Param!$M$21)),-2),0))</f>
        <v>0.79669421125379614</v>
      </c>
      <c r="CG24" s="46">
        <f ca="1">IF(ScreenHeight!$B25&lt;OFFSET(Radar!$AC$3,COLUMN(),0),    Param!$B$38/ScreenHeight!$B25,    (Param!$B$37+1/(1-OFFSET(Radar!$AD$3,COLUMN(),0)*ScreenHeight!$C25)/Param!$B$39)/OFFSET(Radar!$AC$3,COLUMN(),0))*DistanceShader!CG24*LightShader!CG24*(IF(OFFSET(Ghosts!$S$41,COLUMN(),0)&lt;ScreenHeight!$E25,   1,   (SQRT(OFFSET(Ghosts!$T$41,COLUMN(),0)-OFFSET(Ghosts!$R$41,COLUMN(),0)*ScreenHeight!$D25)-1))+IF(Ghosts!$B$35,IF(Param!$M$21,-1-POWER(0.3,Param!$M$21)/(IF(Param!$M$21&lt;20,LightShader!CG89,OFFSET(LightShader!CG89,Param!$M$21-20,0))+POWER(0.3,Param!$M$21)),-2),0))</f>
        <v>0.7707608257822679</v>
      </c>
      <c r="CH24" s="46">
        <f ca="1">IF(ScreenHeight!$B25&lt;OFFSET(Radar!$AC$3,COLUMN(),0),    Param!$B$38/ScreenHeight!$B25,    (Param!$B$37+1/(1-OFFSET(Radar!$AD$3,COLUMN(),0)*ScreenHeight!$C25)/Param!$B$39)/OFFSET(Radar!$AC$3,COLUMN(),0))*DistanceShader!CH24*LightShader!CH24*(IF(OFFSET(Ghosts!$S$41,COLUMN(),0)&lt;ScreenHeight!$E25,   1,   (SQRT(OFFSET(Ghosts!$T$41,COLUMN(),0)-OFFSET(Ghosts!$R$41,COLUMN(),0)*ScreenHeight!$D25)-1))+IF(Ghosts!$B$35,IF(Param!$M$21,-1-POWER(0.3,Param!$M$21)/(IF(Param!$M$21&lt;20,LightShader!CH89,OFFSET(LightShader!CH89,Param!$M$21-20,0))+POWER(0.3,Param!$M$21)),-2),0))</f>
        <v>0.74543512661409783</v>
      </c>
      <c r="CI24" s="46">
        <f ca="1">IF(ScreenHeight!$B25&lt;OFFSET(Radar!$AC$3,COLUMN(),0),    Param!$B$38/ScreenHeight!$B25,    (Param!$B$37+1/(1-OFFSET(Radar!$AD$3,COLUMN(),0)*ScreenHeight!$C25)/Param!$B$39)/OFFSET(Radar!$AC$3,COLUMN(),0))*DistanceShader!CI24*LightShader!CI24*(IF(OFFSET(Ghosts!$S$41,COLUMN(),0)&lt;ScreenHeight!$E25,   1,   (SQRT(OFFSET(Ghosts!$T$41,COLUMN(),0)-OFFSET(Ghosts!$R$41,COLUMN(),0)*ScreenHeight!$D25)-1))+IF(Ghosts!$B$35,IF(Param!$M$21,-1-POWER(0.3,Param!$M$21)/(IF(Param!$M$21&lt;20,LightShader!CI89,OFFSET(LightShader!CI89,Param!$M$21-20,0))+POWER(0.3,Param!$M$21)),-2),0))</f>
        <v>0.72139647272449325</v>
      </c>
      <c r="CJ24" s="46">
        <f ca="1">IF(ScreenHeight!$B25&lt;OFFSET(Radar!$AC$3,COLUMN(),0),    Param!$B$38/ScreenHeight!$B25,    (Param!$B$37+1/(1-OFFSET(Radar!$AD$3,COLUMN(),0)*ScreenHeight!$C25)/Param!$B$39)/OFFSET(Radar!$AC$3,COLUMN(),0))*DistanceShader!CJ24*LightShader!CJ24*(IF(OFFSET(Ghosts!$S$41,COLUMN(),0)&lt;ScreenHeight!$E25,   1,   (SQRT(OFFSET(Ghosts!$T$41,COLUMN(),0)-OFFSET(Ghosts!$R$41,COLUMN(),0)*ScreenHeight!$D25)-1))+IF(Ghosts!$B$35,IF(Param!$M$21,-1-POWER(0.3,Param!$M$21)/(IF(Param!$M$21&lt;20,LightShader!CJ89,OFFSET(LightShader!CJ89,Param!$M$21-20,0))+POWER(0.3,Param!$M$21)),-2),0))</f>
        <v>0.69785895032715672</v>
      </c>
      <c r="CK24" s="46">
        <f ca="1">IF(ScreenHeight!$B25&lt;OFFSET(Radar!$AC$3,COLUMN(),0),    Param!$B$38/ScreenHeight!$B25,    (Param!$B$37+1/(1-OFFSET(Radar!$AD$3,COLUMN(),0)*ScreenHeight!$C25)/Param!$B$39)/OFFSET(Radar!$AC$3,COLUMN(),0))*DistanceShader!CK24*LightShader!CK24*(IF(OFFSET(Ghosts!$S$41,COLUMN(),0)&lt;ScreenHeight!$E25,   1,   (SQRT(OFFSET(Ghosts!$T$41,COLUMN(),0)-OFFSET(Ghosts!$R$41,COLUMN(),0)*ScreenHeight!$D25)-1))+IF(Ghosts!$B$35,IF(Param!$M$21,-1-POWER(0.3,Param!$M$21)/(IF(Param!$M$21&lt;20,LightShader!CK89,OFFSET(LightShader!CK89,Param!$M$21-20,0))+POWER(0.3,Param!$M$21)),-2),0))</f>
        <v>0.67486196881565919</v>
      </c>
      <c r="CL24" s="46">
        <f ca="1">IF(ScreenHeight!$B25&lt;OFFSET(Radar!$AC$3,COLUMN(),0),    Param!$B$38/ScreenHeight!$B25,    (Param!$B$37+1/(1-OFFSET(Radar!$AD$3,COLUMN(),0)*ScreenHeight!$C25)/Param!$B$39)/OFFSET(Radar!$AC$3,COLUMN(),0))*DistanceShader!CL24*LightShader!CL24*(IF(OFFSET(Ghosts!$S$41,COLUMN(),0)&lt;ScreenHeight!$E25,   1,   (SQRT(OFFSET(Ghosts!$T$41,COLUMN(),0)-OFFSET(Ghosts!$R$41,COLUMN(),0)*ScreenHeight!$D25)-1))+IF(Ghosts!$B$35,IF(Param!$M$21,-1-POWER(0.3,Param!$M$21)/(IF(Param!$M$21&lt;20,LightShader!CL89,OFFSET(LightShader!CL89,Param!$M$21-20,0))+POWER(0.3,Param!$M$21)),-2),0))</f>
        <v>0.68823103630524662</v>
      </c>
      <c r="CM24" s="46">
        <f ca="1">IF(ScreenHeight!$B25&lt;OFFSET(Radar!$AC$3,COLUMN(),0),    Param!$B$38/ScreenHeight!$B25,    (Param!$B$37+1/(1-OFFSET(Radar!$AD$3,COLUMN(),0)*ScreenHeight!$C25)/Param!$B$39)/OFFSET(Radar!$AC$3,COLUMN(),0))*DistanceShader!CM24*LightShader!CM24*(IF(OFFSET(Ghosts!$S$41,COLUMN(),0)&lt;ScreenHeight!$E25,   1,   (SQRT(OFFSET(Ghosts!$T$41,COLUMN(),0)-OFFSET(Ghosts!$R$41,COLUMN(),0)*ScreenHeight!$D25)-1))+IF(Ghosts!$B$35,IF(Param!$M$21,-1-POWER(0.3,Param!$M$21)/(IF(Param!$M$21&lt;20,LightShader!CM89,OFFSET(LightShader!CM89,Param!$M$21-20,0))+POWER(0.3,Param!$M$21)),-2),0))</f>
        <v>0.89882702779492851</v>
      </c>
      <c r="CN24" s="46">
        <f ca="1">IF(ScreenHeight!$B25&lt;OFFSET(Radar!$AC$3,COLUMN(),0),    Param!$B$38/ScreenHeight!$B25,    (Param!$B$37+1/(1-OFFSET(Radar!$AD$3,COLUMN(),0)*ScreenHeight!$C25)/Param!$B$39)/OFFSET(Radar!$AC$3,COLUMN(),0))*DistanceShader!CN24*LightShader!CN24*(IF(OFFSET(Ghosts!$S$41,COLUMN(),0)&lt;ScreenHeight!$E25,   1,   (SQRT(OFFSET(Ghosts!$T$41,COLUMN(),0)-OFFSET(Ghosts!$R$41,COLUMN(),0)*ScreenHeight!$D25)-1))+IF(Ghosts!$B$35,IF(Param!$M$21,-1-POWER(0.3,Param!$M$21)/(IF(Param!$M$21&lt;20,LightShader!CN89,OFFSET(LightShader!CN89,Param!$M$21-20,0))+POWER(0.3,Param!$M$21)),-2),0))</f>
        <v>0.86994001122372389</v>
      </c>
      <c r="CO24" s="46">
        <f ca="1">IF(ScreenHeight!$B25&lt;OFFSET(Radar!$AC$3,COLUMN(),0),    Param!$B$38/ScreenHeight!$B25,    (Param!$B$37+1/(1-OFFSET(Radar!$AD$3,COLUMN(),0)*ScreenHeight!$C25)/Param!$B$39)/OFFSET(Radar!$AC$3,COLUMN(),0))*DistanceShader!CO24*LightShader!CO24*(IF(OFFSET(Ghosts!$S$41,COLUMN(),0)&lt;ScreenHeight!$E25,   1,   (SQRT(OFFSET(Ghosts!$T$41,COLUMN(),0)-OFFSET(Ghosts!$R$41,COLUMN(),0)*ScreenHeight!$D25)-1))+IF(Ghosts!$B$35,IF(Param!$M$21,-1-POWER(0.3,Param!$M$21)/(IF(Param!$M$21&lt;20,LightShader!CO89,OFFSET(LightShader!CO89,Param!$M$21-20,0))+POWER(0.3,Param!$M$21)),-2),0))</f>
        <v>0.84244116322851992</v>
      </c>
      <c r="CP24" s="46">
        <f ca="1">IF(ScreenHeight!$B25&lt;OFFSET(Radar!$AC$3,COLUMN(),0),    Param!$B$38/ScreenHeight!$B25,    (Param!$B$37+1/(1-OFFSET(Radar!$AD$3,COLUMN(),0)*ScreenHeight!$C25)/Param!$B$39)/OFFSET(Radar!$AC$3,COLUMN(),0))*DistanceShader!CP24*LightShader!CP24*(IF(OFFSET(Ghosts!$S$41,COLUMN(),0)&lt;ScreenHeight!$E25,   1,   (SQRT(OFFSET(Ghosts!$T$41,COLUMN(),0)-OFFSET(Ghosts!$R$41,COLUMN(),0)*ScreenHeight!$D25)-1))+IF(Ghosts!$B$35,IF(Param!$M$21,-1-POWER(0.3,Param!$M$21)/(IF(Param!$M$21&lt;20,LightShader!CP89,OFFSET(LightShader!CP89,Param!$M$21-20,0))+POWER(0.3,Param!$M$21)),-2),0))</f>
        <v>0.81631108346341708</v>
      </c>
      <c r="CQ24" s="46">
        <f ca="1">IF(ScreenHeight!$B25&lt;OFFSET(Radar!$AC$3,COLUMN(),0),    Param!$B$38/ScreenHeight!$B25,    (Param!$B$37+1/(1-OFFSET(Radar!$AD$3,COLUMN(),0)*ScreenHeight!$C25)/Param!$B$39)/OFFSET(Radar!$AC$3,COLUMN(),0))*DistanceShader!CQ24*LightShader!CQ24*(IF(OFFSET(Ghosts!$S$41,COLUMN(),0)&lt;ScreenHeight!$E25,   1,   (SQRT(OFFSET(Ghosts!$T$41,COLUMN(),0)-OFFSET(Ghosts!$R$41,COLUMN(),0)*ScreenHeight!$D25)-1))+IF(Ghosts!$B$35,IF(Param!$M$21,-1-POWER(0.3,Param!$M$21)/(IF(Param!$M$21&lt;20,LightShader!CQ89,OFFSET(LightShader!CQ89,Param!$M$21-20,0))+POWER(0.3,Param!$M$21)),-2),0))</f>
        <v>0.79150121158378706</v>
      </c>
      <c r="CR24" s="46">
        <f ca="1">IF(ScreenHeight!$B25&lt;OFFSET(Radar!$AC$3,COLUMN(),0),    Param!$B$38/ScreenHeight!$B25,    (Param!$B$37+1/(1-OFFSET(Radar!$AD$3,COLUMN(),0)*ScreenHeight!$C25)/Param!$B$39)/OFFSET(Radar!$AC$3,COLUMN(),0))*DistanceShader!CR24*LightShader!CR24*(IF(OFFSET(Ghosts!$S$41,COLUMN(),0)&lt;ScreenHeight!$E25,   1,   (SQRT(OFFSET(Ghosts!$T$41,COLUMN(),0)-OFFSET(Ghosts!$R$41,COLUMN(),0)*ScreenHeight!$D25)-1))+IF(Ghosts!$B$35,IF(Param!$M$21,-1-POWER(0.3,Param!$M$21)/(IF(Param!$M$21&lt;20,LightShader!CR89,OFFSET(LightShader!CR89,Param!$M$21-20,0))+POWER(0.3,Param!$M$21)),-2),0))</f>
        <v>0.76794524443448964</v>
      </c>
      <c r="CS24" s="46">
        <f ca="1">IF(ScreenHeight!$B25&lt;OFFSET(Radar!$AC$3,COLUMN(),0),    Param!$B$38/ScreenHeight!$B25,    (Param!$B$37+1/(1-OFFSET(Radar!$AD$3,COLUMN(),0)*ScreenHeight!$C25)/Param!$B$39)/OFFSET(Radar!$AC$3,COLUMN(),0))*DistanceShader!CS24*LightShader!CS24*(IF(OFFSET(Ghosts!$S$41,COLUMN(),0)&lt;ScreenHeight!$E25,   1,   (SQRT(OFFSET(Ghosts!$T$41,COLUMN(),0)-OFFSET(Ghosts!$R$41,COLUMN(),0)*ScreenHeight!$D25)-1))+IF(Ghosts!$B$35,IF(Param!$M$21,-1-POWER(0.3,Param!$M$21)/(IF(Param!$M$21&lt;20,LightShader!CS89,OFFSET(LightShader!CS89,Param!$M$21-20,0))+POWER(0.3,Param!$M$21)),-2),0))</f>
        <v>0.74556823968670971</v>
      </c>
      <c r="CT24" s="46">
        <f ca="1">IF(ScreenHeight!$B25&lt;OFFSET(Radar!$AC$3,COLUMN(),0),    Param!$B$38/ScreenHeight!$B25,    (Param!$B$37+1/(1-OFFSET(Radar!$AD$3,COLUMN(),0)*ScreenHeight!$C25)/Param!$B$39)/OFFSET(Radar!$AC$3,COLUMN(),0))*DistanceShader!CT24*LightShader!CT24*(IF(OFFSET(Ghosts!$S$41,COLUMN(),0)&lt;ScreenHeight!$E25,   1,   (SQRT(OFFSET(Ghosts!$T$41,COLUMN(),0)-OFFSET(Ghosts!$R$41,COLUMN(),0)*ScreenHeight!$D25)-1))+IF(Ghosts!$B$35,IF(Param!$M$21,-1-POWER(0.3,Param!$M$21)/(IF(Param!$M$21&lt;20,LightShader!CT89,OFFSET(LightShader!CT89,Param!$M$21-20,0))+POWER(0.3,Param!$M$21)),-2),0))</f>
        <v>0.72429298460930258</v>
      </c>
      <c r="CU24" s="46">
        <f ca="1">IF(ScreenHeight!$B25&lt;OFFSET(Radar!$AC$3,COLUMN(),0),    Param!$B$38/ScreenHeight!$B25,    (Param!$B$37+1/(1-OFFSET(Radar!$AD$3,COLUMN(),0)*ScreenHeight!$C25)/Param!$B$39)/OFFSET(Radar!$AC$3,COLUMN(),0))*DistanceShader!CU24*LightShader!CU24*(IF(OFFSET(Ghosts!$S$41,COLUMN(),0)&lt;ScreenHeight!$E25,   1,   (SQRT(OFFSET(Ghosts!$T$41,COLUMN(),0)-OFFSET(Ghosts!$R$41,COLUMN(),0)*ScreenHeight!$D25)-1))+IF(Ghosts!$B$35,IF(Param!$M$21,-1-POWER(0.3,Param!$M$21)/(IF(Param!$M$21&lt;20,LightShader!CU89,OFFSET(LightShader!CU89,Param!$M$21-20,0))+POWER(0.3,Param!$M$21)),-2),0))</f>
        <v>0.70404400443418269</v>
      </c>
      <c r="CV24" s="46">
        <f ca="1">IF(ScreenHeight!$B25&lt;OFFSET(Radar!$AC$3,COLUMN(),0),    Param!$B$38/ScreenHeight!$B25,    (Param!$B$37+1/(1-OFFSET(Radar!$AD$3,COLUMN(),0)*ScreenHeight!$C25)/Param!$B$39)/OFFSET(Radar!$AC$3,COLUMN(),0))*DistanceShader!CV24*LightShader!CV24*(IF(OFFSET(Ghosts!$S$41,COLUMN(),0)&lt;ScreenHeight!$E25,   1,   (SQRT(OFFSET(Ghosts!$T$41,COLUMN(),0)-OFFSET(Ghosts!$R$41,COLUMN(),0)*ScreenHeight!$D25)-1))+IF(Ghosts!$B$35,IF(Param!$M$21,-1-POWER(0.3,Param!$M$21)/(IF(Param!$M$21&lt;20,LightShader!CV89,OFFSET(LightShader!CV89,Param!$M$21-20,0))+POWER(0.3,Param!$M$21)),-2),0))</f>
        <v>0.68474981873968011</v>
      </c>
      <c r="CW24" s="46">
        <f ca="1">IF(ScreenHeight!$B25&lt;OFFSET(Radar!$AC$3,COLUMN(),0),    Param!$B$38/ScreenHeight!$B25,    (Param!$B$37+1/(1-OFFSET(Radar!$AD$3,COLUMN(),0)*ScreenHeight!$C25)/Param!$B$39)/OFFSET(Radar!$AC$3,COLUMN(),0))*DistanceShader!CW24*LightShader!CW24*(IF(OFFSET(Ghosts!$S$41,COLUMN(),0)&lt;ScreenHeight!$E25,   1,   (SQRT(OFFSET(Ghosts!$T$41,COLUMN(),0)-OFFSET(Ghosts!$R$41,COLUMN(),0)*ScreenHeight!$D25)-1))+IF(Ghosts!$B$35,IF(Param!$M$21,-1-POWER(0.3,Param!$M$21)/(IF(Param!$M$21&lt;20,LightShader!CW89,OFFSET(LightShader!CW89,Param!$M$21-20,0))+POWER(0.3,Param!$M$21)),-2),0))</f>
        <v>0.66634401721189873</v>
      </c>
    </row>
    <row r="25" spans="1:101" ht="7.5" customHeight="1">
      <c r="A25" s="46">
        <f ca="1">IF(ScreenHeight!$B26&lt;OFFSET(Radar!$AC$3,COLUMN(),0),    Param!$B$38/ScreenHeight!$B26,    (Param!$B$37+1/(1-OFFSET(Radar!$AD$3,COLUMN(),0)*ScreenHeight!$C26)/Param!$B$39)/OFFSET(Radar!$AC$3,COLUMN(),0))*DistanceShader!A25*LightShader!A25*(IF(OFFSET(Ghosts!$S$41,COLUMN(),0)&lt;ScreenHeight!$E26,   1,   (SQRT(OFFSET(Ghosts!$T$41,COLUMN(),0)-OFFSET(Ghosts!$R$41,COLUMN(),0)*ScreenHeight!$D26)-1))+IF(Ghosts!$B$35,IF(Param!$M$21,-1-POWER(0.3,Param!$M$21)/(IF(Param!$M$21&lt;20,LightShader!A90,OFFSET(LightShader!A90,Param!$M$21-20,0))+POWER(0.3,Param!$M$21)),-2),0))</f>
        <v>0.73459729885093017</v>
      </c>
      <c r="B25" s="46">
        <f ca="1">IF(ScreenHeight!$B26&lt;OFFSET(Radar!$AC$3,COLUMN(),0),    Param!$B$38/ScreenHeight!$B26,    (Param!$B$37+1/(1-OFFSET(Radar!$AD$3,COLUMN(),0)*ScreenHeight!$C26)/Param!$B$39)/OFFSET(Radar!$AC$3,COLUMN(),0))*DistanceShader!B25*LightShader!B25*(IF(OFFSET(Ghosts!$S$41,COLUMN(),0)&lt;ScreenHeight!$E26,   1,   (SQRT(OFFSET(Ghosts!$T$41,COLUMN(),0)-OFFSET(Ghosts!$R$41,COLUMN(),0)*ScreenHeight!$D26)-1))+IF(Ghosts!$B$35,IF(Param!$M$21,-1-POWER(0.3,Param!$M$21)/(IF(Param!$M$21&lt;20,LightShader!B90,OFFSET(LightShader!B90,Param!$M$21-20,0))+POWER(0.3,Param!$M$21)),-2),0))</f>
        <v>0.74871527793026693</v>
      </c>
      <c r="C25" s="46">
        <f ca="1">IF(ScreenHeight!$B26&lt;OFFSET(Radar!$AC$3,COLUMN(),0),    Param!$B$38/ScreenHeight!$B26,    (Param!$B$37+1/(1-OFFSET(Radar!$AD$3,COLUMN(),0)*ScreenHeight!$C26)/Param!$B$39)/OFFSET(Radar!$AC$3,COLUMN(),0))*DistanceShader!C25*LightShader!C25*(IF(OFFSET(Ghosts!$S$41,COLUMN(),0)&lt;ScreenHeight!$E26,   1,   (SQRT(OFFSET(Ghosts!$T$41,COLUMN(),0)-OFFSET(Ghosts!$R$41,COLUMN(),0)*ScreenHeight!$D26)-1))+IF(Ghosts!$B$35,IF(Param!$M$21,-1-POWER(0.3,Param!$M$21)/(IF(Param!$M$21&lt;20,LightShader!C90,OFFSET(LightShader!C90,Param!$M$21-20,0))+POWER(0.3,Param!$M$21)),-2),0))</f>
        <v>0.76331196061726792</v>
      </c>
      <c r="D25" s="46">
        <f ca="1">IF(ScreenHeight!$B26&lt;OFFSET(Radar!$AC$3,COLUMN(),0),    Param!$B$38/ScreenHeight!$B26,    (Param!$B$37+1/(1-OFFSET(Radar!$AD$3,COLUMN(),0)*ScreenHeight!$C26)/Param!$B$39)/OFFSET(Radar!$AC$3,COLUMN(),0))*DistanceShader!D25*LightShader!D25*(IF(OFFSET(Ghosts!$S$41,COLUMN(),0)&lt;ScreenHeight!$E26,   1,   (SQRT(OFFSET(Ghosts!$T$41,COLUMN(),0)-OFFSET(Ghosts!$R$41,COLUMN(),0)*ScreenHeight!$D26)-1))+IF(Ghosts!$B$35,IF(Param!$M$21,-1-POWER(0.3,Param!$M$21)/(IF(Param!$M$21&lt;20,LightShader!D90,OFFSET(LightShader!D90,Param!$M$21-20,0))+POWER(0.3,Param!$M$21)),-2),0))</f>
        <v>0.77841079786761791</v>
      </c>
      <c r="E25" s="46">
        <f ca="1">IF(ScreenHeight!$B26&lt;OFFSET(Radar!$AC$3,COLUMN(),0),    Param!$B$38/ScreenHeight!$B26,    (Param!$B$37+1/(1-OFFSET(Radar!$AD$3,COLUMN(),0)*ScreenHeight!$C26)/Param!$B$39)/OFFSET(Radar!$AC$3,COLUMN(),0))*DistanceShader!E25*LightShader!E25*(IF(OFFSET(Ghosts!$S$41,COLUMN(),0)&lt;ScreenHeight!$E26,   1,   (SQRT(OFFSET(Ghosts!$T$41,COLUMN(),0)-OFFSET(Ghosts!$R$41,COLUMN(),0)*ScreenHeight!$D26)-1))+IF(Ghosts!$B$35,IF(Param!$M$21,-1-POWER(0.3,Param!$M$21)/(IF(Param!$M$21&lt;20,LightShader!E90,OFFSET(LightShader!E90,Param!$M$21-20,0))+POWER(0.3,Param!$M$21)),-2),0))</f>
        <v>0.79403688496422919</v>
      </c>
      <c r="F25" s="46">
        <f ca="1">IF(ScreenHeight!$B26&lt;OFFSET(Radar!$AC$3,COLUMN(),0),    Param!$B$38/ScreenHeight!$B26,    (Param!$B$37+1/(1-OFFSET(Radar!$AD$3,COLUMN(),0)*ScreenHeight!$C26)/Param!$B$39)/OFFSET(Radar!$AC$3,COLUMN(),0))*DistanceShader!F25*LightShader!F25*(IF(OFFSET(Ghosts!$S$41,COLUMN(),0)&lt;ScreenHeight!$E26,   1,   (SQRT(OFFSET(Ghosts!$T$41,COLUMN(),0)-OFFSET(Ghosts!$R$41,COLUMN(),0)*ScreenHeight!$D26)-1))+IF(Ghosts!$B$35,IF(Param!$M$21,-1-POWER(0.3,Param!$M$21)/(IF(Param!$M$21&lt;20,LightShader!F90,OFFSET(LightShader!F90,Param!$M$21-20,0))+POWER(0.3,Param!$M$21)),-2),0))</f>
        <v>0.81021712485499631</v>
      </c>
      <c r="G25" s="46">
        <f ca="1">IF(ScreenHeight!$B26&lt;OFFSET(Radar!$AC$3,COLUMN(),0),    Param!$B$38/ScreenHeight!$B26,    (Param!$B$37+1/(1-OFFSET(Radar!$AD$3,COLUMN(),0)*ScreenHeight!$C26)/Param!$B$39)/OFFSET(Radar!$AC$3,COLUMN(),0))*DistanceShader!G25*LightShader!G25*(IF(OFFSET(Ghosts!$S$41,COLUMN(),0)&lt;ScreenHeight!$E26,   1,   (SQRT(OFFSET(Ghosts!$T$41,COLUMN(),0)-OFFSET(Ghosts!$R$41,COLUMN(),0)*ScreenHeight!$D26)-1))+IF(Ghosts!$B$35,IF(Param!$M$21,-1-POWER(0.3,Param!$M$21)/(IF(Param!$M$21&lt;20,LightShader!G90,OFFSET(LightShader!G90,Param!$M$21-20,0))+POWER(0.3,Param!$M$21)),-2),0))</f>
        <v>0.82698041294625668</v>
      </c>
      <c r="H25" s="46">
        <f ca="1">IF(ScreenHeight!$B26&lt;OFFSET(Radar!$AC$3,COLUMN(),0),    Param!$B$38/ScreenHeight!$B26,    (Param!$B$37+1/(1-OFFSET(Radar!$AD$3,COLUMN(),0)*ScreenHeight!$C26)/Param!$B$39)/OFFSET(Radar!$AC$3,COLUMN(),0))*DistanceShader!H25*LightShader!H25*(IF(OFFSET(Ghosts!$S$41,COLUMN(),0)&lt;ScreenHeight!$E26,   1,   (SQRT(OFFSET(Ghosts!$T$41,COLUMN(),0)-OFFSET(Ghosts!$R$41,COLUMN(),0)*ScreenHeight!$D26)-1))+IF(Ghosts!$B$35,IF(Param!$M$21,-1-POWER(0.3,Param!$M$21)/(IF(Param!$M$21&lt;20,LightShader!H90,OFFSET(LightShader!H90,Param!$M$21-20,0))+POWER(0.3,Param!$M$21)),-2),0))</f>
        <v>0.84435784672758207</v>
      </c>
      <c r="I25" s="46">
        <f ca="1">IF(ScreenHeight!$B26&lt;OFFSET(Radar!$AC$3,COLUMN(),0),    Param!$B$38/ScreenHeight!$B26,    (Param!$B$37+1/(1-OFFSET(Radar!$AD$3,COLUMN(),0)*ScreenHeight!$C26)/Param!$B$39)/OFFSET(Radar!$AC$3,COLUMN(),0))*DistanceShader!I25*LightShader!I25*(IF(OFFSET(Ghosts!$S$41,COLUMN(),0)&lt;ScreenHeight!$E26,   1,   (SQRT(OFFSET(Ghosts!$T$41,COLUMN(),0)-OFFSET(Ghosts!$R$41,COLUMN(),0)*ScreenHeight!$D26)-1))+IF(Ghosts!$B$35,IF(Param!$M$21,-1-POWER(0.3,Param!$M$21)/(IF(Param!$M$21&lt;20,LightShader!I90,OFFSET(LightShader!I90,Param!$M$21-20,0))+POWER(0.3,Param!$M$21)),-2),0))</f>
        <v>0.86238296419904537</v>
      </c>
      <c r="J25" s="46">
        <f ca="1">IF(ScreenHeight!$B26&lt;OFFSET(Radar!$AC$3,COLUMN(),0),    Param!$B$38/ScreenHeight!$B26,    (Param!$B$37+1/(1-OFFSET(Radar!$AD$3,COLUMN(),0)*ScreenHeight!$C26)/Param!$B$39)/OFFSET(Radar!$AC$3,COLUMN(),0))*DistanceShader!J25*LightShader!J25*(IF(OFFSET(Ghosts!$S$41,COLUMN(),0)&lt;ScreenHeight!$E26,   1,   (SQRT(OFFSET(Ghosts!$T$41,COLUMN(),0)-OFFSET(Ghosts!$R$41,COLUMN(),0)*ScreenHeight!$D26)-1))+IF(Ghosts!$B$35,IF(Param!$M$21,-1-POWER(0.3,Param!$M$21)/(IF(Param!$M$21&lt;20,LightShader!J90,OFFSET(LightShader!J90,Param!$M$21-20,0))+POWER(0.3,Param!$M$21)),-2),0))</f>
        <v>0.57466238649324097</v>
      </c>
      <c r="K25" s="46">
        <f ca="1">IF(ScreenHeight!$B26&lt;OFFSET(Radar!$AC$3,COLUMN(),0),    Param!$B$38/ScreenHeight!$B26,    (Param!$B$37+1/(1-OFFSET(Radar!$AD$3,COLUMN(),0)*ScreenHeight!$C26)/Param!$B$39)/OFFSET(Radar!$AC$3,COLUMN(),0))*DistanceShader!K25*LightShader!K25*(IF(OFFSET(Ghosts!$S$41,COLUMN(),0)&lt;ScreenHeight!$E26,   1,   (SQRT(OFFSET(Ghosts!$T$41,COLUMN(),0)-OFFSET(Ghosts!$R$41,COLUMN(),0)*ScreenHeight!$D26)-1))+IF(Ghosts!$B$35,IF(Param!$M$21,-1-POWER(0.3,Param!$M$21)/(IF(Param!$M$21&lt;20,LightShader!K90,OFFSET(LightShader!K90,Param!$M$21-20,0))+POWER(0.3,Param!$M$21)),-2),0))</f>
        <v>0.58733641871232933</v>
      </c>
      <c r="L25" s="46">
        <f ca="1">IF(ScreenHeight!$B26&lt;OFFSET(Radar!$AC$3,COLUMN(),0),    Param!$B$38/ScreenHeight!$B26,    (Param!$B$37+1/(1-OFFSET(Radar!$AD$3,COLUMN(),0)*ScreenHeight!$C26)/Param!$B$39)/OFFSET(Radar!$AC$3,COLUMN(),0))*DistanceShader!L25*LightShader!L25*(IF(OFFSET(Ghosts!$S$41,COLUMN(),0)&lt;ScreenHeight!$E26,   1,   (SQRT(OFFSET(Ghosts!$T$41,COLUMN(),0)-OFFSET(Ghosts!$R$41,COLUMN(),0)*ScreenHeight!$D26)-1))+IF(Ghosts!$B$35,IF(Param!$M$21,-1-POWER(0.3,Param!$M$21)/(IF(Param!$M$21&lt;20,LightShader!L90,OFFSET(LightShader!L90,Param!$M$21-20,0))+POWER(0.3,Param!$M$21)),-2),0))</f>
        <v>0.6005099580989447</v>
      </c>
      <c r="M25" s="46">
        <f ca="1">IF(ScreenHeight!$B26&lt;OFFSET(Radar!$AC$3,COLUMN(),0),    Param!$B$38/ScreenHeight!$B26,    (Param!$B$37+1/(1-OFFSET(Radar!$AD$3,COLUMN(),0)*ScreenHeight!$C26)/Param!$B$39)/OFFSET(Radar!$AC$3,COLUMN(),0))*DistanceShader!M25*LightShader!M25*(IF(OFFSET(Ghosts!$S$41,COLUMN(),0)&lt;ScreenHeight!$E26,   1,   (SQRT(OFFSET(Ghosts!$T$41,COLUMN(),0)-OFFSET(Ghosts!$R$41,COLUMN(),0)*ScreenHeight!$D26)-1))+IF(Ghosts!$B$35,IF(Param!$M$21,-1-POWER(0.3,Param!$M$21)/(IF(Param!$M$21&lt;20,LightShader!M90,OFFSET(LightShader!M90,Param!$M$21-20,0))+POWER(0.3,Param!$M$21)),-2),0))</f>
        <v>0.61421329565933003</v>
      </c>
      <c r="N25" s="46">
        <f ca="1">IF(ScreenHeight!$B26&lt;OFFSET(Radar!$AC$3,COLUMN(),0),    Param!$B$38/ScreenHeight!$B26,    (Param!$B$37+1/(1-OFFSET(Radar!$AD$3,COLUMN(),0)*ScreenHeight!$C26)/Param!$B$39)/OFFSET(Radar!$AC$3,COLUMN(),0))*DistanceShader!N25*LightShader!N25*(IF(OFFSET(Ghosts!$S$41,COLUMN(),0)&lt;ScreenHeight!$E26,   1,   (SQRT(OFFSET(Ghosts!$T$41,COLUMN(),0)-OFFSET(Ghosts!$R$41,COLUMN(),0)*ScreenHeight!$D26)-1))+IF(Ghosts!$B$35,IF(Param!$M$21,-1-POWER(0.3,Param!$M$21)/(IF(Param!$M$21&lt;20,LightShader!N90,OFFSET(LightShader!N90,Param!$M$21-20,0))+POWER(0.3,Param!$M$21)),-2),0))</f>
        <v>0.62847950211446713</v>
      </c>
      <c r="O25" s="46">
        <f ca="1">IF(ScreenHeight!$B26&lt;OFFSET(Radar!$AC$3,COLUMN(),0),    Param!$B$38/ScreenHeight!$B26,    (Param!$B$37+1/(1-OFFSET(Radar!$AD$3,COLUMN(),0)*ScreenHeight!$C26)/Param!$B$39)/OFFSET(Radar!$AC$3,COLUMN(),0))*DistanceShader!O25*LightShader!O25*(IF(OFFSET(Ghosts!$S$41,COLUMN(),0)&lt;ScreenHeight!$E26,   1,   (SQRT(OFFSET(Ghosts!$T$41,COLUMN(),0)-OFFSET(Ghosts!$R$41,COLUMN(),0)*ScreenHeight!$D26)-1))+IF(Ghosts!$B$35,IF(Param!$M$21,-1-POWER(0.3,Param!$M$21)/(IF(Param!$M$21&lt;20,LightShader!O90,OFFSET(LightShader!O90,Param!$M$21-20,0))+POWER(0.3,Param!$M$21)),-2),0))</f>
        <v>0.64334478391968009</v>
      </c>
      <c r="P25" s="46">
        <f ca="1">IF(ScreenHeight!$B26&lt;OFFSET(Radar!$AC$3,COLUMN(),0),    Param!$B$38/ScreenHeight!$B26,    (Param!$B$37+1/(1-OFFSET(Radar!$AD$3,COLUMN(),0)*ScreenHeight!$C26)/Param!$B$39)/OFFSET(Radar!$AC$3,COLUMN(),0))*DistanceShader!P25*LightShader!P25*(IF(OFFSET(Ghosts!$S$41,COLUMN(),0)&lt;ScreenHeight!$E26,   1,   (SQRT(OFFSET(Ghosts!$T$41,COLUMN(),0)-OFFSET(Ghosts!$R$41,COLUMN(),0)*ScreenHeight!$D26)-1))+IF(Ghosts!$B$35,IF(Param!$M$21,-1-POWER(0.3,Param!$M$21)/(IF(Param!$M$21&lt;20,LightShader!P90,OFFSET(LightShader!P90,Param!$M$21-20,0))+POWER(0.3,Param!$M$21)),-2),0))</f>
        <v>0.71804670715835328</v>
      </c>
      <c r="Q25" s="46">
        <f ca="1">IF(ScreenHeight!$B26&lt;OFFSET(Radar!$AC$3,COLUMN(),0),    Param!$B$38/ScreenHeight!$B26,    (Param!$B$37+1/(1-OFFSET(Radar!$AD$3,COLUMN(),0)*ScreenHeight!$C26)/Param!$B$39)/OFFSET(Radar!$AC$3,COLUMN(),0))*DistanceShader!Q25*LightShader!Q25*(IF(OFFSET(Ghosts!$S$41,COLUMN(),0)&lt;ScreenHeight!$E26,   1,   (SQRT(OFFSET(Ghosts!$T$41,COLUMN(),0)-OFFSET(Ghosts!$R$41,COLUMN(),0)*ScreenHeight!$D26)-1))+IF(Ghosts!$B$35,IF(Param!$M$21,-1-POWER(0.3,Param!$M$21)/(IF(Param!$M$21&lt;20,LightShader!Q90,OFFSET(LightShader!Q90,Param!$M$21-20,0))+POWER(0.3,Param!$M$21)),-2),0))</f>
        <v>0.74637693770506131</v>
      </c>
      <c r="R25" s="46">
        <f ca="1">IF(ScreenHeight!$B26&lt;OFFSET(Radar!$AC$3,COLUMN(),0),    Param!$B$38/ScreenHeight!$B26,    (Param!$B$37+1/(1-OFFSET(Radar!$AD$3,COLUMN(),0)*ScreenHeight!$C26)/Param!$B$39)/OFFSET(Radar!$AC$3,COLUMN(),0))*DistanceShader!R25*LightShader!R25*(IF(OFFSET(Ghosts!$S$41,COLUMN(),0)&lt;ScreenHeight!$E26,   1,   (SQRT(OFFSET(Ghosts!$T$41,COLUMN(),0)-OFFSET(Ghosts!$R$41,COLUMN(),0)*ScreenHeight!$D26)-1))+IF(Ghosts!$B$35,IF(Param!$M$21,-1-POWER(0.3,Param!$M$21)/(IF(Param!$M$21&lt;20,LightShader!R90,OFFSET(LightShader!R90,Param!$M$21-20,0))+POWER(0.3,Param!$M$21)),-2),0))</f>
        <v>0.77636116745314676</v>
      </c>
      <c r="S25" s="46">
        <f ca="1">IF(ScreenHeight!$B26&lt;OFFSET(Radar!$AC$3,COLUMN(),0),    Param!$B$38/ScreenHeight!$B26,    (Param!$B$37+1/(1-OFFSET(Radar!$AD$3,COLUMN(),0)*ScreenHeight!$C26)/Param!$B$39)/OFFSET(Radar!$AC$3,COLUMN(),0))*DistanceShader!S25*LightShader!S25*(IF(OFFSET(Ghosts!$S$41,COLUMN(),0)&lt;ScreenHeight!$E26,   1,   (SQRT(OFFSET(Ghosts!$T$41,COLUMN(),0)-OFFSET(Ghosts!$R$41,COLUMN(),0)*ScreenHeight!$D26)-1))+IF(Ghosts!$B$35,IF(Param!$M$21,-1-POWER(0.3,Param!$M$21)/(IF(Param!$M$21&lt;20,LightShader!S90,OFFSET(LightShader!S90,Param!$M$21-20,0))+POWER(0.3,Param!$M$21)),-2),0))</f>
        <v>0.80813457305065628</v>
      </c>
      <c r="T25" s="46">
        <f ca="1">IF(ScreenHeight!$B26&lt;OFFSET(Radar!$AC$3,COLUMN(),0),    Param!$B$38/ScreenHeight!$B26,    (Param!$B$37+1/(1-OFFSET(Radar!$AD$3,COLUMN(),0)*ScreenHeight!$C26)/Param!$B$39)/OFFSET(Radar!$AC$3,COLUMN(),0))*DistanceShader!T25*LightShader!T25*(IF(OFFSET(Ghosts!$S$41,COLUMN(),0)&lt;ScreenHeight!$E26,   1,   (SQRT(OFFSET(Ghosts!$T$41,COLUMN(),0)-OFFSET(Ghosts!$R$41,COLUMN(),0)*ScreenHeight!$D26)-1))+IF(Ghosts!$B$35,IF(Param!$M$21,-1-POWER(0.3,Param!$M$21)/(IF(Param!$M$21&lt;20,LightShader!T90,OFFSET(LightShader!T90,Param!$M$21-20,0))+POWER(0.3,Param!$M$21)),-2),0))</f>
        <v>0.84184746814042066</v>
      </c>
      <c r="U25" s="46">
        <f ca="1">IF(ScreenHeight!$B26&lt;OFFSET(Radar!$AC$3,COLUMN(),0),    Param!$B$38/ScreenHeight!$B26,    (Param!$B$37+1/(1-OFFSET(Radar!$AD$3,COLUMN(),0)*ScreenHeight!$C26)/Param!$B$39)/OFFSET(Radar!$AC$3,COLUMN(),0))*DistanceShader!U25*LightShader!U25*(IF(OFFSET(Ghosts!$S$41,COLUMN(),0)&lt;ScreenHeight!$E26,   1,   (SQRT(OFFSET(Ghosts!$T$41,COLUMN(),0)-OFFSET(Ghosts!$R$41,COLUMN(),0)*ScreenHeight!$D26)-1))+IF(Ghosts!$B$35,IF(Param!$M$21,-1-POWER(0.3,Param!$M$21)/(IF(Param!$M$21&lt;20,LightShader!U90,OFFSET(LightShader!U90,Param!$M$21-20,0))+POWER(0.3,Param!$M$21)),-2),0))</f>
        <v>0.87766752079215904</v>
      </c>
      <c r="V25" s="46">
        <f ca="1">IF(ScreenHeight!$B26&lt;OFFSET(Radar!$AC$3,COLUMN(),0),    Param!$B$38/ScreenHeight!$B26,    (Param!$B$37+1/(1-OFFSET(Radar!$AD$3,COLUMN(),0)*ScreenHeight!$C26)/Param!$B$39)/OFFSET(Radar!$AC$3,COLUMN(),0))*DistanceShader!V25*LightShader!V25*(IF(OFFSET(Ghosts!$S$41,COLUMN(),0)&lt;ScreenHeight!$E26,   1,   (SQRT(OFFSET(Ghosts!$T$41,COLUMN(),0)-OFFSET(Ghosts!$R$41,COLUMN(),0)*ScreenHeight!$D26)-1))+IF(Ghosts!$B$35,IF(Param!$M$21,-1-POWER(0.3,Param!$M$21)/(IF(Param!$M$21&lt;20,LightShader!V90,OFFSET(LightShader!V90,Param!$M$21-20,0))+POWER(0.3,Param!$M$21)),-2),0))</f>
        <v>0.91578236801393653</v>
      </c>
      <c r="W25" s="46">
        <f ca="1">IF(ScreenHeight!$B26&lt;OFFSET(Radar!$AC$3,COLUMN(),0),    Param!$B$38/ScreenHeight!$B26,    (Param!$B$37+1/(1-OFFSET(Radar!$AD$3,COLUMN(),0)*ScreenHeight!$C26)/Param!$B$39)/OFFSET(Radar!$AC$3,COLUMN(),0))*DistanceShader!W25*LightShader!W25*(IF(OFFSET(Ghosts!$S$41,COLUMN(),0)&lt;ScreenHeight!$E26,   1,   (SQRT(OFFSET(Ghosts!$T$41,COLUMN(),0)-OFFSET(Ghosts!$R$41,COLUMN(),0)*ScreenHeight!$D26)-1))+IF(Ghosts!$B$35,IF(Param!$M$21,-1-POWER(0.3,Param!$M$21)/(IF(Param!$M$21&lt;20,LightShader!W90,OFFSET(LightShader!W90,Param!$M$21-20,0))+POWER(0.3,Param!$M$21)),-2),0))</f>
        <v>0.95640270916719661</v>
      </c>
      <c r="X25" s="46">
        <f ca="1">IF(ScreenHeight!$B26&lt;OFFSET(Radar!$AC$3,COLUMN(),0),    Param!$B$38/ScreenHeight!$B26,    (Param!$B$37+1/(1-OFFSET(Radar!$AD$3,COLUMN(),0)*ScreenHeight!$C26)/Param!$B$39)/OFFSET(Radar!$AC$3,COLUMN(),0))*DistanceShader!X25*LightShader!X25*(IF(OFFSET(Ghosts!$S$41,COLUMN(),0)&lt;ScreenHeight!$E26,   1,   (SQRT(OFFSET(Ghosts!$T$41,COLUMN(),0)-OFFSET(Ghosts!$R$41,COLUMN(),0)*ScreenHeight!$D26)-1))+IF(Ghosts!$B$35,IF(Param!$M$21,-1-POWER(0.3,Param!$M$21)/(IF(Param!$M$21&lt;20,LightShader!X90,OFFSET(LightShader!X90,Param!$M$21-20,0))+POWER(0.3,Param!$M$21)),-2),0))</f>
        <v>0.99976597861587391</v>
      </c>
      <c r="Y25" s="46">
        <f ca="1">IF(ScreenHeight!$B26&lt;OFFSET(Radar!$AC$3,COLUMN(),0),    Param!$B$38/ScreenHeight!$B26,    (Param!$B$37+1/(1-OFFSET(Radar!$AD$3,COLUMN(),0)*ScreenHeight!$C26)/Param!$B$39)/OFFSET(Radar!$AC$3,COLUMN(),0))*DistanceShader!Y25*LightShader!Y25*(IF(OFFSET(Ghosts!$S$41,COLUMN(),0)&lt;ScreenHeight!$E26,   1,   (SQRT(OFFSET(Ghosts!$T$41,COLUMN(),0)-OFFSET(Ghosts!$R$41,COLUMN(),0)*ScreenHeight!$D26)-1))+IF(Ghosts!$B$35,IF(Param!$M$21,-1-POWER(0.3,Param!$M$21)/(IF(Param!$M$21&lt;20,LightShader!Y90,OFFSET(LightShader!Y90,Param!$M$21-20,0))+POWER(0.3,Param!$M$21)),-2),0))</f>
        <v>1.0461407207910198</v>
      </c>
      <c r="Z25" s="46">
        <f ca="1">IF(ScreenHeight!$B26&lt;OFFSET(Radar!$AC$3,COLUMN(),0),    Param!$B$38/ScreenHeight!$B26,    (Param!$B$37+1/(1-OFFSET(Radar!$AD$3,COLUMN(),0)*ScreenHeight!$C26)/Param!$B$39)/OFFSET(Radar!$AC$3,COLUMN(),0))*DistanceShader!Z25*LightShader!Z25*(IF(OFFSET(Ghosts!$S$41,COLUMN(),0)&lt;ScreenHeight!$E26,   1,   (SQRT(OFFSET(Ghosts!$T$41,COLUMN(),0)-OFFSET(Ghosts!$R$41,COLUMN(),0)*ScreenHeight!$D26)-1))+IF(Ghosts!$B$35,IF(Param!$M$21,-1-POWER(0.3,Param!$M$21)/(IF(Param!$M$21&lt;20,LightShader!Z90,OFFSET(LightShader!Z90,Param!$M$21-20,0))+POWER(0.3,Param!$M$21)),-2),0))</f>
        <v>1.09583181897722</v>
      </c>
      <c r="AA25" s="46">
        <f ca="1">IF(ScreenHeight!$B26&lt;OFFSET(Radar!$AC$3,COLUMN(),0),    Param!$B$38/ScreenHeight!$B26,    (Param!$B$37+1/(1-OFFSET(Radar!$AD$3,COLUMN(),0)*ScreenHeight!$C26)/Param!$B$39)/OFFSET(Radar!$AC$3,COLUMN(),0))*DistanceShader!AA25*LightShader!AA25*(IF(OFFSET(Ghosts!$S$41,COLUMN(),0)&lt;ScreenHeight!$E26,   1,   (SQRT(OFFSET(Ghosts!$T$41,COLUMN(),0)-OFFSET(Ghosts!$R$41,COLUMN(),0)*ScreenHeight!$D26)-1))+IF(Ghosts!$B$35,IF(Param!$M$21,-1-POWER(0.3,Param!$M$21)/(IF(Param!$M$21&lt;20,LightShader!AA90,OFFSET(LightShader!AA90,Param!$M$21-20,0))+POWER(0.3,Param!$M$21)),-2),0))</f>
        <v>1.1491867635334807</v>
      </c>
      <c r="AB25" s="46">
        <f ca="1">IF(ScreenHeight!$B26&lt;OFFSET(Radar!$AC$3,COLUMN(),0),    Param!$B$38/ScreenHeight!$B26,    (Param!$B$37+1/(1-OFFSET(Radar!$AD$3,COLUMN(),0)*ScreenHeight!$C26)/Param!$B$39)/OFFSET(Radar!$AC$3,COLUMN(),0))*DistanceShader!AB25*LightShader!AB25*(IF(OFFSET(Ghosts!$S$41,COLUMN(),0)&lt;ScreenHeight!$E26,   1,   (SQRT(OFFSET(Ghosts!$T$41,COLUMN(),0)-OFFSET(Ghosts!$R$41,COLUMN(),0)*ScreenHeight!$D26)-1))+IF(Ghosts!$B$35,IF(Param!$M$21,-1-POWER(0.3,Param!$M$21)/(IF(Param!$M$21&lt;20,LightShader!AB90,OFFSET(LightShader!AB90,Param!$M$21-20,0))+POWER(0.3,Param!$M$21)),-2),0))</f>
        <v>1.2066031869145188</v>
      </c>
      <c r="AC25" s="46">
        <f ca="1">IF(ScreenHeight!$B26&lt;OFFSET(Radar!$AC$3,COLUMN(),0),    Param!$B$38/ScreenHeight!$B26,    (Param!$B$37+1/(1-OFFSET(Radar!$AD$3,COLUMN(),0)*ScreenHeight!$C26)/Param!$B$39)/OFFSET(Radar!$AC$3,COLUMN(),0))*DistanceShader!AC25*LightShader!AC25*(IF(OFFSET(Ghosts!$S$41,COLUMN(),0)&lt;ScreenHeight!$E26,   1,   (SQRT(OFFSET(Ghosts!$T$41,COLUMN(),0)-OFFSET(Ghosts!$R$41,COLUMN(),0)*ScreenHeight!$D26)-1))+IF(Ghosts!$B$35,IF(Param!$M$21,-1-POWER(0.3,Param!$M$21)/(IF(Param!$M$21&lt;20,LightShader!AC90,OFFSET(LightShader!AC90,Param!$M$21-20,0))+POWER(0.3,Param!$M$21)),-2),0))</f>
        <v>1.2685379424097285</v>
      </c>
      <c r="AD25" s="46">
        <f ca="1">IF(ScreenHeight!$B26&lt;OFFSET(Radar!$AC$3,COLUMN(),0),    Param!$B$38/ScreenHeight!$B26,    (Param!$B$37+1/(1-OFFSET(Radar!$AD$3,COLUMN(),0)*ScreenHeight!$C26)/Param!$B$39)/OFFSET(Radar!$AC$3,COLUMN(),0))*DistanceShader!AD25*LightShader!AD25*(IF(OFFSET(Ghosts!$S$41,COLUMN(),0)&lt;ScreenHeight!$E26,   1,   (SQRT(OFFSET(Ghosts!$T$41,COLUMN(),0)-OFFSET(Ghosts!$R$41,COLUMN(),0)*ScreenHeight!$D26)-1))+IF(Ghosts!$B$35,IF(Param!$M$21,-1-POWER(0.3,Param!$M$21)/(IF(Param!$M$21&lt;20,LightShader!AD90,OFFSET(LightShader!AD90,Param!$M$21-20,0))+POWER(0.3,Param!$M$21)),-2),0))</f>
        <v>1.3355180607412385</v>
      </c>
      <c r="AE25" s="46">
        <f ca="1">IF(ScreenHeight!$B26&lt;OFFSET(Radar!$AC$3,COLUMN(),0),    Param!$B$38/ScreenHeight!$B26,    (Param!$B$37+1/(1-OFFSET(Radar!$AD$3,COLUMN(),0)*ScreenHeight!$C26)/Param!$B$39)/OFFSET(Radar!$AC$3,COLUMN(),0))*DistanceShader!AE25*LightShader!AE25*(IF(OFFSET(Ghosts!$S$41,COLUMN(),0)&lt;ScreenHeight!$E26,   1,   (SQRT(OFFSET(Ghosts!$T$41,COLUMN(),0)-OFFSET(Ghosts!$R$41,COLUMN(),0)*ScreenHeight!$D26)-1))+IF(Ghosts!$B$35,IF(Param!$M$21,-1-POWER(0.3,Param!$M$21)/(IF(Param!$M$21&lt;20,LightShader!AE90,OFFSET(LightShader!AE90,Param!$M$21-20,0))+POWER(0.3,Param!$M$21)),-2),0))</f>
        <v>1.4081539813421844</v>
      </c>
      <c r="AF25" s="46">
        <f ca="1">IF(ScreenHeight!$B26&lt;OFFSET(Radar!$AC$3,COLUMN(),0),    Param!$B$38/ScreenHeight!$B26,    (Param!$B$37+1/(1-OFFSET(Radar!$AD$3,COLUMN(),0)*ScreenHeight!$C26)/Param!$B$39)/OFFSET(Radar!$AC$3,COLUMN(),0))*DistanceShader!AF25*LightShader!AF25*(IF(OFFSET(Ghosts!$S$41,COLUMN(),0)&lt;ScreenHeight!$E26,   1,   (SQRT(OFFSET(Ghosts!$T$41,COLUMN(),0)-OFFSET(Ghosts!$R$41,COLUMN(),0)*ScreenHeight!$D26)-1))+IF(Ghosts!$B$35,IF(Param!$M$21,-1-POWER(0.3,Param!$M$21)/(IF(Param!$M$21&lt;20,LightShader!AF90,OFFSET(LightShader!AF90,Param!$M$21-20,0))+POWER(0.3,Param!$M$21)),-2),0))</f>
        <v>1.4871555169020467</v>
      </c>
      <c r="AG25" s="46">
        <f ca="1">IF(ScreenHeight!$B26&lt;OFFSET(Radar!$AC$3,COLUMN(),0),    Param!$B$38/ScreenHeight!$B26,    (Param!$B$37+1/(1-OFFSET(Radar!$AD$3,COLUMN(),0)*ScreenHeight!$C26)/Param!$B$39)/OFFSET(Radar!$AC$3,COLUMN(),0))*DistanceShader!AG25*LightShader!AG25*(IF(OFFSET(Ghosts!$S$41,COLUMN(),0)&lt;ScreenHeight!$E26,   1,   (SQRT(OFFSET(Ghosts!$T$41,COLUMN(),0)-OFFSET(Ghosts!$R$41,COLUMN(),0)*ScreenHeight!$D26)-1))+IF(Ghosts!$B$35,IF(Param!$M$21,-1-POWER(0.3,Param!$M$21)/(IF(Param!$M$21&lt;20,LightShader!AG90,OFFSET(LightShader!AG90,Param!$M$21-20,0))+POWER(0.3,Param!$M$21)),-2),0))</f>
        <v>1.573351055968919</v>
      </c>
      <c r="AH25" s="46">
        <f ca="1">IF(ScreenHeight!$B26&lt;OFFSET(Radar!$AC$3,COLUMN(),0),    Param!$B$38/ScreenHeight!$B26,    (Param!$B$37+1/(1-OFFSET(Radar!$AD$3,COLUMN(),0)*ScreenHeight!$C26)/Param!$B$39)/OFFSET(Radar!$AC$3,COLUMN(),0))*DistanceShader!AH25*LightShader!AH25*(IF(OFFSET(Ghosts!$S$41,COLUMN(),0)&lt;ScreenHeight!$E26,   1,   (SQRT(OFFSET(Ghosts!$T$41,COLUMN(),0)-OFFSET(Ghosts!$R$41,COLUMN(),0)*ScreenHeight!$D26)-1))+IF(Ghosts!$B$35,IF(Param!$M$21,-1-POWER(0.3,Param!$M$21)/(IF(Param!$M$21&lt;20,LightShader!AH90,OFFSET(LightShader!AH90,Param!$M$21-20,0))+POWER(0.3,Param!$M$21)),-2),0))</f>
        <v>1.7861297144781283</v>
      </c>
      <c r="AI25" s="46">
        <f ca="1">IF(ScreenHeight!$B26&lt;OFFSET(Radar!$AC$3,COLUMN(),0),    Param!$B$38/ScreenHeight!$B26,    (Param!$B$37+1/(1-OFFSET(Radar!$AD$3,COLUMN(),0)*ScreenHeight!$C26)/Param!$B$39)/OFFSET(Radar!$AC$3,COLUMN(),0))*DistanceShader!AI25*LightShader!AI25*(IF(OFFSET(Ghosts!$S$41,COLUMN(),0)&lt;ScreenHeight!$E26,   1,   (SQRT(OFFSET(Ghosts!$T$41,COLUMN(),0)-OFFSET(Ghosts!$R$41,COLUMN(),0)*ScreenHeight!$D26)-1))+IF(Ghosts!$B$35,IF(Param!$M$21,-1-POWER(0.3,Param!$M$21)/(IF(Param!$M$21&lt;20,LightShader!AI90,OFFSET(LightShader!AI90,Param!$M$21-20,0))+POWER(0.3,Param!$M$21)),-2),0))</f>
        <v>1.9104257671477936</v>
      </c>
      <c r="AJ25" s="46">
        <f ca="1">IF(ScreenHeight!$B26&lt;OFFSET(Radar!$AC$3,COLUMN(),0),    Param!$B$38/ScreenHeight!$B26,    (Param!$B$37+1/(1-OFFSET(Radar!$AD$3,COLUMN(),0)*ScreenHeight!$C26)/Param!$B$39)/OFFSET(Radar!$AC$3,COLUMN(),0))*DistanceShader!AJ25*LightShader!AJ25*(IF(OFFSET(Ghosts!$S$41,COLUMN(),0)&lt;ScreenHeight!$E26,   1,   (SQRT(OFFSET(Ghosts!$T$41,COLUMN(),0)-OFFSET(Ghosts!$R$41,COLUMN(),0)*ScreenHeight!$D26)-1))+IF(Ghosts!$B$35,IF(Param!$M$21,-1-POWER(0.3,Param!$M$21)/(IF(Param!$M$21&lt;20,LightShader!AJ90,OFFSET(LightShader!AJ90,Param!$M$21-20,0))+POWER(0.3,Param!$M$21)),-2),0))</f>
        <v>2.0478383334985741</v>
      </c>
      <c r="AK25" s="46">
        <f ca="1">IF(ScreenHeight!$B26&lt;OFFSET(Radar!$AC$3,COLUMN(),0),    Param!$B$38/ScreenHeight!$B26,    (Param!$B$37+1/(1-OFFSET(Radar!$AD$3,COLUMN(),0)*ScreenHeight!$C26)/Param!$B$39)/OFFSET(Radar!$AC$3,COLUMN(),0))*DistanceShader!AK25*LightShader!AK25*(IF(OFFSET(Ghosts!$S$41,COLUMN(),0)&lt;ScreenHeight!$E26,   1,   (SQRT(OFFSET(Ghosts!$T$41,COLUMN(),0)-OFFSET(Ghosts!$R$41,COLUMN(),0)*ScreenHeight!$D26)-1))+IF(Ghosts!$B$35,IF(Param!$M$21,-1-POWER(0.3,Param!$M$21)/(IF(Param!$M$21&lt;20,LightShader!AK90,OFFSET(LightShader!AK90,Param!$M$21-20,0))+POWER(0.3,Param!$M$21)),-2),0))</f>
        <v>2.2003288093669977</v>
      </c>
      <c r="AL25" s="46">
        <f ca="1">IF(ScreenHeight!$B26&lt;OFFSET(Radar!$AC$3,COLUMN(),0),    Param!$B$38/ScreenHeight!$B26,    (Param!$B$37+1/(1-OFFSET(Radar!$AD$3,COLUMN(),0)*ScreenHeight!$C26)/Param!$B$39)/OFFSET(Radar!$AC$3,COLUMN(),0))*DistanceShader!AL25*LightShader!AL25*(IF(OFFSET(Ghosts!$S$41,COLUMN(),0)&lt;ScreenHeight!$E26,   1,   (SQRT(OFFSET(Ghosts!$T$41,COLUMN(),0)-OFFSET(Ghosts!$R$41,COLUMN(),0)*ScreenHeight!$D26)-1))+IF(Ghosts!$B$35,IF(Param!$M$21,-1-POWER(0.3,Param!$M$21)/(IF(Param!$M$21&lt;20,LightShader!AL90,OFFSET(LightShader!AL90,Param!$M$21-20,0))+POWER(0.3,Param!$M$21)),-2),0))</f>
        <v>2.3702040491224174</v>
      </c>
      <c r="AM25" s="46">
        <f ca="1">IF(ScreenHeight!$B26&lt;OFFSET(Radar!$AC$3,COLUMN(),0),    Param!$B$38/ScreenHeight!$B26,    (Param!$B$37+1/(1-OFFSET(Radar!$AD$3,COLUMN(),0)*ScreenHeight!$C26)/Param!$B$39)/OFFSET(Radar!$AC$3,COLUMN(),0))*DistanceShader!AM25*LightShader!AM25*(IF(OFFSET(Ghosts!$S$41,COLUMN(),0)&lt;ScreenHeight!$E26,   1,   (SQRT(OFFSET(Ghosts!$T$41,COLUMN(),0)-OFFSET(Ghosts!$R$41,COLUMN(),0)*ScreenHeight!$D26)-1))+IF(Ghosts!$B$35,IF(Param!$M$21,-1-POWER(0.3,Param!$M$21)/(IF(Param!$M$21&lt;20,LightShader!AM90,OFFSET(LightShader!AM90,Param!$M$21-20,0))+POWER(0.3,Param!$M$21)),-2),0))</f>
        <v>2.5601610151484775</v>
      </c>
      <c r="AN25" s="46">
        <f ca="1">IF(ScreenHeight!$B26&lt;OFFSET(Radar!$AC$3,COLUMN(),0),    Param!$B$38/ScreenHeight!$B26,    (Param!$B$37+1/(1-OFFSET(Radar!$AD$3,COLUMN(),0)*ScreenHeight!$C26)/Param!$B$39)/OFFSET(Radar!$AC$3,COLUMN(),0))*DistanceShader!AN25*LightShader!AN25*(IF(OFFSET(Ghosts!$S$41,COLUMN(),0)&lt;ScreenHeight!$E26,   1,   (SQRT(OFFSET(Ghosts!$T$41,COLUMN(),0)-OFFSET(Ghosts!$R$41,COLUMN(),0)*ScreenHeight!$D26)-1))+IF(Ghosts!$B$35,IF(Param!$M$21,-1-POWER(0.3,Param!$M$21)/(IF(Param!$M$21&lt;20,LightShader!AN90,OFFSET(LightShader!AN90,Param!$M$21-20,0))+POWER(0.3,Param!$M$21)),-2),0))</f>
        <v>2.7733135848708672</v>
      </c>
      <c r="AO25" s="46">
        <f ca="1">IF(ScreenHeight!$B26&lt;OFFSET(Radar!$AC$3,COLUMN(),0),    Param!$B$38/ScreenHeight!$B26,    (Param!$B$37+1/(1-OFFSET(Radar!$AD$3,COLUMN(),0)*ScreenHeight!$C26)/Param!$B$39)/OFFSET(Radar!$AC$3,COLUMN(),0))*DistanceShader!AO25*LightShader!AO25*(IF(OFFSET(Ghosts!$S$41,COLUMN(),0)&lt;ScreenHeight!$E26,   1,   (SQRT(OFFSET(Ghosts!$T$41,COLUMN(),0)-OFFSET(Ghosts!$R$41,COLUMN(),0)*ScreenHeight!$D26)-1))+IF(Ghosts!$B$35,IF(Param!$M$21,-1-POWER(0.3,Param!$M$21)/(IF(Param!$M$21&lt;20,LightShader!AO90,OFFSET(LightShader!AO90,Param!$M$21-20,0))+POWER(0.3,Param!$M$21)),-2),0))</f>
        <v>4.8442980635619159</v>
      </c>
      <c r="AP25" s="46">
        <f ca="1">IF(ScreenHeight!$B26&lt;OFFSET(Radar!$AC$3,COLUMN(),0),    Param!$B$38/ScreenHeight!$B26,    (Param!$B$37+1/(1-OFFSET(Radar!$AD$3,COLUMN(),0)*ScreenHeight!$C26)/Param!$B$39)/OFFSET(Radar!$AC$3,COLUMN(),0))*DistanceShader!AP25*LightShader!AP25*(IF(OFFSET(Ghosts!$S$41,COLUMN(),0)&lt;ScreenHeight!$E26,   1,   (SQRT(OFFSET(Ghosts!$T$41,COLUMN(),0)-OFFSET(Ghosts!$R$41,COLUMN(),0)*ScreenHeight!$D26)-1))+IF(Ghosts!$B$35,IF(Param!$M$21,-1-POWER(0.3,Param!$M$21)/(IF(Param!$M$21&lt;20,LightShader!AP90,OFFSET(LightShader!AP90,Param!$M$21-20,0))+POWER(0.3,Param!$M$21)),-2),0))</f>
        <v>4.7555296446111797</v>
      </c>
      <c r="AQ25" s="46">
        <f ca="1">IF(ScreenHeight!$B26&lt;OFFSET(Radar!$AC$3,COLUMN(),0),    Param!$B$38/ScreenHeight!$B26,    (Param!$B$37+1/(1-OFFSET(Radar!$AD$3,COLUMN(),0)*ScreenHeight!$C26)/Param!$B$39)/OFFSET(Radar!$AC$3,COLUMN(),0))*DistanceShader!AQ25*LightShader!AQ25*(IF(OFFSET(Ghosts!$S$41,COLUMN(),0)&lt;ScreenHeight!$E26,   1,   (SQRT(OFFSET(Ghosts!$T$41,COLUMN(),0)-OFFSET(Ghosts!$R$41,COLUMN(),0)*ScreenHeight!$D26)-1))+IF(Ghosts!$B$35,IF(Param!$M$21,-1-POWER(0.3,Param!$M$21)/(IF(Param!$M$21&lt;20,LightShader!AQ90,OFFSET(LightShader!AQ90,Param!$M$21-20,0))+POWER(0.3,Param!$M$21)),-2),0))</f>
        <v>4.6639029003264554</v>
      </c>
      <c r="AR25" s="46">
        <f ca="1">IF(ScreenHeight!$B26&lt;OFFSET(Radar!$AC$3,COLUMN(),0),    Param!$B$38/ScreenHeight!$B26,    (Param!$B$37+1/(1-OFFSET(Radar!$AD$3,COLUMN(),0)*ScreenHeight!$C26)/Param!$B$39)/OFFSET(Radar!$AC$3,COLUMN(),0))*DistanceShader!AR25*LightShader!AR25*(IF(OFFSET(Ghosts!$S$41,COLUMN(),0)&lt;ScreenHeight!$E26,   1,   (SQRT(OFFSET(Ghosts!$T$41,COLUMN(),0)-OFFSET(Ghosts!$R$41,COLUMN(),0)*ScreenHeight!$D26)-1))+IF(Ghosts!$B$35,IF(Param!$M$21,-1-POWER(0.3,Param!$M$21)/(IF(Param!$M$21&lt;20,LightShader!AR90,OFFSET(LightShader!AR90,Param!$M$21-20,0))+POWER(0.3,Param!$M$21)),-2),0))</f>
        <v>4.5694912130417338</v>
      </c>
      <c r="AS25" s="46">
        <f ca="1">IF(ScreenHeight!$B26&lt;OFFSET(Radar!$AC$3,COLUMN(),0),    Param!$B$38/ScreenHeight!$B26,    (Param!$B$37+1/(1-OFFSET(Radar!$AD$3,COLUMN(),0)*ScreenHeight!$C26)/Param!$B$39)/OFFSET(Radar!$AC$3,COLUMN(),0))*DistanceShader!AS25*LightShader!AS25*(IF(OFFSET(Ghosts!$S$41,COLUMN(),0)&lt;ScreenHeight!$E26,   1,   (SQRT(OFFSET(Ghosts!$T$41,COLUMN(),0)-OFFSET(Ghosts!$R$41,COLUMN(),0)*ScreenHeight!$D26)-1))+IF(Ghosts!$B$35,IF(Param!$M$21,-1-POWER(0.3,Param!$M$21)/(IF(Param!$M$21&lt;20,LightShader!AS90,OFFSET(LightShader!AS90,Param!$M$21-20,0))+POWER(0.3,Param!$M$21)),-2),0))</f>
        <v>4.4723812654629764</v>
      </c>
      <c r="AT25" s="46">
        <f ca="1">IF(ScreenHeight!$B26&lt;OFFSET(Radar!$AC$3,COLUMN(),0),    Param!$B$38/ScreenHeight!$B26,    (Param!$B$37+1/(1-OFFSET(Radar!$AD$3,COLUMN(),0)*ScreenHeight!$C26)/Param!$B$39)/OFFSET(Radar!$AC$3,COLUMN(),0))*DistanceShader!AT25*LightShader!AT25*(IF(OFFSET(Ghosts!$S$41,COLUMN(),0)&lt;ScreenHeight!$E26,   1,   (SQRT(OFFSET(Ghosts!$T$41,COLUMN(),0)-OFFSET(Ghosts!$R$41,COLUMN(),0)*ScreenHeight!$D26)-1))+IF(Ghosts!$B$35,IF(Param!$M$21,-1-POWER(0.3,Param!$M$21)/(IF(Param!$M$21&lt;20,LightShader!AT90,OFFSET(LightShader!AT90,Param!$M$21-20,0))+POWER(0.3,Param!$M$21)),-2),0))</f>
        <v>4.3726728116225813</v>
      </c>
      <c r="AU25" s="46">
        <f ca="1">IF(ScreenHeight!$B26&lt;OFFSET(Radar!$AC$3,COLUMN(),0),    Param!$B$38/ScreenHeight!$B26,    (Param!$B$37+1/(1-OFFSET(Radar!$AD$3,COLUMN(),0)*ScreenHeight!$C26)/Param!$B$39)/OFFSET(Radar!$AC$3,COLUMN(),0))*DistanceShader!AU25*LightShader!AU25*(IF(OFFSET(Ghosts!$S$41,COLUMN(),0)&lt;ScreenHeight!$E26,   1,   (SQRT(OFFSET(Ghosts!$T$41,COLUMN(),0)-OFFSET(Ghosts!$R$41,COLUMN(),0)*ScreenHeight!$D26)-1))+IF(Ghosts!$B$35,IF(Param!$M$21,-1-POWER(0.3,Param!$M$21)/(IF(Param!$M$21&lt;20,LightShader!AU90,OFFSET(LightShader!AU90,Param!$M$21-20,0))+POWER(0.3,Param!$M$21)),-2),0))</f>
        <v>4.2704782850714347</v>
      </c>
      <c r="AV25" s="46">
        <f ca="1">IF(ScreenHeight!$B26&lt;OFFSET(Radar!$AC$3,COLUMN(),0),    Param!$B$38/ScreenHeight!$B26,    (Param!$B$37+1/(1-OFFSET(Radar!$AD$3,COLUMN(),0)*ScreenHeight!$C26)/Param!$B$39)/OFFSET(Radar!$AC$3,COLUMN(),0))*DistanceShader!AV25*LightShader!AV25*(IF(OFFSET(Ghosts!$S$41,COLUMN(),0)&lt;ScreenHeight!$E26,   1,   (SQRT(OFFSET(Ghosts!$T$41,COLUMN(),0)-OFFSET(Ghosts!$R$41,COLUMN(),0)*ScreenHeight!$D26)-1))+IF(Ghosts!$B$35,IF(Param!$M$21,-1-POWER(0.3,Param!$M$21)/(IF(Param!$M$21&lt;20,LightShader!AV90,OFFSET(LightShader!AV90,Param!$M$21-20,0))+POWER(0.3,Param!$M$21)),-2),0))</f>
        <v>4.1659222450742579</v>
      </c>
      <c r="AW25" s="46">
        <f ca="1">IF(ScreenHeight!$B26&lt;OFFSET(Radar!$AC$3,COLUMN(),0),    Param!$B$38/ScreenHeight!$B26,    (Param!$B$37+1/(1-OFFSET(Radar!$AD$3,COLUMN(),0)*ScreenHeight!$C26)/Param!$B$39)/OFFSET(Radar!$AC$3,COLUMN(),0))*DistanceShader!AW25*LightShader!AW25*(IF(OFFSET(Ghosts!$S$41,COLUMN(),0)&lt;ScreenHeight!$E26,   1,   (SQRT(OFFSET(Ghosts!$T$41,COLUMN(),0)-OFFSET(Ghosts!$R$41,COLUMN(),0)*ScreenHeight!$D26)-1))+IF(Ghosts!$B$35,IF(Param!$M$21,-1-POWER(0.3,Param!$M$21)/(IF(Param!$M$21&lt;20,LightShader!AW90,OFFSET(LightShader!AW90,Param!$M$21-20,0))+POWER(0.3,Param!$M$21)),-2),0))</f>
        <v>4.0591406654273952</v>
      </c>
      <c r="AX25" s="46">
        <f ca="1">IF(ScreenHeight!$B26&lt;OFFSET(Radar!$AC$3,COLUMN(),0),    Param!$B$38/ScreenHeight!$B26,    (Param!$B$37+1/(1-OFFSET(Radar!$AD$3,COLUMN(),0)*ScreenHeight!$C26)/Param!$B$39)/OFFSET(Radar!$AC$3,COLUMN(),0))*DistanceShader!AX25*LightShader!AX25*(IF(OFFSET(Ghosts!$S$41,COLUMN(),0)&lt;ScreenHeight!$E26,   1,   (SQRT(OFFSET(Ghosts!$T$41,COLUMN(),0)-OFFSET(Ghosts!$R$41,COLUMN(),0)*ScreenHeight!$D26)-1))+IF(Ghosts!$B$35,IF(Param!$M$21,-1-POWER(0.3,Param!$M$21)/(IF(Param!$M$21&lt;20,LightShader!AX90,OFFSET(LightShader!AX90,Param!$M$21-20,0))+POWER(0.3,Param!$M$21)),-2),0))</f>
        <v>3.9502800743780226</v>
      </c>
      <c r="AY25" s="46">
        <f ca="1">IF(ScreenHeight!$B26&lt;OFFSET(Radar!$AC$3,COLUMN(),0),    Param!$B$38/ScreenHeight!$B26,    (Param!$B$37+1/(1-OFFSET(Radar!$AD$3,COLUMN(),0)*ScreenHeight!$C26)/Param!$B$39)/OFFSET(Radar!$AC$3,COLUMN(),0))*DistanceShader!AY25*LightShader!AY25*(IF(OFFSET(Ghosts!$S$41,COLUMN(),0)&lt;ScreenHeight!$E26,   1,   (SQRT(OFFSET(Ghosts!$T$41,COLUMN(),0)-OFFSET(Ghosts!$R$41,COLUMN(),0)*ScreenHeight!$D26)-1))+IF(Ghosts!$B$35,IF(Param!$M$21,-1-POWER(0.3,Param!$M$21)/(IF(Param!$M$21&lt;20,LightShader!AY90,OFFSET(LightShader!AY90,Param!$M$21-20,0))+POWER(0.3,Param!$M$21)),-2),0))</f>
        <v>3.8394965578391442</v>
      </c>
      <c r="AZ25" s="46">
        <f ca="1">IF(ScreenHeight!$B26&lt;OFFSET(Radar!$AC$3,COLUMN(),0),    Param!$B$38/ScreenHeight!$B26,    (Param!$B$37+1/(1-OFFSET(Radar!$AD$3,COLUMN(),0)*ScreenHeight!$C26)/Param!$B$39)/OFFSET(Radar!$AC$3,COLUMN(),0))*DistanceShader!AZ25*LightShader!AZ25*(IF(OFFSET(Ghosts!$S$41,COLUMN(),0)&lt;ScreenHeight!$E26,   1,   (SQRT(OFFSET(Ghosts!$T$41,COLUMN(),0)-OFFSET(Ghosts!$R$41,COLUMN(),0)*ScreenHeight!$D26)-1))+IF(Ghosts!$B$35,IF(Param!$M$21,-1-POWER(0.3,Param!$M$21)/(IF(Param!$M$21&lt;20,LightShader!AZ90,OFFSET(LightShader!AZ90,Param!$M$21-20,0))+POWER(0.3,Param!$M$21)),-2),0))</f>
        <v>3.726954641515507</v>
      </c>
      <c r="BA25" s="46">
        <f ca="1">IF(ScreenHeight!$B26&lt;OFFSET(Radar!$AC$3,COLUMN(),0),    Param!$B$38/ScreenHeight!$B26,    (Param!$B$37+1/(1-OFFSET(Radar!$AD$3,COLUMN(),0)*ScreenHeight!$C26)/Param!$B$39)/OFFSET(Radar!$AC$3,COLUMN(),0))*DistanceShader!BA25*LightShader!BA25*(IF(OFFSET(Ghosts!$S$41,COLUMN(),0)&lt;ScreenHeight!$E26,   1,   (SQRT(OFFSET(Ghosts!$T$41,COLUMN(),0)-OFFSET(Ghosts!$R$41,COLUMN(),0)*ScreenHeight!$D26)-1))+IF(Ghosts!$B$35,IF(Param!$M$21,-1-POWER(0.3,Param!$M$21)/(IF(Param!$M$21&lt;20,LightShader!BA90,OFFSET(LightShader!BA90,Param!$M$21-20,0))+POWER(0.3,Param!$M$21)),-2),0))</f>
        <v>3.6128260705426163</v>
      </c>
      <c r="BB25" s="46">
        <f ca="1">IF(ScreenHeight!$B26&lt;OFFSET(Radar!$AC$3,COLUMN(),0),    Param!$B$38/ScreenHeight!$B26,    (Param!$B$37+1/(1-OFFSET(Radar!$AD$3,COLUMN(),0)*ScreenHeight!$C26)/Param!$B$39)/OFFSET(Radar!$AC$3,COLUMN(),0))*DistanceShader!BB25*LightShader!BB25*(IF(OFFSET(Ghosts!$S$41,COLUMN(),0)&lt;ScreenHeight!$E26,   1,   (SQRT(OFFSET(Ghosts!$T$41,COLUMN(),0)-OFFSET(Ghosts!$R$41,COLUMN(),0)*ScreenHeight!$D26)-1))+IF(Ghosts!$B$35,IF(Param!$M$21,-1-POWER(0.3,Param!$M$21)/(IF(Param!$M$21&lt;20,LightShader!BB90,OFFSET(LightShader!BB90,Param!$M$21-20,0))+POWER(0.3,Param!$M$21)),-2),0))</f>
        <v>3.4972885076733542</v>
      </c>
      <c r="BC25" s="46">
        <f ca="1">IF(ScreenHeight!$B26&lt;OFFSET(Radar!$AC$3,COLUMN(),0),    Param!$B$38/ScreenHeight!$B26,    (Param!$B$37+1/(1-OFFSET(Radar!$AD$3,COLUMN(),0)*ScreenHeight!$C26)/Param!$B$39)/OFFSET(Radar!$AC$3,COLUMN(),0))*DistanceShader!BC25*LightShader!BC25*(IF(OFFSET(Ghosts!$S$41,COLUMN(),0)&lt;ScreenHeight!$E26,   1,   (SQRT(OFFSET(Ghosts!$T$41,COLUMN(),0)-OFFSET(Ghosts!$R$41,COLUMN(),0)*ScreenHeight!$D26)-1))+IF(Ghosts!$B$35,IF(Param!$M$21,-1-POWER(0.3,Param!$M$21)/(IF(Param!$M$21&lt;20,LightShader!BC90,OFFSET(LightShader!BC90,Param!$M$21-20,0))+POWER(0.3,Param!$M$21)),-2),0))</f>
        <v>3.3805241728292241</v>
      </c>
      <c r="BD25" s="46">
        <f ca="1">IF(ScreenHeight!$B26&lt;OFFSET(Radar!$AC$3,COLUMN(),0),    Param!$B$38/ScreenHeight!$B26,    (Param!$B$37+1/(1-OFFSET(Radar!$AD$3,COLUMN(),0)*ScreenHeight!$C26)/Param!$B$39)/OFFSET(Radar!$AC$3,COLUMN(),0))*DistanceShader!BD25*LightShader!BD25*(IF(OFFSET(Ghosts!$S$41,COLUMN(),0)&lt;ScreenHeight!$E26,   1,   (SQRT(OFFSET(Ghosts!$T$41,COLUMN(),0)-OFFSET(Ghosts!$R$41,COLUMN(),0)*ScreenHeight!$D26)-1))+IF(Ghosts!$B$35,IF(Param!$M$21,-1-POWER(0.3,Param!$M$21)/(IF(Param!$M$21&lt;20,LightShader!BD90,OFFSET(LightShader!BD90,Param!$M$21-20,0))+POWER(0.3,Param!$M$21)),-2),0))</f>
        <v>3.2627184479023974</v>
      </c>
      <c r="BE25" s="46">
        <f ca="1">IF(ScreenHeight!$B26&lt;OFFSET(Radar!$AC$3,COLUMN(),0),    Param!$B$38/ScreenHeight!$B26,    (Param!$B$37+1/(1-OFFSET(Radar!$AD$3,COLUMN(),0)*ScreenHeight!$C26)/Param!$B$39)/OFFSET(Radar!$AC$3,COLUMN(),0))*DistanceShader!BE25*LightShader!BE25*(IF(OFFSET(Ghosts!$S$41,COLUMN(),0)&lt;ScreenHeight!$E26,   1,   (SQRT(OFFSET(Ghosts!$T$41,COLUMN(),0)-OFFSET(Ghosts!$R$41,COLUMN(),0)*ScreenHeight!$D26)-1))+IF(Ghosts!$B$35,IF(Param!$M$21,-1-POWER(0.3,Param!$M$21)/(IF(Param!$M$21&lt;20,LightShader!BE90,OFFSET(LightShader!BE90,Param!$M$21-20,0))+POWER(0.3,Param!$M$21)),-2),0))</f>
        <v>3.144058471021586</v>
      </c>
      <c r="BF25" s="46">
        <f ca="1">IF(ScreenHeight!$B26&lt;OFFSET(Radar!$AC$3,COLUMN(),0),    Param!$B$38/ScreenHeight!$B26,    (Param!$B$37+1/(1-OFFSET(Radar!$AD$3,COLUMN(),0)*ScreenHeight!$C26)/Param!$B$39)/OFFSET(Radar!$AC$3,COLUMN(),0))*DistanceShader!BF25*LightShader!BF25*(IF(OFFSET(Ghosts!$S$41,COLUMN(),0)&lt;ScreenHeight!$E26,   1,   (SQRT(OFFSET(Ghosts!$T$41,COLUMN(),0)-OFFSET(Ghosts!$R$41,COLUMN(),0)*ScreenHeight!$D26)-1))+IF(Ghosts!$B$35,IF(Param!$M$21,-1-POWER(0.3,Param!$M$21)/(IF(Param!$M$21&lt;20,LightShader!BF90,OFFSET(LightShader!BF90,Param!$M$21-20,0))+POWER(0.3,Param!$M$21)),-2),0))</f>
        <v>2.5120570183768041</v>
      </c>
      <c r="BG25" s="46">
        <f ca="1">IF(ScreenHeight!$B26&lt;OFFSET(Radar!$AC$3,COLUMN(),0),    Param!$B$38/ScreenHeight!$B26,    (Param!$B$37+1/(1-OFFSET(Radar!$AD$3,COLUMN(),0)*ScreenHeight!$C26)/Param!$B$39)/OFFSET(Radar!$AC$3,COLUMN(),0))*DistanceShader!BG25*LightShader!BG25*(IF(OFFSET(Ghosts!$S$41,COLUMN(),0)&lt;ScreenHeight!$E26,   1,   (SQRT(OFFSET(Ghosts!$T$41,COLUMN(),0)-OFFSET(Ghosts!$R$41,COLUMN(),0)*ScreenHeight!$D26)-1))+IF(Ghosts!$B$35,IF(Param!$M$21,-1-POWER(0.3,Param!$M$21)/(IF(Param!$M$21&lt;20,LightShader!BG90,OFFSET(LightShader!BG90,Param!$M$21-20,0))+POWER(0.3,Param!$M$21)),-2),0))</f>
        <v>2.502017018331165</v>
      </c>
      <c r="BH25" s="46">
        <f ca="1">IF(ScreenHeight!$B26&lt;OFFSET(Radar!$AC$3,COLUMN(),0),    Param!$B$38/ScreenHeight!$B26,    (Param!$B$37+1/(1-OFFSET(Radar!$AD$3,COLUMN(),0)*ScreenHeight!$C26)/Param!$B$39)/OFFSET(Radar!$AC$3,COLUMN(),0))*DistanceShader!BH25*LightShader!BH25*(IF(OFFSET(Ghosts!$S$41,COLUMN(),0)&lt;ScreenHeight!$E26,   1,   (SQRT(OFFSET(Ghosts!$T$41,COLUMN(),0)-OFFSET(Ghosts!$R$41,COLUMN(),0)*ScreenHeight!$D26)-1))+IF(Ghosts!$B$35,IF(Param!$M$21,-1-POWER(0.3,Param!$M$21)/(IF(Param!$M$21&lt;20,LightShader!BH90,OFFSET(LightShader!BH90,Param!$M$21-20,0))+POWER(0.3,Param!$M$21)),-2),0))</f>
        <v>2.4909370609994275</v>
      </c>
      <c r="BI25" s="46">
        <f ca="1">IF(ScreenHeight!$B26&lt;OFFSET(Radar!$AC$3,COLUMN(),0),    Param!$B$38/ScreenHeight!$B26,    (Param!$B$37+1/(1-OFFSET(Radar!$AD$3,COLUMN(),0)*ScreenHeight!$C26)/Param!$B$39)/OFFSET(Radar!$AC$3,COLUMN(),0))*DistanceShader!BI25*LightShader!BI25*(IF(OFFSET(Ghosts!$S$41,COLUMN(),0)&lt;ScreenHeight!$E26,   1,   (SQRT(OFFSET(Ghosts!$T$41,COLUMN(),0)-OFFSET(Ghosts!$R$41,COLUMN(),0)*ScreenHeight!$D26)-1))+IF(Ghosts!$B$35,IF(Param!$M$21,-1-POWER(0.3,Param!$M$21)/(IF(Param!$M$21&lt;20,LightShader!BI90,OFFSET(LightShader!BI90,Param!$M$21-20,0))+POWER(0.3,Param!$M$21)),-2),0))</f>
        <v>2.4788604163226378</v>
      </c>
      <c r="BJ25" s="46">
        <f ca="1">IF(ScreenHeight!$B26&lt;OFFSET(Radar!$AC$3,COLUMN(),0),    Param!$B$38/ScreenHeight!$B26,    (Param!$B$37+1/(1-OFFSET(Radar!$AD$3,COLUMN(),0)*ScreenHeight!$C26)/Param!$B$39)/OFFSET(Radar!$AC$3,COLUMN(),0))*DistanceShader!BJ25*LightShader!BJ25*(IF(OFFSET(Ghosts!$S$41,COLUMN(),0)&lt;ScreenHeight!$E26,   1,   (SQRT(OFFSET(Ghosts!$T$41,COLUMN(),0)-OFFSET(Ghosts!$R$41,COLUMN(),0)*ScreenHeight!$D26)-1))+IF(Ghosts!$B$35,IF(Param!$M$21,-1-POWER(0.3,Param!$M$21)/(IF(Param!$M$21&lt;20,LightShader!BJ90,OFFSET(LightShader!BJ90,Param!$M$21-20,0))+POWER(0.3,Param!$M$21)),-2),0))</f>
        <v>2.459936289860873</v>
      </c>
      <c r="BK25" s="46">
        <f ca="1">IF(ScreenHeight!$B26&lt;OFFSET(Radar!$AC$3,COLUMN(),0),    Param!$B$38/ScreenHeight!$B26,    (Param!$B$37+1/(1-OFFSET(Radar!$AD$3,COLUMN(),0)*ScreenHeight!$C26)/Param!$B$39)/OFFSET(Radar!$AC$3,COLUMN(),0))*DistanceShader!BK25*LightShader!BK25*(IF(OFFSET(Ghosts!$S$41,COLUMN(),0)&lt;ScreenHeight!$E26,   1,   (SQRT(OFFSET(Ghosts!$T$41,COLUMN(),0)-OFFSET(Ghosts!$R$41,COLUMN(),0)*ScreenHeight!$D26)-1))+IF(Ghosts!$B$35,IF(Param!$M$21,-1-POWER(0.3,Param!$M$21)/(IF(Param!$M$21&lt;20,LightShader!BK90,OFFSET(LightShader!BK90,Param!$M$21-20,0))+POWER(0.3,Param!$M$21)),-2),0))</f>
        <v>2.2844259955922279</v>
      </c>
      <c r="BL25" s="46">
        <f ca="1">IF(ScreenHeight!$B26&lt;OFFSET(Radar!$AC$3,COLUMN(),0),    Param!$B$38/ScreenHeight!$B26,    (Param!$B$37+1/(1-OFFSET(Radar!$AD$3,COLUMN(),0)*ScreenHeight!$C26)/Param!$B$39)/OFFSET(Radar!$AC$3,COLUMN(),0))*DistanceShader!BL25*LightShader!BL25*(IF(OFFSET(Ghosts!$S$41,COLUMN(),0)&lt;ScreenHeight!$E26,   1,   (SQRT(OFFSET(Ghosts!$T$41,COLUMN(),0)-OFFSET(Ghosts!$R$41,COLUMN(),0)*ScreenHeight!$D26)-1))+IF(Ghosts!$B$35,IF(Param!$M$21,-1-POWER(0.3,Param!$M$21)/(IF(Param!$M$21&lt;20,LightShader!BL90,OFFSET(LightShader!BL90,Param!$M$21-20,0))+POWER(0.3,Param!$M$21)),-2),0))</f>
        <v>2.1276990062668197</v>
      </c>
      <c r="BM25" s="46">
        <f ca="1">IF(ScreenHeight!$B26&lt;OFFSET(Radar!$AC$3,COLUMN(),0),    Param!$B$38/ScreenHeight!$B26,    (Param!$B$37+1/(1-OFFSET(Radar!$AD$3,COLUMN(),0)*ScreenHeight!$C26)/Param!$B$39)/OFFSET(Radar!$AC$3,COLUMN(),0))*DistanceShader!BM25*LightShader!BM25*(IF(OFFSET(Ghosts!$S$41,COLUMN(),0)&lt;ScreenHeight!$E26,   1,   (SQRT(OFFSET(Ghosts!$T$41,COLUMN(),0)-OFFSET(Ghosts!$R$41,COLUMN(),0)*ScreenHeight!$D26)-1))+IF(Ghosts!$B$35,IF(Param!$M$21,-1-POWER(0.3,Param!$M$21)/(IF(Param!$M$21&lt;20,LightShader!BM90,OFFSET(LightShader!BM90,Param!$M$21-20,0))+POWER(0.3,Param!$M$21)),-2),0))</f>
        <v>1.8280538562177948</v>
      </c>
      <c r="BN25" s="46">
        <f ca="1">IF(ScreenHeight!$B26&lt;OFFSET(Radar!$AC$3,COLUMN(),0),    Param!$B$38/ScreenHeight!$B26,    (Param!$B$37+1/(1-OFFSET(Radar!$AD$3,COLUMN(),0)*ScreenHeight!$C26)/Param!$B$39)/OFFSET(Radar!$AC$3,COLUMN(),0))*DistanceShader!BN25*LightShader!BN25*(IF(OFFSET(Ghosts!$S$41,COLUMN(),0)&lt;ScreenHeight!$E26,   1,   (SQRT(OFFSET(Ghosts!$T$41,COLUMN(),0)-OFFSET(Ghosts!$R$41,COLUMN(),0)*ScreenHeight!$D26)-1))+IF(Ghosts!$B$35,IF(Param!$M$21,-1-POWER(0.3,Param!$M$21)/(IF(Param!$M$21&lt;20,LightShader!BN90,OFFSET(LightShader!BN90,Param!$M$21-20,0))+POWER(0.3,Param!$M$21)),-2),0))</f>
        <v>1.722813458972315</v>
      </c>
      <c r="BO25" s="46">
        <f ca="1">IF(ScreenHeight!$B26&lt;OFFSET(Radar!$AC$3,COLUMN(),0),    Param!$B$38/ScreenHeight!$B26,    (Param!$B$37+1/(1-OFFSET(Radar!$AD$3,COLUMN(),0)*ScreenHeight!$C26)/Param!$B$39)/OFFSET(Radar!$AC$3,COLUMN(),0))*DistanceShader!BO25*LightShader!BO25*(IF(OFFSET(Ghosts!$S$41,COLUMN(),0)&lt;ScreenHeight!$E26,   1,   (SQRT(OFFSET(Ghosts!$T$41,COLUMN(),0)-OFFSET(Ghosts!$R$41,COLUMN(),0)*ScreenHeight!$D26)-1))+IF(Ghosts!$B$35,IF(Param!$M$21,-1-POWER(0.3,Param!$M$21)/(IF(Param!$M$21&lt;20,LightShader!BO90,OFFSET(LightShader!BO90,Param!$M$21-20,0))+POWER(0.3,Param!$M$21)),-2),0))</f>
        <v>1.6276872019227646</v>
      </c>
      <c r="BP25" s="46">
        <f ca="1">IF(ScreenHeight!$B26&lt;OFFSET(Radar!$AC$3,COLUMN(),0),    Param!$B$38/ScreenHeight!$B26,    (Param!$B$37+1/(1-OFFSET(Radar!$AD$3,COLUMN(),0)*ScreenHeight!$C26)/Param!$B$39)/OFFSET(Radar!$AC$3,COLUMN(),0))*DistanceShader!BP25*LightShader!BP25*(IF(OFFSET(Ghosts!$S$41,COLUMN(),0)&lt;ScreenHeight!$E26,   1,   (SQRT(OFFSET(Ghosts!$T$41,COLUMN(),0)-OFFSET(Ghosts!$R$41,COLUMN(),0)*ScreenHeight!$D26)-1))+IF(Ghosts!$B$35,IF(Param!$M$21,-1-POWER(0.3,Param!$M$21)/(IF(Param!$M$21&lt;20,LightShader!BP90,OFFSET(LightShader!BP90,Param!$M$21-20,0))+POWER(0.3,Param!$M$21)),-2),0))</f>
        <v>1.5414033150872504</v>
      </c>
      <c r="BQ25" s="46">
        <f ca="1">IF(ScreenHeight!$B26&lt;OFFSET(Radar!$AC$3,COLUMN(),0),    Param!$B$38/ScreenHeight!$B26,    (Param!$B$37+1/(1-OFFSET(Radar!$AD$3,COLUMN(),0)*ScreenHeight!$C26)/Param!$B$39)/OFFSET(Radar!$AC$3,COLUMN(),0))*DistanceShader!BQ25*LightShader!BQ25*(IF(OFFSET(Ghosts!$S$41,COLUMN(),0)&lt;ScreenHeight!$E26,   1,   (SQRT(OFFSET(Ghosts!$T$41,COLUMN(),0)-OFFSET(Ghosts!$R$41,COLUMN(),0)*ScreenHeight!$D26)-1))+IF(Ghosts!$B$35,IF(Param!$M$21,-1-POWER(0.3,Param!$M$21)/(IF(Param!$M$21&lt;20,LightShader!BQ90,OFFSET(LightShader!BQ90,Param!$M$21-20,0))+POWER(0.3,Param!$M$21)),-2),0))</f>
        <v>1.4628800450462462</v>
      </c>
      <c r="BR25" s="46">
        <f ca="1">IF(ScreenHeight!$B26&lt;OFFSET(Radar!$AC$3,COLUMN(),0),    Param!$B$38/ScreenHeight!$B26,    (Param!$B$37+1/(1-OFFSET(Radar!$AD$3,COLUMN(),0)*ScreenHeight!$C26)/Param!$B$39)/OFFSET(Radar!$AC$3,COLUMN(),0))*DistanceShader!BR25*LightShader!BR25*(IF(OFFSET(Ghosts!$S$41,COLUMN(),0)&lt;ScreenHeight!$E26,   1,   (SQRT(OFFSET(Ghosts!$T$41,COLUMN(),0)-OFFSET(Ghosts!$R$41,COLUMN(),0)*ScreenHeight!$D26)-1))+IF(Ghosts!$B$35,IF(Param!$M$21,-1-POWER(0.3,Param!$M$21)/(IF(Param!$M$21&lt;20,LightShader!BR90,OFFSET(LightShader!BR90,Param!$M$21-20,0))+POWER(0.3,Param!$M$21)),-2),0))</f>
        <v>1.3911989153860858</v>
      </c>
      <c r="BS25" s="46">
        <f ca="1">IF(ScreenHeight!$B26&lt;OFFSET(Radar!$AC$3,COLUMN(),0),    Param!$B$38/ScreenHeight!$B26,    (Param!$B$37+1/(1-OFFSET(Radar!$AD$3,COLUMN(),0)*ScreenHeight!$C26)/Param!$B$39)/OFFSET(Radar!$AC$3,COLUMN(),0))*DistanceShader!BS25*LightShader!BS25*(IF(OFFSET(Ghosts!$S$41,COLUMN(),0)&lt;ScreenHeight!$E26,   1,   (SQRT(OFFSET(Ghosts!$T$41,COLUMN(),0)-OFFSET(Ghosts!$R$41,COLUMN(),0)*ScreenHeight!$D26)-1))+IF(Ghosts!$B$35,IF(Param!$M$21,-1-POWER(0.3,Param!$M$21)/(IF(Param!$M$21&lt;20,LightShader!BS90,OFFSET(LightShader!BS90,Param!$M$21-20,0))+POWER(0.3,Param!$M$21)),-2),0))</f>
        <v>1.3255802227807676</v>
      </c>
      <c r="BT25" s="46">
        <f ca="1">IF(ScreenHeight!$B26&lt;OFFSET(Radar!$AC$3,COLUMN(),0),    Param!$B$38/ScreenHeight!$B26,    (Param!$B$37+1/(1-OFFSET(Radar!$AD$3,COLUMN(),0)*ScreenHeight!$C26)/Param!$B$39)/OFFSET(Radar!$AC$3,COLUMN(),0))*DistanceShader!BT25*LightShader!BT25*(IF(OFFSET(Ghosts!$S$41,COLUMN(),0)&lt;ScreenHeight!$E26,   1,   (SQRT(OFFSET(Ghosts!$T$41,COLUMN(),0)-OFFSET(Ghosts!$R$41,COLUMN(),0)*ScreenHeight!$D26)-1))+IF(Ghosts!$B$35,IF(Param!$M$21,-1-POWER(0.3,Param!$M$21)/(IF(Param!$M$21&lt;20,LightShader!BT90,OFFSET(LightShader!BT90,Param!$M$21-20,0))+POWER(0.3,Param!$M$21)),-2),0))</f>
        <v>1.2653614954436585</v>
      </c>
      <c r="BU25" s="46">
        <f ca="1">IF(ScreenHeight!$B26&lt;OFFSET(Radar!$AC$3,COLUMN(),0),    Param!$B$38/ScreenHeight!$B26,    (Param!$B$37+1/(1-OFFSET(Radar!$AD$3,COLUMN(),0)*ScreenHeight!$C26)/Param!$B$39)/OFFSET(Radar!$AC$3,COLUMN(),0))*DistanceShader!BU25*LightShader!BU25*(IF(OFFSET(Ghosts!$S$41,COLUMN(),0)&lt;ScreenHeight!$E26,   1,   (SQRT(OFFSET(Ghosts!$T$41,COLUMN(),0)-OFFSET(Ghosts!$R$41,COLUMN(),0)*ScreenHeight!$D26)-1))+IF(Ghosts!$B$35,IF(Param!$M$21,-1-POWER(0.3,Param!$M$21)/(IF(Param!$M$21&lt;20,LightShader!BU90,OFFSET(LightShader!BU90,Param!$M$21-20,0))+POWER(0.3,Param!$M$21)),-2),0))</f>
        <v>1.2099788652000605</v>
      </c>
      <c r="BV25" s="46">
        <f ca="1">IF(ScreenHeight!$B26&lt;OFFSET(Radar!$AC$3,COLUMN(),0),    Param!$B$38/ScreenHeight!$B26,    (Param!$B$37+1/(1-OFFSET(Radar!$AD$3,COLUMN(),0)*ScreenHeight!$C26)/Param!$B$39)/OFFSET(Radar!$AC$3,COLUMN(),0))*DistanceShader!BV25*LightShader!BV25*(IF(OFFSET(Ghosts!$S$41,COLUMN(),0)&lt;ScreenHeight!$E26,   1,   (SQRT(OFFSET(Ghosts!$T$41,COLUMN(),0)-OFFSET(Ghosts!$R$41,COLUMN(),0)*ScreenHeight!$D26)-1))+IF(Ghosts!$B$35,IF(Param!$M$21,-1-POWER(0.3,Param!$M$21)/(IF(Param!$M$21&lt;20,LightShader!BV90,OFFSET(LightShader!BV90,Param!$M$21-20,0))+POWER(0.3,Param!$M$21)),-2),0))</f>
        <v>1.1589509003837275</v>
      </c>
      <c r="BW25" s="46">
        <f ca="1">IF(ScreenHeight!$B26&lt;OFFSET(Radar!$AC$3,COLUMN(),0),    Param!$B$38/ScreenHeight!$B26,    (Param!$B$37+1/(1-OFFSET(Radar!$AD$3,COLUMN(),0)*ScreenHeight!$C26)/Param!$B$39)/OFFSET(Radar!$AC$3,COLUMN(),0))*DistanceShader!BW25*LightShader!BW25*(IF(OFFSET(Ghosts!$S$41,COLUMN(),0)&lt;ScreenHeight!$E26,   1,   (SQRT(OFFSET(Ghosts!$T$41,COLUMN(),0)-OFFSET(Ghosts!$R$41,COLUMN(),0)*ScreenHeight!$D26)-1))+IF(Ghosts!$B$35,IF(Param!$M$21,-1-POWER(0.3,Param!$M$21)/(IF(Param!$M$21&lt;20,LightShader!BW90,OFFSET(LightShader!BW90,Param!$M$21-20,0))+POWER(0.3,Param!$M$21)),-2),0))</f>
        <v>1.1118642040827438</v>
      </c>
      <c r="BX25" s="46">
        <f ca="1">IF(ScreenHeight!$B26&lt;OFFSET(Radar!$AC$3,COLUMN(),0),    Param!$B$38/ScreenHeight!$B26,    (Param!$B$37+1/(1-OFFSET(Radar!$AD$3,COLUMN(),0)*ScreenHeight!$C26)/Param!$B$39)/OFFSET(Radar!$AC$3,COLUMN(),0))*DistanceShader!BX25*LightShader!BX25*(IF(OFFSET(Ghosts!$S$41,COLUMN(),0)&lt;ScreenHeight!$E26,   1,   (SQRT(OFFSET(Ghosts!$T$41,COLUMN(),0)-OFFSET(Ghosts!$R$41,COLUMN(),0)*ScreenHeight!$D26)-1))+IF(Ghosts!$B$35,IF(Param!$M$21,-1-POWER(0.3,Param!$M$21)/(IF(Param!$M$21&lt;20,LightShader!BX90,OFFSET(LightShader!BX90,Param!$M$21-20,0))+POWER(0.3,Param!$M$21)),-2),0))</f>
        <v>1.0683598905231246</v>
      </c>
      <c r="BY25" s="46">
        <f ca="1">IF(ScreenHeight!$B26&lt;OFFSET(Radar!$AC$3,COLUMN(),0),    Param!$B$38/ScreenHeight!$B26,    (Param!$B$37+1/(1-OFFSET(Radar!$AD$3,COLUMN(),0)*ScreenHeight!$C26)/Param!$B$39)/OFFSET(Radar!$AC$3,COLUMN(),0))*DistanceShader!BY25*LightShader!BY25*(IF(OFFSET(Ghosts!$S$41,COLUMN(),0)&lt;ScreenHeight!$E26,   1,   (SQRT(OFFSET(Ghosts!$T$41,COLUMN(),0)-OFFSET(Ghosts!$R$41,COLUMN(),0)*ScreenHeight!$D26)-1))+IF(Ghosts!$B$35,IF(Param!$M$21,-1-POWER(0.3,Param!$M$21)/(IF(Param!$M$21&lt;20,LightShader!BY90,OFFSET(LightShader!BY90,Param!$M$21-20,0))+POWER(0.3,Param!$M$21)),-2),0))</f>
        <v>1.0281198751353711</v>
      </c>
      <c r="BZ25" s="46">
        <f ca="1">IF(ScreenHeight!$B26&lt;OFFSET(Radar!$AC$3,COLUMN(),0),    Param!$B$38/ScreenHeight!$B26,    (Param!$B$37+1/(1-OFFSET(Radar!$AD$3,COLUMN(),0)*ScreenHeight!$C26)/Param!$B$39)/OFFSET(Radar!$AC$3,COLUMN(),0))*DistanceShader!BZ25*LightShader!BZ25*(IF(OFFSET(Ghosts!$S$41,COLUMN(),0)&lt;ScreenHeight!$E26,   1,   (SQRT(OFFSET(Ghosts!$T$41,COLUMN(),0)-OFFSET(Ghosts!$R$41,COLUMN(),0)*ScreenHeight!$D26)-1))+IF(Ghosts!$B$35,IF(Param!$M$21,-1-POWER(0.3,Param!$M$21)/(IF(Param!$M$21&lt;20,LightShader!BZ90,OFFSET(LightShader!BZ90,Param!$M$21-20,0))+POWER(0.3,Param!$M$21)),-2),0))</f>
        <v>0.9908518064850339</v>
      </c>
      <c r="CA25" s="46">
        <f ca="1">IF(ScreenHeight!$B26&lt;OFFSET(Radar!$AC$3,COLUMN(),0),    Param!$B$38/ScreenHeight!$B26,    (Param!$B$37+1/(1-OFFSET(Radar!$AD$3,COLUMN(),0)*ScreenHeight!$C26)/Param!$B$39)/OFFSET(Radar!$AC$3,COLUMN(),0))*DistanceShader!CA25*LightShader!CA25*(IF(OFFSET(Ghosts!$S$41,COLUMN(),0)&lt;ScreenHeight!$E26,   1,   (SQRT(OFFSET(Ghosts!$T$41,COLUMN(),0)-OFFSET(Ghosts!$R$41,COLUMN(),0)*ScreenHeight!$D26)-1))+IF(Ghosts!$B$35,IF(Param!$M$21,-1-POWER(0.3,Param!$M$21)/(IF(Param!$M$21&lt;20,LightShader!CA90,OFFSET(LightShader!CA90,Param!$M$21-20,0))+POWER(0.3,Param!$M$21)),-2),0))</f>
        <v>0.95627164119932051</v>
      </c>
      <c r="CB25" s="46">
        <f ca="1">IF(ScreenHeight!$B26&lt;OFFSET(Radar!$AC$3,COLUMN(),0),    Param!$B$38/ScreenHeight!$B26,    (Param!$B$37+1/(1-OFFSET(Radar!$AD$3,COLUMN(),0)*ScreenHeight!$C26)/Param!$B$39)/OFFSET(Radar!$AC$3,COLUMN(),0))*DistanceShader!CB25*LightShader!CB25*(IF(OFFSET(Ghosts!$S$41,COLUMN(),0)&lt;ScreenHeight!$E26,   1,   (SQRT(OFFSET(Ghosts!$T$41,COLUMN(),0)-OFFSET(Ghosts!$R$41,COLUMN(),0)*ScreenHeight!$D26)-1))+IF(Ghosts!$B$35,IF(Param!$M$21,-1-POWER(0.3,Param!$M$21)/(IF(Param!$M$21&lt;20,LightShader!CB90,OFFSET(LightShader!CB90,Param!$M$21-20,0))+POWER(0.3,Param!$M$21)),-2),0))</f>
        <v>0.92408376915063606</v>
      </c>
      <c r="CC25" s="46">
        <f ca="1">IF(ScreenHeight!$B26&lt;OFFSET(Radar!$AC$3,COLUMN(),0),    Param!$B$38/ScreenHeight!$B26,    (Param!$B$37+1/(1-OFFSET(Radar!$AD$3,COLUMN(),0)*ScreenHeight!$C26)/Param!$B$39)/OFFSET(Radar!$AC$3,COLUMN(),0))*DistanceShader!CC25*LightShader!CC25*(IF(OFFSET(Ghosts!$S$41,COLUMN(),0)&lt;ScreenHeight!$E26,   1,   (SQRT(OFFSET(Ghosts!$T$41,COLUMN(),0)-OFFSET(Ghosts!$R$41,COLUMN(),0)*ScreenHeight!$D26)-1))+IF(Ghosts!$B$35,IF(Param!$M$21,-1-POWER(0.3,Param!$M$21)/(IF(Param!$M$21&lt;20,LightShader!CC90,OFFSET(LightShader!CC90,Param!$M$21-20,0))+POWER(0.3,Param!$M$21)),-2),0))</f>
        <v>0.89396091911006159</v>
      </c>
      <c r="CD25" s="46">
        <f ca="1">IF(ScreenHeight!$B26&lt;OFFSET(Radar!$AC$3,COLUMN(),0),    Param!$B$38/ScreenHeight!$B26,    (Param!$B$37+1/(1-OFFSET(Radar!$AD$3,COLUMN(),0)*ScreenHeight!$C26)/Param!$B$39)/OFFSET(Radar!$AC$3,COLUMN(),0))*DistanceShader!CD25*LightShader!CD25*(IF(OFFSET(Ghosts!$S$41,COLUMN(),0)&lt;ScreenHeight!$E26,   1,   (SQRT(OFFSET(Ghosts!$T$41,COLUMN(),0)-OFFSET(Ghosts!$R$41,COLUMN(),0)*ScreenHeight!$D26)-1))+IF(Ghosts!$B$35,IF(Param!$M$21,-1-POWER(0.3,Param!$M$21)/(IF(Param!$M$21&lt;20,LightShader!CD90,OFFSET(LightShader!CD90,Param!$M$21-20,0))+POWER(0.3,Param!$M$21)),-2),0))</f>
        <v>0.86553027635685487</v>
      </c>
      <c r="CE25" s="46">
        <f ca="1">IF(ScreenHeight!$B26&lt;OFFSET(Radar!$AC$3,COLUMN(),0),    Param!$B$38/ScreenHeight!$B26,    (Param!$B$37+1/(1-OFFSET(Radar!$AD$3,COLUMN(),0)*ScreenHeight!$C26)/Param!$B$39)/OFFSET(Radar!$AC$3,COLUMN(),0))*DistanceShader!CE25*LightShader!CE25*(IF(OFFSET(Ghosts!$S$41,COLUMN(),0)&lt;ScreenHeight!$E26,   1,   (SQRT(OFFSET(Ghosts!$T$41,COLUMN(),0)-OFFSET(Ghosts!$R$41,COLUMN(),0)*ScreenHeight!$D26)-1))+IF(Ghosts!$B$35,IF(Param!$M$21,-1-POWER(0.3,Param!$M$21)/(IF(Param!$M$21&lt;20,LightShader!CE90,OFFSET(LightShader!CE90,Param!$M$21-20,0))+POWER(0.3,Param!$M$21)),-2),0))</f>
        <v>0.83837719570448488</v>
      </c>
      <c r="CF25" s="46">
        <f ca="1">IF(ScreenHeight!$B26&lt;OFFSET(Radar!$AC$3,COLUMN(),0),    Param!$B$38/ScreenHeight!$B26,    (Param!$B$37+1/(1-OFFSET(Radar!$AD$3,COLUMN(),0)*ScreenHeight!$C26)/Param!$B$39)/OFFSET(Radar!$AC$3,COLUMN(),0))*DistanceShader!CF25*LightShader!CF25*(IF(OFFSET(Ghosts!$S$41,COLUMN(),0)&lt;ScreenHeight!$E26,   1,   (SQRT(OFFSET(Ghosts!$T$41,COLUMN(),0)-OFFSET(Ghosts!$R$41,COLUMN(),0)*ScreenHeight!$D26)-1))+IF(Ghosts!$B$35,IF(Param!$M$21,-1-POWER(0.3,Param!$M$21)/(IF(Param!$M$21&lt;20,LightShader!CF90,OFFSET(LightShader!CF90,Param!$M$21-20,0))+POWER(0.3,Param!$M$21)),-2),0))</f>
        <v>0.81207897651817817</v>
      </c>
      <c r="CG25" s="46">
        <f ca="1">IF(ScreenHeight!$B26&lt;OFFSET(Radar!$AC$3,COLUMN(),0),    Param!$B$38/ScreenHeight!$B26,    (Param!$B$37+1/(1-OFFSET(Radar!$AD$3,COLUMN(),0)*ScreenHeight!$C26)/Param!$B$39)/OFFSET(Radar!$AC$3,COLUMN(),0))*DistanceShader!CG25*LightShader!CG25*(IF(OFFSET(Ghosts!$S$41,COLUMN(),0)&lt;ScreenHeight!$E26,   1,   (SQRT(OFFSET(Ghosts!$T$41,COLUMN(),0)-OFFSET(Ghosts!$R$41,COLUMN(),0)*ScreenHeight!$D26)-1))+IF(Ghosts!$B$35,IF(Param!$M$21,-1-POWER(0.3,Param!$M$21)/(IF(Param!$M$21&lt;20,LightShader!CG90,OFFSET(LightShader!CG90,Param!$M$21-20,0))+POWER(0.3,Param!$M$21)),-2),0))</f>
        <v>0.78586417528148644</v>
      </c>
      <c r="CH25" s="46">
        <f ca="1">IF(ScreenHeight!$B26&lt;OFFSET(Radar!$AC$3,COLUMN(),0),    Param!$B$38/ScreenHeight!$B26,    (Param!$B$37+1/(1-OFFSET(Radar!$AD$3,COLUMN(),0)*ScreenHeight!$C26)/Param!$B$39)/OFFSET(Radar!$AC$3,COLUMN(),0))*DistanceShader!CH25*LightShader!CH25*(IF(OFFSET(Ghosts!$S$41,COLUMN(),0)&lt;ScreenHeight!$E26,   1,   (SQRT(OFFSET(Ghosts!$T$41,COLUMN(),0)-OFFSET(Ghosts!$R$41,COLUMN(),0)*ScreenHeight!$D26)-1))+IF(Ghosts!$B$35,IF(Param!$M$21,-1-POWER(0.3,Param!$M$21)/(IF(Param!$M$21&lt;20,LightShader!CH90,OFFSET(LightShader!CH90,Param!$M$21-20,0))+POWER(0.3,Param!$M$21)),-2),0))</f>
        <v>0.75979085445706718</v>
      </c>
      <c r="CI25" s="46">
        <f ca="1">IF(ScreenHeight!$B26&lt;OFFSET(Radar!$AC$3,COLUMN(),0),    Param!$B$38/ScreenHeight!$B26,    (Param!$B$37+1/(1-OFFSET(Radar!$AD$3,COLUMN(),0)*ScreenHeight!$C26)/Param!$B$39)/OFFSET(Radar!$AC$3,COLUMN(),0))*DistanceShader!CI25*LightShader!CI25*(IF(OFFSET(Ghosts!$S$41,COLUMN(),0)&lt;ScreenHeight!$E26,   1,   (SQRT(OFFSET(Ghosts!$T$41,COLUMN(),0)-OFFSET(Ghosts!$R$41,COLUMN(),0)*ScreenHeight!$D26)-1))+IF(Ghosts!$B$35,IF(Param!$M$21,-1-POWER(0.3,Param!$M$21)/(IF(Param!$M$21&lt;20,LightShader!CI90,OFFSET(LightShader!CI90,Param!$M$21-20,0))+POWER(0.3,Param!$M$21)),-2),0))</f>
        <v>0.73506355168513915</v>
      </c>
      <c r="CJ25" s="46">
        <f ca="1">IF(ScreenHeight!$B26&lt;OFFSET(Radar!$AC$3,COLUMN(),0),    Param!$B$38/ScreenHeight!$B26,    (Param!$B$37+1/(1-OFFSET(Radar!$AD$3,COLUMN(),0)*ScreenHeight!$C26)/Param!$B$39)/OFFSET(Radar!$AC$3,COLUMN(),0))*DistanceShader!CJ25*LightShader!CJ25*(IF(OFFSET(Ghosts!$S$41,COLUMN(),0)&lt;ScreenHeight!$E26,   1,   (SQRT(OFFSET(Ghosts!$T$41,COLUMN(),0)-OFFSET(Ghosts!$R$41,COLUMN(),0)*ScreenHeight!$D26)-1))+IF(Ghosts!$B$35,IF(Param!$M$21,-1-POWER(0.3,Param!$M$21)/(IF(Param!$M$21&lt;20,LightShader!CJ90,OFFSET(LightShader!CJ90,Param!$M$21-20,0))+POWER(0.3,Param!$M$21)),-2),0))</f>
        <v>0.71041504259638943</v>
      </c>
      <c r="CK25" s="46">
        <f ca="1">IF(ScreenHeight!$B26&lt;OFFSET(Radar!$AC$3,COLUMN(),0),    Param!$B$38/ScreenHeight!$B26,    (Param!$B$37+1/(1-OFFSET(Radar!$AD$3,COLUMN(),0)*ScreenHeight!$C26)/Param!$B$39)/OFFSET(Radar!$AC$3,COLUMN(),0))*DistanceShader!CK25*LightShader!CK25*(IF(OFFSET(Ghosts!$S$41,COLUMN(),0)&lt;ScreenHeight!$E26,   1,   (SQRT(OFFSET(Ghosts!$T$41,COLUMN(),0)-OFFSET(Ghosts!$R$41,COLUMN(),0)*ScreenHeight!$D26)-1))+IF(Ghosts!$B$35,IF(Param!$M$21,-1-POWER(0.3,Param!$M$21)/(IF(Param!$M$21&lt;20,LightShader!CK90,OFFSET(LightShader!CK90,Param!$M$21-20,0))+POWER(0.3,Param!$M$21)),-2),0))</f>
        <v>0.68600685130427075</v>
      </c>
      <c r="CL25" s="46">
        <f ca="1">IF(ScreenHeight!$B26&lt;OFFSET(Radar!$AC$3,COLUMN(),0),    Param!$B$38/ScreenHeight!$B26,    (Param!$B$37+1/(1-OFFSET(Radar!$AD$3,COLUMN(),0)*ScreenHeight!$C26)/Param!$B$39)/OFFSET(Radar!$AC$3,COLUMN(),0))*DistanceShader!CL25*LightShader!CL25*(IF(OFFSET(Ghosts!$S$41,COLUMN(),0)&lt;ScreenHeight!$E26,   1,   (SQRT(OFFSET(Ghosts!$T$41,COLUMN(),0)-OFFSET(Ghosts!$R$41,COLUMN(),0)*ScreenHeight!$D26)-1))+IF(Ghosts!$B$35,IF(Param!$M$21,-1-POWER(0.3,Param!$M$21)/(IF(Param!$M$21&lt;20,LightShader!CL90,OFFSET(LightShader!CL90,Param!$M$21-20,0))+POWER(0.3,Param!$M$21)),-2),0))</f>
        <v>0.60562146400937378</v>
      </c>
      <c r="CM25" s="46">
        <f ca="1">IF(ScreenHeight!$B26&lt;OFFSET(Radar!$AC$3,COLUMN(),0),    Param!$B$38/ScreenHeight!$B26,    (Param!$B$37+1/(1-OFFSET(Radar!$AD$3,COLUMN(),0)*ScreenHeight!$C26)/Param!$B$39)/OFFSET(Radar!$AC$3,COLUMN(),0))*DistanceShader!CM25*LightShader!CM25*(IF(OFFSET(Ghosts!$S$41,COLUMN(),0)&lt;ScreenHeight!$E26,   1,   (SQRT(OFFSET(Ghosts!$T$41,COLUMN(),0)-OFFSET(Ghosts!$R$41,COLUMN(),0)*ScreenHeight!$D26)-1))+IF(Ghosts!$B$35,IF(Param!$M$21,-1-POWER(0.3,Param!$M$21)/(IF(Param!$M$21&lt;20,LightShader!CM90,OFFSET(LightShader!CM90,Param!$M$21-20,0))+POWER(0.3,Param!$M$21)),-2),0))</f>
        <v>0.91075016231379047</v>
      </c>
      <c r="CN25" s="46">
        <f ca="1">IF(ScreenHeight!$B26&lt;OFFSET(Radar!$AC$3,COLUMN(),0),    Param!$B$38/ScreenHeight!$B26,    (Param!$B$37+1/(1-OFFSET(Radar!$AD$3,COLUMN(),0)*ScreenHeight!$C26)/Param!$B$39)/OFFSET(Radar!$AC$3,COLUMN(),0))*DistanceShader!CN25*LightShader!CN25*(IF(OFFSET(Ghosts!$S$41,COLUMN(),0)&lt;ScreenHeight!$E26,   1,   (SQRT(OFFSET(Ghosts!$T$41,COLUMN(),0)-OFFSET(Ghosts!$R$41,COLUMN(),0)*ScreenHeight!$D26)-1))+IF(Ghosts!$B$35,IF(Param!$M$21,-1-POWER(0.3,Param!$M$21)/(IF(Param!$M$21&lt;20,LightShader!CN90,OFFSET(LightShader!CN90,Param!$M$21-20,0))+POWER(0.3,Param!$M$21)),-2),0))</f>
        <v>0.88017011093216591</v>
      </c>
      <c r="CO25" s="46">
        <f ca="1">IF(ScreenHeight!$B26&lt;OFFSET(Radar!$AC$3,COLUMN(),0),    Param!$B$38/ScreenHeight!$B26,    (Param!$B$37+1/(1-OFFSET(Radar!$AD$3,COLUMN(),0)*ScreenHeight!$C26)/Param!$B$39)/OFFSET(Radar!$AC$3,COLUMN(),0))*DistanceShader!CO25*LightShader!CO25*(IF(OFFSET(Ghosts!$S$41,COLUMN(),0)&lt;ScreenHeight!$E26,   1,   (SQRT(OFFSET(Ghosts!$T$41,COLUMN(),0)-OFFSET(Ghosts!$R$41,COLUMN(),0)*ScreenHeight!$D26)-1))+IF(Ghosts!$B$35,IF(Param!$M$21,-1-POWER(0.3,Param!$M$21)/(IF(Param!$M$21&lt;20,LightShader!CO90,OFFSET(LightShader!CO90,Param!$M$21-20,0))+POWER(0.3,Param!$M$21)),-2),0))</f>
        <v>0.85122126728869119</v>
      </c>
      <c r="CP25" s="46">
        <f ca="1">IF(ScreenHeight!$B26&lt;OFFSET(Radar!$AC$3,COLUMN(),0),    Param!$B$38/ScreenHeight!$B26,    (Param!$B$37+1/(1-OFFSET(Radar!$AD$3,COLUMN(),0)*ScreenHeight!$C26)/Param!$B$39)/OFFSET(Radar!$AC$3,COLUMN(),0))*DistanceShader!CP25*LightShader!CP25*(IF(OFFSET(Ghosts!$S$41,COLUMN(),0)&lt;ScreenHeight!$E26,   1,   (SQRT(OFFSET(Ghosts!$T$41,COLUMN(),0)-OFFSET(Ghosts!$R$41,COLUMN(),0)*ScreenHeight!$D26)-1))+IF(Ghosts!$B$35,IF(Param!$M$21,-1-POWER(0.3,Param!$M$21)/(IF(Param!$M$21&lt;20,LightShader!CP90,OFFSET(LightShader!CP90,Param!$M$21-20,0))+POWER(0.3,Param!$M$21)),-2),0))</f>
        <v>0.82387699572027506</v>
      </c>
      <c r="CQ25" s="46">
        <f ca="1">IF(ScreenHeight!$B26&lt;OFFSET(Radar!$AC$3,COLUMN(),0),    Param!$B$38/ScreenHeight!$B26,    (Param!$B$37+1/(1-OFFSET(Radar!$AD$3,COLUMN(),0)*ScreenHeight!$C26)/Param!$B$39)/OFFSET(Radar!$AC$3,COLUMN(),0))*DistanceShader!CQ25*LightShader!CQ25*(IF(OFFSET(Ghosts!$S$41,COLUMN(),0)&lt;ScreenHeight!$E26,   1,   (SQRT(OFFSET(Ghosts!$T$41,COLUMN(),0)-OFFSET(Ghosts!$R$41,COLUMN(),0)*ScreenHeight!$D26)-1))+IF(Ghosts!$B$35,IF(Param!$M$21,-1-POWER(0.3,Param!$M$21)/(IF(Param!$M$21&lt;20,LightShader!CQ90,OFFSET(LightShader!CQ90,Param!$M$21-20,0))+POWER(0.3,Param!$M$21)),-2),0))</f>
        <v>0.79806278965233013</v>
      </c>
      <c r="CR25" s="46">
        <f ca="1">IF(ScreenHeight!$B26&lt;OFFSET(Radar!$AC$3,COLUMN(),0),    Param!$B$38/ScreenHeight!$B26,    (Param!$B$37+1/(1-OFFSET(Radar!$AD$3,COLUMN(),0)*ScreenHeight!$C26)/Param!$B$39)/OFFSET(Radar!$AC$3,COLUMN(),0))*DistanceShader!CR25*LightShader!CR25*(IF(OFFSET(Ghosts!$S$41,COLUMN(),0)&lt;ScreenHeight!$E26,   1,   (SQRT(OFFSET(Ghosts!$T$41,COLUMN(),0)-OFFSET(Ghosts!$R$41,COLUMN(),0)*ScreenHeight!$D26)-1))+IF(Ghosts!$B$35,IF(Param!$M$21,-1-POWER(0.3,Param!$M$21)/(IF(Param!$M$21&lt;20,LightShader!CR90,OFFSET(LightShader!CR90,Param!$M$21-20,0))+POWER(0.3,Param!$M$21)),-2),0))</f>
        <v>0.77367999013535438</v>
      </c>
      <c r="CS25" s="46">
        <f ca="1">IF(ScreenHeight!$B26&lt;OFFSET(Radar!$AC$3,COLUMN(),0),    Param!$B$38/ScreenHeight!$B26,    (Param!$B$37+1/(1-OFFSET(Radar!$AD$3,COLUMN(),0)*ScreenHeight!$C26)/Param!$B$39)/OFFSET(Radar!$AC$3,COLUMN(),0))*DistanceShader!CS25*LightShader!CS25*(IF(OFFSET(Ghosts!$S$41,COLUMN(),0)&lt;ScreenHeight!$E26,   1,   (SQRT(OFFSET(Ghosts!$T$41,COLUMN(),0)-OFFSET(Ghosts!$R$41,COLUMN(),0)*ScreenHeight!$D26)-1))+IF(Ghosts!$B$35,IF(Param!$M$21,-1-POWER(0.3,Param!$M$21)/(IF(Param!$M$21&lt;20,LightShader!CS90,OFFSET(LightShader!CS90,Param!$M$21-20,0))+POWER(0.3,Param!$M$21)),-2),0))</f>
        <v>0.75062182033739633</v>
      </c>
      <c r="CT25" s="46">
        <f ca="1">IF(ScreenHeight!$B26&lt;OFFSET(Radar!$AC$3,COLUMN(),0),    Param!$B$38/ScreenHeight!$B26,    (Param!$B$37+1/(1-OFFSET(Radar!$AD$3,COLUMN(),0)*ScreenHeight!$C26)/Param!$B$39)/OFFSET(Radar!$AC$3,COLUMN(),0))*DistanceShader!CT25*LightShader!CT25*(IF(OFFSET(Ghosts!$S$41,COLUMN(),0)&lt;ScreenHeight!$E26,   1,   (SQRT(OFFSET(Ghosts!$T$41,COLUMN(),0)-OFFSET(Ghosts!$R$41,COLUMN(),0)*ScreenHeight!$D26)-1))+IF(Ghosts!$B$35,IF(Param!$M$21,-1-POWER(0.3,Param!$M$21)/(IF(Param!$M$21&lt;20,LightShader!CT90,OFFSET(LightShader!CT90,Param!$M$21-20,0))+POWER(0.3,Param!$M$21)),-2),0))</f>
        <v>0.72878292441006831</v>
      </c>
      <c r="CU25" s="46">
        <f ca="1">IF(ScreenHeight!$B26&lt;OFFSET(Radar!$AC$3,COLUMN(),0),    Param!$B$38/ScreenHeight!$B26,    (Param!$B$37+1/(1-OFFSET(Radar!$AD$3,COLUMN(),0)*ScreenHeight!$C26)/Param!$B$39)/OFFSET(Radar!$AC$3,COLUMN(),0))*DistanceShader!CU25*LightShader!CU25*(IF(OFFSET(Ghosts!$S$41,COLUMN(),0)&lt;ScreenHeight!$E26,   1,   (SQRT(OFFSET(Ghosts!$T$41,COLUMN(),0)-OFFSET(Ghosts!$R$41,COLUMN(),0)*ScreenHeight!$D26)-1))+IF(Ghosts!$B$35,IF(Param!$M$21,-1-POWER(0.3,Param!$M$21)/(IF(Param!$M$21&lt;20,LightShader!CU90,OFFSET(LightShader!CU90,Param!$M$21-20,0))+POWER(0.3,Param!$M$21)),-2),0))</f>
        <v>0.7080643459029845</v>
      </c>
      <c r="CV25" s="46">
        <f ca="1">IF(ScreenHeight!$B26&lt;OFFSET(Radar!$AC$3,COLUMN(),0),    Param!$B$38/ScreenHeight!$B26,    (Param!$B$37+1/(1-OFFSET(Radar!$AD$3,COLUMN(),0)*ScreenHeight!$C26)/Param!$B$39)/OFFSET(Radar!$AC$3,COLUMN(),0))*DistanceShader!CV25*LightShader!CV25*(IF(OFFSET(Ghosts!$S$41,COLUMN(),0)&lt;ScreenHeight!$E26,   1,   (SQRT(OFFSET(Ghosts!$T$41,COLUMN(),0)-OFFSET(Ghosts!$R$41,COLUMN(),0)*ScreenHeight!$D26)-1))+IF(Ghosts!$B$35,IF(Param!$M$21,-1-POWER(0.3,Param!$M$21)/(IF(Param!$M$21&lt;20,LightShader!CV90,OFFSET(LightShader!CV90,Param!$M$21-20,0))+POWER(0.3,Param!$M$21)),-2),0))</f>
        <v>0.68837564980547761</v>
      </c>
      <c r="CW25" s="46">
        <f ca="1">IF(ScreenHeight!$B26&lt;OFFSET(Radar!$AC$3,COLUMN(),0),    Param!$B$38/ScreenHeight!$B26,    (Param!$B$37+1/(1-OFFSET(Radar!$AD$3,COLUMN(),0)*ScreenHeight!$C26)/Param!$B$39)/OFFSET(Radar!$AC$3,COLUMN(),0))*DistanceShader!CW25*LightShader!CW25*(IF(OFFSET(Ghosts!$S$41,COLUMN(),0)&lt;ScreenHeight!$E26,   1,   (SQRT(OFFSET(Ghosts!$T$41,COLUMN(),0)-OFFSET(Ghosts!$R$41,COLUMN(),0)*ScreenHeight!$D26)-1))+IF(Ghosts!$B$35,IF(Param!$M$21,-1-POWER(0.3,Param!$M$21)/(IF(Param!$M$21&lt;20,LightShader!CW90,OFFSET(LightShader!CW90,Param!$M$21-20,0))+POWER(0.3,Param!$M$21)),-2),0))</f>
        <v>0.6696354094530037</v>
      </c>
    </row>
    <row r="26" spans="1:101" ht="7.5" customHeight="1">
      <c r="A26" s="46">
        <f ca="1">IF(ScreenHeight!$B27&lt;OFFSET(Radar!$AC$3,COLUMN(),0),    Param!$B$38/ScreenHeight!$B27,    (Param!$B$37+1/(1-OFFSET(Radar!$AD$3,COLUMN(),0)*ScreenHeight!$C27)/Param!$B$39)/OFFSET(Radar!$AC$3,COLUMN(),0))*DistanceShader!A26*LightShader!A26*(IF(OFFSET(Ghosts!$S$41,COLUMN(),0)&lt;ScreenHeight!$E27,   1,   (SQRT(OFFSET(Ghosts!$T$41,COLUMN(),0)-OFFSET(Ghosts!$R$41,COLUMN(),0)*ScreenHeight!$D27)-1))+IF(Ghosts!$B$35,IF(Param!$M$21,-1-POWER(0.3,Param!$M$21)/(IF(Param!$M$21&lt;20,LightShader!A91,OFFSET(LightShader!A91,Param!$M$21-20,0))+POWER(0.3,Param!$M$21)),-2),0))</f>
        <v>0.73694920860604418</v>
      </c>
      <c r="B26" s="46">
        <f ca="1">IF(ScreenHeight!$B27&lt;OFFSET(Radar!$AC$3,COLUMN(),0),    Param!$B$38/ScreenHeight!$B27,    (Param!$B$37+1/(1-OFFSET(Radar!$AD$3,COLUMN(),0)*ScreenHeight!$C27)/Param!$B$39)/OFFSET(Radar!$AC$3,COLUMN(),0))*DistanceShader!B26*LightShader!B26*(IF(OFFSET(Ghosts!$S$41,COLUMN(),0)&lt;ScreenHeight!$E27,   1,   (SQRT(OFFSET(Ghosts!$T$41,COLUMN(),0)-OFFSET(Ghosts!$R$41,COLUMN(),0)*ScreenHeight!$D27)-1))+IF(Ghosts!$B$35,IF(Param!$M$21,-1-POWER(0.3,Param!$M$21)/(IF(Param!$M$21&lt;20,LightShader!B91,OFFSET(LightShader!B91,Param!$M$21-20,0))+POWER(0.3,Param!$M$21)),-2),0))</f>
        <v>0.75119525871326009</v>
      </c>
      <c r="C26" s="46">
        <f ca="1">IF(ScreenHeight!$B27&lt;OFFSET(Radar!$AC$3,COLUMN(),0),    Param!$B$38/ScreenHeight!$B27,    (Param!$B$37+1/(1-OFFSET(Radar!$AD$3,COLUMN(),0)*ScreenHeight!$C27)/Param!$B$39)/OFFSET(Radar!$AC$3,COLUMN(),0))*DistanceShader!C26*LightShader!C26*(IF(OFFSET(Ghosts!$S$41,COLUMN(),0)&lt;ScreenHeight!$E27,   1,   (SQRT(OFFSET(Ghosts!$T$41,COLUMN(),0)-OFFSET(Ghosts!$R$41,COLUMN(),0)*ScreenHeight!$D27)-1))+IF(Ghosts!$B$35,IF(Param!$M$21,-1-POWER(0.3,Param!$M$21)/(IF(Param!$M$21&lt;20,LightShader!C91,OFFSET(LightShader!C91,Param!$M$21-20,0))+POWER(0.3,Param!$M$21)),-2),0))</f>
        <v>0.76592943871326002</v>
      </c>
      <c r="D26" s="46">
        <f ca="1">IF(ScreenHeight!$B27&lt;OFFSET(Radar!$AC$3,COLUMN(),0),    Param!$B$38/ScreenHeight!$B27,    (Param!$B$37+1/(1-OFFSET(Radar!$AD$3,COLUMN(),0)*ScreenHeight!$C27)/Param!$B$39)/OFFSET(Radar!$AC$3,COLUMN(),0))*DistanceShader!D26*LightShader!D26*(IF(OFFSET(Ghosts!$S$41,COLUMN(),0)&lt;ScreenHeight!$E27,   1,   (SQRT(OFFSET(Ghosts!$T$41,COLUMN(),0)-OFFSET(Ghosts!$R$41,COLUMN(),0)*ScreenHeight!$D27)-1))+IF(Ghosts!$B$35,IF(Param!$M$21,-1-POWER(0.3,Param!$M$21)/(IF(Param!$M$21&lt;20,LightShader!D91,OFFSET(LightShader!D91,Param!$M$21-20,0))+POWER(0.3,Param!$M$21)),-2),0))</f>
        <v>0.781176080141193</v>
      </c>
      <c r="E26" s="46">
        <f ca="1">IF(ScreenHeight!$B27&lt;OFFSET(Radar!$AC$3,COLUMN(),0),    Param!$B$38/ScreenHeight!$B27,    (Param!$B$37+1/(1-OFFSET(Radar!$AD$3,COLUMN(),0)*ScreenHeight!$C27)/Param!$B$39)/OFFSET(Radar!$AC$3,COLUMN(),0))*DistanceShader!E26*LightShader!E26*(IF(OFFSET(Ghosts!$S$41,COLUMN(),0)&lt;ScreenHeight!$E27,   1,   (SQRT(OFFSET(Ghosts!$T$41,COLUMN(),0)-OFFSET(Ghosts!$R$41,COLUMN(),0)*ScreenHeight!$D27)-1))+IF(Ghosts!$B$35,IF(Param!$M$21,-1-POWER(0.3,Param!$M$21)/(IF(Param!$M$21&lt;20,LightShader!E91,OFFSET(LightShader!E91,Param!$M$21-20,0))+POWER(0.3,Param!$M$21)),-2),0))</f>
        <v>0.79696126240942877</v>
      </c>
      <c r="F26" s="46">
        <f ca="1">IF(ScreenHeight!$B27&lt;OFFSET(Radar!$AC$3,COLUMN(),0),    Param!$B$38/ScreenHeight!$B27,    (Param!$B$37+1/(1-OFFSET(Radar!$AD$3,COLUMN(),0)*ScreenHeight!$C27)/Param!$B$39)/OFFSET(Radar!$AC$3,COLUMN(),0))*DistanceShader!F26*LightShader!F26*(IF(OFFSET(Ghosts!$S$41,COLUMN(),0)&lt;ScreenHeight!$E27,   1,   (SQRT(OFFSET(Ghosts!$T$41,COLUMN(),0)-OFFSET(Ghosts!$R$41,COLUMN(),0)*ScreenHeight!$D27)-1))+IF(Ghosts!$B$35,IF(Param!$M$21,-1-POWER(0.3,Param!$M$21)/(IF(Param!$M$21&lt;20,LightShader!F91,OFFSET(LightShader!F91,Param!$M$21-20,0))+POWER(0.3,Param!$M$21)),-2),0))</f>
        <v>0.81331299097449061</v>
      </c>
      <c r="G26" s="46">
        <f ca="1">IF(ScreenHeight!$B27&lt;OFFSET(Radar!$AC$3,COLUMN(),0),    Param!$B$38/ScreenHeight!$B27,    (Param!$B$37+1/(1-OFFSET(Radar!$AD$3,COLUMN(),0)*ScreenHeight!$C27)/Param!$B$39)/OFFSET(Radar!$AC$3,COLUMN(),0))*DistanceShader!G26*LightShader!G26*(IF(OFFSET(Ghosts!$S$41,COLUMN(),0)&lt;ScreenHeight!$E27,   1,   (SQRT(OFFSET(Ghosts!$T$41,COLUMN(),0)-OFFSET(Ghosts!$R$41,COLUMN(),0)*ScreenHeight!$D27)-1))+IF(Ghosts!$B$35,IF(Param!$M$21,-1-POWER(0.3,Param!$M$21)/(IF(Param!$M$21&lt;20,LightShader!G91,OFFSET(LightShader!G91,Param!$M$21-20,0))+POWER(0.3,Param!$M$21)),-2),0))</f>
        <v>0.83026139949404609</v>
      </c>
      <c r="H26" s="46">
        <f ca="1">IF(ScreenHeight!$B27&lt;OFFSET(Radar!$AC$3,COLUMN(),0),    Param!$B$38/ScreenHeight!$B27,    (Param!$B$37+1/(1-OFFSET(Radar!$AD$3,COLUMN(),0)*ScreenHeight!$C27)/Param!$B$39)/OFFSET(Radar!$AC$3,COLUMN(),0))*DistanceShader!H26*LightShader!H26*(IF(OFFSET(Ghosts!$S$41,COLUMN(),0)&lt;ScreenHeight!$E27,   1,   (SQRT(OFFSET(Ghosts!$T$41,COLUMN(),0)-OFFSET(Ghosts!$R$41,COLUMN(),0)*ScreenHeight!$D27)-1))+IF(Ghosts!$B$35,IF(Param!$M$21,-1-POWER(0.3,Param!$M$21)/(IF(Param!$M$21&lt;20,LightShader!H91,OFFSET(LightShader!H91,Param!$M$21-20,0))+POWER(0.3,Param!$M$21)),-2),0))</f>
        <v>0.8478389798524284</v>
      </c>
      <c r="I26" s="46">
        <f ca="1">IF(ScreenHeight!$B27&lt;OFFSET(Radar!$AC$3,COLUMN(),0),    Param!$B$38/ScreenHeight!$B27,    (Param!$B$37+1/(1-OFFSET(Radar!$AD$3,COLUMN(),0)*ScreenHeight!$C27)/Param!$B$39)/OFFSET(Radar!$AC$3,COLUMN(),0))*DistanceShader!I26*LightShader!I26*(IF(OFFSET(Ghosts!$S$41,COLUMN(),0)&lt;ScreenHeight!$E27,   1,   (SQRT(OFFSET(Ghosts!$T$41,COLUMN(),0)-OFFSET(Ghosts!$R$41,COLUMN(),0)*ScreenHeight!$D27)-1))+IF(Ghosts!$B$35,IF(Param!$M$21,-1-POWER(0.3,Param!$M$21)/(IF(Param!$M$21&lt;20,LightShader!I91,OFFSET(LightShader!I91,Param!$M$21-20,0))+POWER(0.3,Param!$M$21)),-2),0))</f>
        <v>0.86608084464231683</v>
      </c>
      <c r="J26" s="46">
        <f ca="1">IF(ScreenHeight!$B27&lt;OFFSET(Radar!$AC$3,COLUMN(),0),    Param!$B$38/ScreenHeight!$B27,    (Param!$B$37+1/(1-OFFSET(Radar!$AD$3,COLUMN(),0)*ScreenHeight!$C27)/Param!$B$39)/OFFSET(Radar!$AC$3,COLUMN(),0))*DistanceShader!J26*LightShader!J26*(IF(OFFSET(Ghosts!$S$41,COLUMN(),0)&lt;ScreenHeight!$E27,   1,   (SQRT(OFFSET(Ghosts!$T$41,COLUMN(),0)-OFFSET(Ghosts!$R$41,COLUMN(),0)*ScreenHeight!$D27)-1))+IF(Ghosts!$B$35,IF(Param!$M$21,-1-POWER(0.3,Param!$M$21)/(IF(Param!$M$21&lt;20,LightShader!J91,OFFSET(LightShader!J91,Param!$M$21-20,0))+POWER(0.3,Param!$M$21)),-2),0))</f>
        <v>0.57722756003239439</v>
      </c>
      <c r="K26" s="46">
        <f ca="1">IF(ScreenHeight!$B27&lt;OFFSET(Radar!$AC$3,COLUMN(),0),    Param!$B$38/ScreenHeight!$B27,    (Param!$B$37+1/(1-OFFSET(Radar!$AD$3,COLUMN(),0)*ScreenHeight!$C27)/Param!$B$39)/OFFSET(Radar!$AC$3,COLUMN(),0))*DistanceShader!K26*LightShader!K26*(IF(OFFSET(Ghosts!$S$41,COLUMN(),0)&lt;ScreenHeight!$E27,   1,   (SQRT(OFFSET(Ghosts!$T$41,COLUMN(),0)-OFFSET(Ghosts!$R$41,COLUMN(),0)*ScreenHeight!$D27)-1))+IF(Ghosts!$B$35,IF(Param!$M$21,-1-POWER(0.3,Param!$M$21)/(IF(Param!$M$21&lt;20,LightShader!K91,OFFSET(LightShader!K91,Param!$M$21-20,0))+POWER(0.3,Param!$M$21)),-2),0))</f>
        <v>0.5900682602394911</v>
      </c>
      <c r="L26" s="46">
        <f ca="1">IF(ScreenHeight!$B27&lt;OFFSET(Radar!$AC$3,COLUMN(),0),    Param!$B$38/ScreenHeight!$B27,    (Param!$B$37+1/(1-OFFSET(Radar!$AD$3,COLUMN(),0)*ScreenHeight!$C27)/Param!$B$39)/OFFSET(Radar!$AC$3,COLUMN(),0))*DistanceShader!L26*LightShader!L26*(IF(OFFSET(Ghosts!$S$41,COLUMN(),0)&lt;ScreenHeight!$E27,   1,   (SQRT(OFFSET(Ghosts!$T$41,COLUMN(),0)-OFFSET(Ghosts!$R$41,COLUMN(),0)*ScreenHeight!$D27)-1))+IF(Ghosts!$B$35,IF(Param!$M$21,-1-POWER(0.3,Param!$M$21)/(IF(Param!$M$21&lt;20,LightShader!L91,OFFSET(LightShader!L91,Param!$M$21-20,0))+POWER(0.3,Param!$M$21)),-2),0))</f>
        <v>0.60342328485331687</v>
      </c>
      <c r="M26" s="46">
        <f ca="1">IF(ScreenHeight!$B27&lt;OFFSET(Radar!$AC$3,COLUMN(),0),    Param!$B$38/ScreenHeight!$B27,    (Param!$B$37+1/(1-OFFSET(Radar!$AD$3,COLUMN(),0)*ScreenHeight!$C27)/Param!$B$39)/OFFSET(Radar!$AC$3,COLUMN(),0))*DistanceShader!M26*LightShader!M26*(IF(OFFSET(Ghosts!$S$41,COLUMN(),0)&lt;ScreenHeight!$E27,   1,   (SQRT(OFFSET(Ghosts!$T$41,COLUMN(),0)-OFFSET(Ghosts!$R$41,COLUMN(),0)*ScreenHeight!$D27)-1))+IF(Ghosts!$B$35,IF(Param!$M$21,-1-POWER(0.3,Param!$M$21)/(IF(Param!$M$21&lt;20,LightShader!M91,OFFSET(LightShader!M91,Param!$M$21-20,0))+POWER(0.3,Param!$M$21)),-2),0))</f>
        <v>0.6173246465227118</v>
      </c>
      <c r="N26" s="46">
        <f ca="1">IF(ScreenHeight!$B27&lt;OFFSET(Radar!$AC$3,COLUMN(),0),    Param!$B$38/ScreenHeight!$B27,    (Param!$B$37+1/(1-OFFSET(Radar!$AD$3,COLUMN(),0)*ScreenHeight!$C27)/Param!$B$39)/OFFSET(Radar!$AC$3,COLUMN(),0))*DistanceShader!N26*LightShader!N26*(IF(OFFSET(Ghosts!$S$41,COLUMN(),0)&lt;ScreenHeight!$E27,   1,   (SQRT(OFFSET(Ghosts!$T$41,COLUMN(),0)-OFFSET(Ghosts!$R$41,COLUMN(),0)*ScreenHeight!$D27)-1))+IF(Ghosts!$B$35,IF(Param!$M$21,-1-POWER(0.3,Param!$M$21)/(IF(Param!$M$21&lt;20,LightShader!N91,OFFSET(LightShader!N91,Param!$M$21-20,0))+POWER(0.3,Param!$M$21)),-2),0))</f>
        <v>0.63180739146840215</v>
      </c>
      <c r="O26" s="46">
        <f ca="1">IF(ScreenHeight!$B27&lt;OFFSET(Radar!$AC$3,COLUMN(),0),    Param!$B$38/ScreenHeight!$B27,    (Param!$B$37+1/(1-OFFSET(Radar!$AD$3,COLUMN(),0)*ScreenHeight!$C27)/Param!$B$39)/OFFSET(Radar!$AC$3,COLUMN(),0))*DistanceShader!O26*LightShader!O26*(IF(OFFSET(Ghosts!$S$41,COLUMN(),0)&lt;ScreenHeight!$E27,   1,   (SQRT(OFFSET(Ghosts!$T$41,COLUMN(),0)-OFFSET(Ghosts!$R$41,COLUMN(),0)*ScreenHeight!$D27)-1))+IF(Ghosts!$B$35,IF(Param!$M$21,-1-POWER(0.3,Param!$M$21)/(IF(Param!$M$21&lt;20,LightShader!O91,OFFSET(LightShader!O91,Param!$M$21-20,0))+POWER(0.3,Param!$M$21)),-2),0))</f>
        <v>0.64691000128230303</v>
      </c>
      <c r="P26" s="46">
        <f ca="1">IF(ScreenHeight!$B27&lt;OFFSET(Radar!$AC$3,COLUMN(),0),    Param!$B$38/ScreenHeight!$B27,    (Param!$B$37+1/(1-OFFSET(Radar!$AD$3,COLUMN(),0)*ScreenHeight!$C27)/Param!$B$39)/OFFSET(Radar!$AC$3,COLUMN(),0))*DistanceShader!P26*LightShader!P26*(IF(OFFSET(Ghosts!$S$41,COLUMN(),0)&lt;ScreenHeight!$E27,   1,   (SQRT(OFFSET(Ghosts!$T$41,COLUMN(),0)-OFFSET(Ghosts!$R$41,COLUMN(),0)*ScreenHeight!$D27)-1))+IF(Ghosts!$B$35,IF(Param!$M$21,-1-POWER(0.3,Param!$M$21)/(IF(Param!$M$21&lt;20,LightShader!P91,OFFSET(LightShader!P91,Param!$M$21-20,0))+POWER(0.3,Param!$M$21)),-2),0))</f>
        <v>0.61904024315566986</v>
      </c>
      <c r="Q26" s="46">
        <f ca="1">IF(ScreenHeight!$B27&lt;OFFSET(Radar!$AC$3,COLUMN(),0),    Param!$B$38/ScreenHeight!$B27,    (Param!$B$37+1/(1-OFFSET(Radar!$AD$3,COLUMN(),0)*ScreenHeight!$C27)/Param!$B$39)/OFFSET(Radar!$AC$3,COLUMN(),0))*DistanceShader!Q26*LightShader!Q26*(IF(OFFSET(Ghosts!$S$41,COLUMN(),0)&lt;ScreenHeight!$E27,   1,   (SQRT(OFFSET(Ghosts!$T$41,COLUMN(),0)-OFFSET(Ghosts!$R$41,COLUMN(),0)*ScreenHeight!$D27)-1))+IF(Ghosts!$B$35,IF(Param!$M$21,-1-POWER(0.3,Param!$M$21)/(IF(Param!$M$21&lt;20,LightShader!Q91,OFFSET(LightShader!Q91,Param!$M$21-20,0))+POWER(0.3,Param!$M$21)),-2),0))</f>
        <v>0.64364750486571909</v>
      </c>
      <c r="R26" s="46">
        <f ca="1">IF(ScreenHeight!$B27&lt;OFFSET(Radar!$AC$3,COLUMN(),0),    Param!$B$38/ScreenHeight!$B27,    (Param!$B$37+1/(1-OFFSET(Radar!$AD$3,COLUMN(),0)*ScreenHeight!$C27)/Param!$B$39)/OFFSET(Radar!$AC$3,COLUMN(),0))*DistanceShader!R26*LightShader!R26*(IF(OFFSET(Ghosts!$S$41,COLUMN(),0)&lt;ScreenHeight!$E27,   1,   (SQRT(OFFSET(Ghosts!$T$41,COLUMN(),0)-OFFSET(Ghosts!$R$41,COLUMN(),0)*ScreenHeight!$D27)-1))+IF(Ghosts!$B$35,IF(Param!$M$21,-1-POWER(0.3,Param!$M$21)/(IF(Param!$M$21&lt;20,LightShader!R91,OFFSET(LightShader!R91,Param!$M$21-20,0))+POWER(0.3,Param!$M$21)),-2),0))</f>
        <v>0.51668799228943896</v>
      </c>
      <c r="S26" s="46">
        <f ca="1">IF(ScreenHeight!$B27&lt;OFFSET(Radar!$AC$3,COLUMN(),0),    Param!$B$38/ScreenHeight!$B27,    (Param!$B$37+1/(1-OFFSET(Radar!$AD$3,COLUMN(),0)*ScreenHeight!$C27)/Param!$B$39)/OFFSET(Radar!$AC$3,COLUMN(),0))*DistanceShader!S26*LightShader!S26*(IF(OFFSET(Ghosts!$S$41,COLUMN(),0)&lt;ScreenHeight!$E27,   1,   (SQRT(OFFSET(Ghosts!$T$41,COLUMN(),0)-OFFSET(Ghosts!$R$41,COLUMN(),0)*ScreenHeight!$D27)-1))+IF(Ghosts!$B$35,IF(Param!$M$21,-1-POWER(0.3,Param!$M$21)/(IF(Param!$M$21&lt;20,LightShader!S91,OFFSET(LightShader!S91,Param!$M$21-20,0))+POWER(0.3,Param!$M$21)),-2),0))</f>
        <v>0.53008312496527399</v>
      </c>
      <c r="T26" s="46">
        <f ca="1">IF(ScreenHeight!$B27&lt;OFFSET(Radar!$AC$3,COLUMN(),0),    Param!$B$38/ScreenHeight!$B27,    (Param!$B$37+1/(1-OFFSET(Radar!$AD$3,COLUMN(),0)*ScreenHeight!$C27)/Param!$B$39)/OFFSET(Radar!$AC$3,COLUMN(),0))*DistanceShader!T26*LightShader!T26*(IF(OFFSET(Ghosts!$S$41,COLUMN(),0)&lt;ScreenHeight!$E27,   1,   (SQRT(OFFSET(Ghosts!$T$41,COLUMN(),0)-OFFSET(Ghosts!$R$41,COLUMN(),0)*ScreenHeight!$D27)-1))+IF(Ghosts!$B$35,IF(Param!$M$21,-1-POWER(0.3,Param!$M$21)/(IF(Param!$M$21&lt;20,LightShader!T91,OFFSET(LightShader!T91,Param!$M$21-20,0))+POWER(0.3,Param!$M$21)),-2),0))</f>
        <v>0.54413362692631617</v>
      </c>
      <c r="U26" s="46">
        <f ca="1">IF(ScreenHeight!$B27&lt;OFFSET(Radar!$AC$3,COLUMN(),0),    Param!$B$38/ScreenHeight!$B27,    (Param!$B$37+1/(1-OFFSET(Radar!$AD$3,COLUMN(),0)*ScreenHeight!$C27)/Param!$B$39)/OFFSET(Radar!$AC$3,COLUMN(),0))*DistanceShader!U26*LightShader!U26*(IF(OFFSET(Ghosts!$S$41,COLUMN(),0)&lt;ScreenHeight!$E27,   1,   (SQRT(OFFSET(Ghosts!$T$41,COLUMN(),0)-OFFSET(Ghosts!$R$41,COLUMN(),0)*ScreenHeight!$D27)-1))+IF(Ghosts!$B$35,IF(Param!$M$21,-1-POWER(0.3,Param!$M$21)/(IF(Param!$M$21&lt;20,LightShader!U91,OFFSET(LightShader!U91,Param!$M$21-20,0))+POWER(0.3,Param!$M$21)),-2),0))</f>
        <v>0.55889314211704533</v>
      </c>
      <c r="V26" s="46">
        <f ca="1">IF(ScreenHeight!$B27&lt;OFFSET(Radar!$AC$3,COLUMN(),0),    Param!$B$38/ScreenHeight!$B27,    (Param!$B$37+1/(1-OFFSET(Radar!$AD$3,COLUMN(),0)*ScreenHeight!$C27)/Param!$B$39)/OFFSET(Radar!$AC$3,COLUMN(),0))*DistanceShader!V26*LightShader!V26*(IF(OFFSET(Ghosts!$S$41,COLUMN(),0)&lt;ScreenHeight!$E27,   1,   (SQRT(OFFSET(Ghosts!$T$41,COLUMN(),0)-OFFSET(Ghosts!$R$41,COLUMN(),0)*ScreenHeight!$D27)-1))+IF(Ghosts!$B$35,IF(Param!$M$21,-1-POWER(0.3,Param!$M$21)/(IF(Param!$M$21&lt;20,LightShader!V91,OFFSET(LightShader!V91,Param!$M$21-20,0))+POWER(0.3,Param!$M$21)),-2),0))</f>
        <v>0.79118316110518894</v>
      </c>
      <c r="W26" s="46">
        <f ca="1">IF(ScreenHeight!$B27&lt;OFFSET(Radar!$AC$3,COLUMN(),0),    Param!$B$38/ScreenHeight!$B27,    (Param!$B$37+1/(1-OFFSET(Radar!$AD$3,COLUMN(),0)*ScreenHeight!$C27)/Param!$B$39)/OFFSET(Radar!$AC$3,COLUMN(),0))*DistanceShader!W26*LightShader!W26*(IF(OFFSET(Ghosts!$S$41,COLUMN(),0)&lt;ScreenHeight!$E27,   1,   (SQRT(OFFSET(Ghosts!$T$41,COLUMN(),0)-OFFSET(Ghosts!$R$41,COLUMN(),0)*ScreenHeight!$D27)-1))+IF(Ghosts!$B$35,IF(Param!$M$21,-1-POWER(0.3,Param!$M$21)/(IF(Param!$M$21&lt;20,LightShader!W91,OFFSET(LightShader!W91,Param!$M$21-20,0))+POWER(0.3,Param!$M$21)),-2),0))</f>
        <v>0.82666787758056481</v>
      </c>
      <c r="X26" s="46">
        <f ca="1">IF(ScreenHeight!$B27&lt;OFFSET(Radar!$AC$3,COLUMN(),0),    Param!$B$38/ScreenHeight!$B27,    (Param!$B$37+1/(1-OFFSET(Radar!$AD$3,COLUMN(),0)*ScreenHeight!$C27)/Param!$B$39)/OFFSET(Radar!$AC$3,COLUMN(),0))*DistanceShader!X26*LightShader!X26*(IF(OFFSET(Ghosts!$S$41,COLUMN(),0)&lt;ScreenHeight!$E27,   1,   (SQRT(OFFSET(Ghosts!$T$41,COLUMN(),0)-OFFSET(Ghosts!$R$41,COLUMN(),0)*ScreenHeight!$D27)-1))+IF(Ghosts!$B$35,IF(Param!$M$21,-1-POWER(0.3,Param!$M$21)/(IF(Param!$M$21&lt;20,LightShader!X91,OFFSET(LightShader!X91,Param!$M$21-20,0))+POWER(0.3,Param!$M$21)),-2),0))</f>
        <v>0.86459897326588864</v>
      </c>
      <c r="Y26" s="46">
        <f ca="1">IF(ScreenHeight!$B27&lt;OFFSET(Radar!$AC$3,COLUMN(),0),    Param!$B$38/ScreenHeight!$B27,    (Param!$B$37+1/(1-OFFSET(Radar!$AD$3,COLUMN(),0)*ScreenHeight!$C27)/Param!$B$39)/OFFSET(Radar!$AC$3,COLUMN(),0))*DistanceShader!Y26*LightShader!Y26*(IF(OFFSET(Ghosts!$S$41,COLUMN(),0)&lt;ScreenHeight!$E27,   1,   (SQRT(OFFSET(Ghosts!$T$41,COLUMN(),0)-OFFSET(Ghosts!$R$41,COLUMN(),0)*ScreenHeight!$D27)-1))+IF(Ghosts!$B$35,IF(Param!$M$21,-1-POWER(0.3,Param!$M$21)/(IF(Param!$M$21&lt;20,LightShader!Y91,OFFSET(LightShader!Y91,Param!$M$21-20,0))+POWER(0.3,Param!$M$21)),-2),0))</f>
        <v>0.90522413818496128</v>
      </c>
      <c r="Z26" s="46">
        <f ca="1">IF(ScreenHeight!$B27&lt;OFFSET(Radar!$AC$3,COLUMN(),0),    Param!$B$38/ScreenHeight!$B27,    (Param!$B$37+1/(1-OFFSET(Radar!$AD$3,COLUMN(),0)*ScreenHeight!$C27)/Param!$B$39)/OFFSET(Radar!$AC$3,COLUMN(),0))*DistanceShader!Z26*LightShader!Z26*(IF(OFFSET(Ghosts!$S$41,COLUMN(),0)&lt;ScreenHeight!$E27,   1,   (SQRT(OFFSET(Ghosts!$T$41,COLUMN(),0)-OFFSET(Ghosts!$R$41,COLUMN(),0)*ScreenHeight!$D27)-1))+IF(Ghosts!$B$35,IF(Param!$M$21,-1-POWER(0.3,Param!$M$21)/(IF(Param!$M$21&lt;20,LightShader!Z91,OFFSET(LightShader!Z91,Param!$M$21-20,0))+POWER(0.3,Param!$M$21)),-2),0))</f>
        <v>0.94882619907476973</v>
      </c>
      <c r="AA26" s="46">
        <f ca="1">IF(ScreenHeight!$B27&lt;OFFSET(Radar!$AC$3,COLUMN(),0),    Param!$B$38/ScreenHeight!$B27,    (Param!$B$37+1/(1-OFFSET(Radar!$AD$3,COLUMN(),0)*ScreenHeight!$C27)/Param!$B$39)/OFFSET(Radar!$AC$3,COLUMN(),0))*DistanceShader!AA26*LightShader!AA26*(IF(OFFSET(Ghosts!$S$41,COLUMN(),0)&lt;ScreenHeight!$E27,   1,   (SQRT(OFFSET(Ghosts!$T$41,COLUMN(),0)-OFFSET(Ghosts!$R$41,COLUMN(),0)*ScreenHeight!$D27)-1))+IF(Ghosts!$B$35,IF(Param!$M$21,-1-POWER(0.3,Param!$M$21)/(IF(Param!$M$21&lt;20,LightShader!AA91,OFFSET(LightShader!AA91,Param!$M$21-20,0))+POWER(0.3,Param!$M$21)),-2),0))</f>
        <v>0.99572958250593013</v>
      </c>
      <c r="AB26" s="46">
        <f ca="1">IF(ScreenHeight!$B27&lt;OFFSET(Radar!$AC$3,COLUMN(),0),    Param!$B$38/ScreenHeight!$B27,    (Param!$B$37+1/(1-OFFSET(Radar!$AD$3,COLUMN(),0)*ScreenHeight!$C27)/Param!$B$39)/OFFSET(Radar!$AC$3,COLUMN(),0))*DistanceShader!AB26*LightShader!AB26*(IF(OFFSET(Ghosts!$S$41,COLUMN(),0)&lt;ScreenHeight!$E27,   1,   (SQRT(OFFSET(Ghosts!$T$41,COLUMN(),0)-OFFSET(Ghosts!$R$41,COLUMN(),0)*ScreenHeight!$D27)-1))+IF(Ghosts!$B$35,IF(Param!$M$21,-1-POWER(0.3,Param!$M$21)/(IF(Param!$M$21&lt;20,LightShader!AB91,OFFSET(LightShader!AB91,Param!$M$21-20,0))+POWER(0.3,Param!$M$21)),-2),0))</f>
        <v>1.046308212241722</v>
      </c>
      <c r="AC26" s="46">
        <f ca="1">IF(ScreenHeight!$B27&lt;OFFSET(Radar!$AC$3,COLUMN(),0),    Param!$B$38/ScreenHeight!$B27,    (Param!$B$37+1/(1-OFFSET(Radar!$AD$3,COLUMN(),0)*ScreenHeight!$C27)/Param!$B$39)/OFFSET(Radar!$AC$3,COLUMN(),0))*DistanceShader!AC26*LightShader!AC26*(IF(OFFSET(Ghosts!$S$41,COLUMN(),0)&lt;ScreenHeight!$E27,   1,   (SQRT(OFFSET(Ghosts!$T$41,COLUMN(),0)-OFFSET(Ghosts!$R$41,COLUMN(),0)*ScreenHeight!$D27)-1))+IF(Ghosts!$B$35,IF(Param!$M$21,-1-POWER(0.3,Param!$M$21)/(IF(Param!$M$21&lt;20,LightShader!AC91,OFFSET(LightShader!AC91,Param!$M$21-20,0))+POWER(0.3,Param!$M$21)),-2),0))</f>
        <v>1.1009952057552244</v>
      </c>
      <c r="AD26" s="46">
        <f ca="1">IF(ScreenHeight!$B27&lt;OFFSET(Radar!$AC$3,COLUMN(),0),    Param!$B$38/ScreenHeight!$B27,    (Param!$B$37+1/(1-OFFSET(Radar!$AD$3,COLUMN(),0)*ScreenHeight!$C27)/Param!$B$39)/OFFSET(Radar!$AC$3,COLUMN(),0))*DistanceShader!AD26*LightShader!AD26*(IF(OFFSET(Ghosts!$S$41,COLUMN(),0)&lt;ScreenHeight!$E27,   1,   (SQRT(OFFSET(Ghosts!$T$41,COLUMN(),0)-OFFSET(Ghosts!$R$41,COLUMN(),0)*ScreenHeight!$D27)-1))+IF(Ghosts!$B$35,IF(Param!$M$21,-1-POWER(0.3,Param!$M$21)/(IF(Param!$M$21&lt;20,LightShader!AD91,OFFSET(LightShader!AD91,Param!$M$21-20,0))+POWER(0.3,Param!$M$21)),-2),0))</f>
        <v>1.1602948364585617</v>
      </c>
      <c r="AE26" s="46">
        <f ca="1">IF(ScreenHeight!$B27&lt;OFFSET(Radar!$AC$3,COLUMN(),0),    Param!$B$38/ScreenHeight!$B27,    (Param!$B$37+1/(1-OFFSET(Radar!$AD$3,COLUMN(),0)*ScreenHeight!$C27)/Param!$B$39)/OFFSET(Radar!$AC$3,COLUMN(),0))*DistanceShader!AE26*LightShader!AE26*(IF(OFFSET(Ghosts!$S$41,COLUMN(),0)&lt;ScreenHeight!$E27,   1,   (SQRT(OFFSET(Ghosts!$T$41,COLUMN(),0)-OFFSET(Ghosts!$R$41,COLUMN(),0)*ScreenHeight!$D27)-1))+IF(Ghosts!$B$35,IF(Param!$M$21,-1-POWER(0.3,Param!$M$21)/(IF(Param!$M$21&lt;20,LightShader!AE91,OFFSET(LightShader!AE91,Param!$M$21-20,0))+POWER(0.3,Param!$M$21)),-2),0))</f>
        <v>1.2247973584758749</v>
      </c>
      <c r="AF26" s="46">
        <f ca="1">IF(ScreenHeight!$B27&lt;OFFSET(Radar!$AC$3,COLUMN(),0),    Param!$B$38/ScreenHeight!$B27,    (Param!$B$37+1/(1-OFFSET(Radar!$AD$3,COLUMN(),0)*ScreenHeight!$C27)/Param!$B$39)/OFFSET(Radar!$AC$3,COLUMN(),0))*DistanceShader!AF26*LightShader!AF26*(IF(OFFSET(Ghosts!$S$41,COLUMN(),0)&lt;ScreenHeight!$E27,   1,   (SQRT(OFFSET(Ghosts!$T$41,COLUMN(),0)-OFFSET(Ghosts!$R$41,COLUMN(),0)*ScreenHeight!$D27)-1))+IF(Ghosts!$B$35,IF(Param!$M$21,-1-POWER(0.3,Param!$M$21)/(IF(Param!$M$21&lt;20,LightShader!AF91,OFFSET(LightShader!AF91,Param!$M$21-20,0))+POWER(0.3,Param!$M$21)),-2),0))</f>
        <v>1.2951974560563038</v>
      </c>
      <c r="AG26" s="46">
        <f ca="1">IF(ScreenHeight!$B27&lt;OFFSET(Radar!$AC$3,COLUMN(),0),    Param!$B$38/ScreenHeight!$B27,    (Param!$B$37+1/(1-OFFSET(Radar!$AD$3,COLUMN(),0)*ScreenHeight!$C27)/Param!$B$39)/OFFSET(Radar!$AC$3,COLUMN(),0))*DistanceShader!AG26*LightShader!AG26*(IF(OFFSET(Ghosts!$S$41,COLUMN(),0)&lt;ScreenHeight!$E27,   1,   (SQRT(OFFSET(Ghosts!$T$41,COLUMN(),0)-OFFSET(Ghosts!$R$41,COLUMN(),0)*ScreenHeight!$D27)-1))+IF(Ghosts!$B$35,IF(Param!$M$21,-1-POWER(0.3,Param!$M$21)/(IF(Param!$M$21&lt;20,LightShader!AG91,OFFSET(LightShader!AG91,Param!$M$21-20,0))+POWER(0.3,Param!$M$21)),-2),0))</f>
        <v>1.3723172852817098</v>
      </c>
      <c r="AH26" s="46">
        <f ca="1">IF(ScreenHeight!$B27&lt;OFFSET(Radar!$AC$3,COLUMN(),0),    Param!$B$38/ScreenHeight!$B27,    (Param!$B$37+1/(1-OFFSET(Radar!$AD$3,COLUMN(),0)*ScreenHeight!$C27)/Param!$B$39)/OFFSET(Radar!$AC$3,COLUMN(),0))*DistanceShader!AH26*LightShader!AH26*(IF(OFFSET(Ghosts!$S$41,COLUMN(),0)&lt;ScreenHeight!$E27,   1,   (SQRT(OFFSET(Ghosts!$T$41,COLUMN(),0)-OFFSET(Ghosts!$R$41,COLUMN(),0)*ScreenHeight!$D27)-1))+IF(Ghosts!$B$35,IF(Param!$M$21,-1-POWER(0.3,Param!$M$21)/(IF(Param!$M$21&lt;20,LightShader!AH91,OFFSET(LightShader!AH91,Param!$M$21-20,0))+POWER(0.3,Param!$M$21)),-2),0))</f>
        <v>1.8207116655244491</v>
      </c>
      <c r="AI26" s="46">
        <f ca="1">IF(ScreenHeight!$B27&lt;OFFSET(Radar!$AC$3,COLUMN(),0),    Param!$B$38/ScreenHeight!$B27,    (Param!$B$37+1/(1-OFFSET(Radar!$AD$3,COLUMN(),0)*ScreenHeight!$C27)/Param!$B$39)/OFFSET(Radar!$AC$3,COLUMN(),0))*DistanceShader!AI26*LightShader!AI26*(IF(OFFSET(Ghosts!$S$41,COLUMN(),0)&lt;ScreenHeight!$E27,   1,   (SQRT(OFFSET(Ghosts!$T$41,COLUMN(),0)-OFFSET(Ghosts!$R$41,COLUMN(),0)*ScreenHeight!$D27)-1))+IF(Ghosts!$B$35,IF(Param!$M$21,-1-POWER(0.3,Param!$M$21)/(IF(Param!$M$21&lt;20,LightShader!AI91,OFFSET(LightShader!AI91,Param!$M$21-20,0))+POWER(0.3,Param!$M$21)),-2),0))</f>
        <v>1.9513336699618165</v>
      </c>
      <c r="AJ26" s="46">
        <f ca="1">IF(ScreenHeight!$B27&lt;OFFSET(Radar!$AC$3,COLUMN(),0),    Param!$B$38/ScreenHeight!$B27,    (Param!$B$37+1/(1-OFFSET(Radar!$AD$3,COLUMN(),0)*ScreenHeight!$C27)/Param!$B$39)/OFFSET(Radar!$AC$3,COLUMN(),0))*DistanceShader!AJ26*LightShader!AJ26*(IF(OFFSET(Ghosts!$S$41,COLUMN(),0)&lt;ScreenHeight!$E27,   1,   (SQRT(OFFSET(Ghosts!$T$41,COLUMN(),0)-OFFSET(Ghosts!$R$41,COLUMN(),0)*ScreenHeight!$D27)-1))+IF(Ghosts!$B$35,IF(Param!$M$21,-1-POWER(0.3,Param!$M$21)/(IF(Param!$M$21&lt;20,LightShader!AJ91,OFFSET(LightShader!AJ91,Param!$M$21-20,0))+POWER(0.3,Param!$M$21)),-2),0))</f>
        <v>2.0966231120039511</v>
      </c>
      <c r="AK26" s="46">
        <f ca="1">IF(ScreenHeight!$B27&lt;OFFSET(Radar!$AC$3,COLUMN(),0),    Param!$B$38/ScreenHeight!$B27,    (Param!$B$37+1/(1-OFFSET(Radar!$AD$3,COLUMN(),0)*ScreenHeight!$C27)/Param!$B$39)/OFFSET(Radar!$AC$3,COLUMN(),0))*DistanceShader!AK26*LightShader!AK26*(IF(OFFSET(Ghosts!$S$41,COLUMN(),0)&lt;ScreenHeight!$E27,   1,   (SQRT(OFFSET(Ghosts!$T$41,COLUMN(),0)-OFFSET(Ghosts!$R$41,COLUMN(),0)*ScreenHeight!$D27)-1))+IF(Ghosts!$B$35,IF(Param!$M$21,-1-POWER(0.3,Param!$M$21)/(IF(Param!$M$21&lt;20,LightShader!AK91,OFFSET(LightShader!AK91,Param!$M$21-20,0))+POWER(0.3,Param!$M$21)),-2),0))</f>
        <v>2.2590235357285073</v>
      </c>
      <c r="AL26" s="46">
        <f ca="1">IF(ScreenHeight!$B27&lt;OFFSET(Radar!$AC$3,COLUMN(),0),    Param!$B$38/ScreenHeight!$B27,    (Param!$B$37+1/(1-OFFSET(Radar!$AD$3,COLUMN(),0)*ScreenHeight!$C27)/Param!$B$39)/OFFSET(Radar!$AC$3,COLUMN(),0))*DistanceShader!AL26*LightShader!AL26*(IF(OFFSET(Ghosts!$S$41,COLUMN(),0)&lt;ScreenHeight!$E27,   1,   (SQRT(OFFSET(Ghosts!$T$41,COLUMN(),0)-OFFSET(Ghosts!$R$41,COLUMN(),0)*ScreenHeight!$D27)-1))+IF(Ghosts!$B$35,IF(Param!$M$21,-1-POWER(0.3,Param!$M$21)/(IF(Param!$M$21&lt;20,LightShader!AL91,OFFSET(LightShader!AL91,Param!$M$21-20,0))+POWER(0.3,Param!$M$21)),-2),0))</f>
        <v>2.441504072831147</v>
      </c>
      <c r="AM26" s="46">
        <f ca="1">IF(ScreenHeight!$B27&lt;OFFSET(Radar!$AC$3,COLUMN(),0),    Param!$B$38/ScreenHeight!$B27,    (Param!$B$37+1/(1-OFFSET(Radar!$AD$3,COLUMN(),0)*ScreenHeight!$C27)/Param!$B$39)/OFFSET(Radar!$AC$3,COLUMN(),0))*DistanceShader!AM26*LightShader!AM26*(IF(OFFSET(Ghosts!$S$41,COLUMN(),0)&lt;ScreenHeight!$E27,   1,   (SQRT(OFFSET(Ghosts!$T$41,COLUMN(),0)-OFFSET(Ghosts!$R$41,COLUMN(),0)*ScreenHeight!$D27)-1))+IF(Ghosts!$B$35,IF(Param!$M$21,-1-POWER(0.3,Param!$M$21)/(IF(Param!$M$21&lt;20,LightShader!AM91,OFFSET(LightShader!AM91,Param!$M$21-20,0))+POWER(0.3,Param!$M$21)),-2),0))</f>
        <v>2.6476806338529744</v>
      </c>
      <c r="AN26" s="46">
        <f ca="1">IF(ScreenHeight!$B27&lt;OFFSET(Radar!$AC$3,COLUMN(),0),    Param!$B$38/ScreenHeight!$B27,    (Param!$B$37+1/(1-OFFSET(Radar!$AD$3,COLUMN(),0)*ScreenHeight!$C27)/Param!$B$39)/OFFSET(Radar!$AC$3,COLUMN(),0))*DistanceShader!AN26*LightShader!AN26*(IF(OFFSET(Ghosts!$S$41,COLUMN(),0)&lt;ScreenHeight!$E27,   1,   (SQRT(OFFSET(Ghosts!$T$41,COLUMN(),0)-OFFSET(Ghosts!$R$41,COLUMN(),0)*ScreenHeight!$D27)-1))+IF(Ghosts!$B$35,IF(Param!$M$21,-1-POWER(0.3,Param!$M$21)/(IF(Param!$M$21&lt;20,LightShader!AN91,OFFSET(LightShader!AN91,Param!$M$21-20,0))+POWER(0.3,Param!$M$21)),-2),0))</f>
        <v>2.7858220131375235</v>
      </c>
      <c r="AO26" s="46">
        <f ca="1">IF(ScreenHeight!$B27&lt;OFFSET(Radar!$AC$3,COLUMN(),0),    Param!$B$38/ScreenHeight!$B27,    (Param!$B$37+1/(1-OFFSET(Radar!$AD$3,COLUMN(),0)*ScreenHeight!$C27)/Param!$B$39)/OFFSET(Radar!$AC$3,COLUMN(),0))*DistanceShader!AO26*LightShader!AO26*(IF(OFFSET(Ghosts!$S$41,COLUMN(),0)&lt;ScreenHeight!$E27,   1,   (SQRT(OFFSET(Ghosts!$T$41,COLUMN(),0)-OFFSET(Ghosts!$R$41,COLUMN(),0)*ScreenHeight!$D27)-1))+IF(Ghosts!$B$35,IF(Param!$M$21,-1-POWER(0.3,Param!$M$21)/(IF(Param!$M$21&lt;20,LightShader!AO91,OFFSET(LightShader!AO91,Param!$M$21-20,0))+POWER(0.3,Param!$M$21)),-2),0))</f>
        <v>4.8545636883097316</v>
      </c>
      <c r="AP26" s="46">
        <f ca="1">IF(ScreenHeight!$B27&lt;OFFSET(Radar!$AC$3,COLUMN(),0),    Param!$B$38/ScreenHeight!$B27,    (Param!$B$37+1/(1-OFFSET(Radar!$AD$3,COLUMN(),0)*ScreenHeight!$C27)/Param!$B$39)/OFFSET(Radar!$AC$3,COLUMN(),0))*DistanceShader!AP26*LightShader!AP26*(IF(OFFSET(Ghosts!$S$41,COLUMN(),0)&lt;ScreenHeight!$E27,   1,   (SQRT(OFFSET(Ghosts!$T$41,COLUMN(),0)-OFFSET(Ghosts!$R$41,COLUMN(),0)*ScreenHeight!$D27)-1))+IF(Ghosts!$B$35,IF(Param!$M$21,-1-POWER(0.3,Param!$M$21)/(IF(Param!$M$21&lt;20,LightShader!AP91,OFFSET(LightShader!AP91,Param!$M$21-20,0))+POWER(0.3,Param!$M$21)),-2),0))</f>
        <v>4.7656882063525519</v>
      </c>
      <c r="AQ26" s="46">
        <f ca="1">IF(ScreenHeight!$B27&lt;OFFSET(Radar!$AC$3,COLUMN(),0),    Param!$B$38/ScreenHeight!$B27,    (Param!$B$37+1/(1-OFFSET(Radar!$AD$3,COLUMN(),0)*ScreenHeight!$C27)/Param!$B$39)/OFFSET(Radar!$AC$3,COLUMN(),0))*DistanceShader!AQ26*LightShader!AQ26*(IF(OFFSET(Ghosts!$S$41,COLUMN(),0)&lt;ScreenHeight!$E27,   1,   (SQRT(OFFSET(Ghosts!$T$41,COLUMN(),0)-OFFSET(Ghosts!$R$41,COLUMN(),0)*ScreenHeight!$D27)-1))+IF(Ghosts!$B$35,IF(Param!$M$21,-1-POWER(0.3,Param!$M$21)/(IF(Param!$M$21&lt;20,LightShader!AQ91,OFFSET(LightShader!AQ91,Param!$M$21-20,0))+POWER(0.3,Param!$M$21)),-2),0))</f>
        <v>4.6739369313777646</v>
      </c>
      <c r="AR26" s="46">
        <f ca="1">IF(ScreenHeight!$B27&lt;OFFSET(Radar!$AC$3,COLUMN(),0),    Param!$B$38/ScreenHeight!$B27,    (Param!$B$37+1/(1-OFFSET(Radar!$AD$3,COLUMN(),0)*ScreenHeight!$C27)/Param!$B$39)/OFFSET(Radar!$AC$3,COLUMN(),0))*DistanceShader!AR26*LightShader!AR26*(IF(OFFSET(Ghosts!$S$41,COLUMN(),0)&lt;ScreenHeight!$E27,   1,   (SQRT(OFFSET(Ghosts!$T$41,COLUMN(),0)-OFFSET(Ghosts!$R$41,COLUMN(),0)*ScreenHeight!$D27)-1))+IF(Ghosts!$B$35,IF(Param!$M$21,-1-POWER(0.3,Param!$M$21)/(IF(Param!$M$21&lt;20,LightShader!AR91,OFFSET(LightShader!AR91,Param!$M$21-20,0))+POWER(0.3,Param!$M$21)),-2),0))</f>
        <v>4.5793833832992661</v>
      </c>
      <c r="AS26" s="46">
        <f ca="1">IF(ScreenHeight!$B27&lt;OFFSET(Radar!$AC$3,COLUMN(),0),    Param!$B$38/ScreenHeight!$B27,    (Param!$B$37+1/(1-OFFSET(Radar!$AD$3,COLUMN(),0)*ScreenHeight!$C27)/Param!$B$39)/OFFSET(Radar!$AC$3,COLUMN(),0))*DistanceShader!AS26*LightShader!AS26*(IF(OFFSET(Ghosts!$S$41,COLUMN(),0)&lt;ScreenHeight!$E27,   1,   (SQRT(OFFSET(Ghosts!$T$41,COLUMN(),0)-OFFSET(Ghosts!$R$41,COLUMN(),0)*ScreenHeight!$D27)-1))+IF(Ghosts!$B$35,IF(Param!$M$21,-1-POWER(0.3,Param!$M$21)/(IF(Param!$M$21&lt;20,LightShader!AS91,OFFSET(LightShader!AS91,Param!$M$21-20,0))+POWER(0.3,Param!$M$21)),-2),0))</f>
        <v>4.4821145158472069</v>
      </c>
      <c r="AT26" s="46">
        <f ca="1">IF(ScreenHeight!$B27&lt;OFFSET(Radar!$AC$3,COLUMN(),0),    Param!$B$38/ScreenHeight!$B27,    (Param!$B$37+1/(1-OFFSET(Radar!$AD$3,COLUMN(),0)*ScreenHeight!$C27)/Param!$B$39)/OFFSET(Radar!$AC$3,COLUMN(),0))*DistanceShader!AT26*LightShader!AT26*(IF(OFFSET(Ghosts!$S$41,COLUMN(),0)&lt;ScreenHeight!$E27,   1,   (SQRT(OFFSET(Ghosts!$T$41,COLUMN(),0)-OFFSET(Ghosts!$R$41,COLUMN(),0)*ScreenHeight!$D27)-1))+IF(Ghosts!$B$35,IF(Param!$M$21,-1-POWER(0.3,Param!$M$21)/(IF(Param!$M$21&lt;20,LightShader!AT91,OFFSET(LightShader!AT91,Param!$M$21-20,0))+POWER(0.3,Param!$M$21)),-2),0))</f>
        <v>4.3822304885813228</v>
      </c>
      <c r="AU26" s="46">
        <f ca="1">IF(ScreenHeight!$B27&lt;OFFSET(Radar!$AC$3,COLUMN(),0),    Param!$B$38/ScreenHeight!$B27,    (Param!$B$37+1/(1-OFFSET(Radar!$AD$3,COLUMN(),0)*ScreenHeight!$C27)/Param!$B$39)/OFFSET(Radar!$AC$3,COLUMN(),0))*DistanceShader!AU26*LightShader!AU26*(IF(OFFSET(Ghosts!$S$41,COLUMN(),0)&lt;ScreenHeight!$E27,   1,   (SQRT(OFFSET(Ghosts!$T$41,COLUMN(),0)-OFFSET(Ghosts!$R$41,COLUMN(),0)*ScreenHeight!$D27)-1))+IF(Ghosts!$B$35,IF(Param!$M$21,-1-POWER(0.3,Param!$M$21)/(IF(Param!$M$21&lt;20,LightShader!AU91,OFFSET(LightShader!AU91,Param!$M$21-20,0))+POWER(0.3,Param!$M$21)),-2),0))</f>
        <v>4.2798442738577007</v>
      </c>
      <c r="AV26" s="46">
        <f ca="1">IF(ScreenHeight!$B27&lt;OFFSET(Radar!$AC$3,COLUMN(),0),    Param!$B$38/ScreenHeight!$B27,    (Param!$B$37+1/(1-OFFSET(Radar!$AD$3,COLUMN(),0)*ScreenHeight!$C27)/Param!$B$39)/OFFSET(Radar!$AC$3,COLUMN(),0))*DistanceShader!AV26*LightShader!AV26*(IF(OFFSET(Ghosts!$S$41,COLUMN(),0)&lt;ScreenHeight!$E27,   1,   (SQRT(OFFSET(Ghosts!$T$41,COLUMN(),0)-OFFSET(Ghosts!$R$41,COLUMN(),0)*ScreenHeight!$D27)-1))+IF(Ghosts!$B$35,IF(Param!$M$21,-1-POWER(0.3,Param!$M$21)/(IF(Param!$M$21&lt;20,LightShader!AV91,OFFSET(LightShader!AV91,Param!$M$21-20,0))+POWER(0.3,Param!$M$21)),-2),0))</f>
        <v>4.175081099455463</v>
      </c>
      <c r="AW26" s="46">
        <f ca="1">IF(ScreenHeight!$B27&lt;OFFSET(Radar!$AC$3,COLUMN(),0),    Param!$B$38/ScreenHeight!$B27,    (Param!$B$37+1/(1-OFFSET(Radar!$AD$3,COLUMN(),0)*ScreenHeight!$C27)/Param!$B$39)/OFFSET(Radar!$AC$3,COLUMN(),0))*DistanceShader!AW26*LightShader!AW26*(IF(OFFSET(Ghosts!$S$41,COLUMN(),0)&lt;ScreenHeight!$E27,   1,   (SQRT(OFFSET(Ghosts!$T$41,COLUMN(),0)-OFFSET(Ghosts!$R$41,COLUMN(),0)*ScreenHeight!$D27)-1))+IF(Ghosts!$B$35,IF(Param!$M$21,-1-POWER(0.3,Param!$M$21)/(IF(Param!$M$21&lt;20,LightShader!AW91,OFFSET(LightShader!AW91,Param!$M$21-20,0))+POWER(0.3,Param!$M$21)),-2),0))</f>
        <v>4.0680777314935979</v>
      </c>
      <c r="AX26" s="46">
        <f ca="1">IF(ScreenHeight!$B27&lt;OFFSET(Radar!$AC$3,COLUMN(),0),    Param!$B$38/ScreenHeight!$B27,    (Param!$B$37+1/(1-OFFSET(Radar!$AD$3,COLUMN(),0)*ScreenHeight!$C27)/Param!$B$39)/OFFSET(Radar!$AC$3,COLUMN(),0))*DistanceShader!AX26*LightShader!AX26*(IF(OFFSET(Ghosts!$S$41,COLUMN(),0)&lt;ScreenHeight!$E27,   1,   (SQRT(OFFSET(Ghosts!$T$41,COLUMN(),0)-OFFSET(Ghosts!$R$41,COLUMN(),0)*ScreenHeight!$D27)-1))+IF(Ghosts!$B$35,IF(Param!$M$21,-1-POWER(0.3,Param!$M$21)/(IF(Param!$M$21&lt;20,LightShader!AX91,OFFSET(LightShader!AX91,Param!$M$21-20,0))+POWER(0.3,Param!$M$21)),-2),0))</f>
        <v>3.9589816062008856</v>
      </c>
      <c r="AY26" s="46">
        <f ca="1">IF(ScreenHeight!$B27&lt;OFFSET(Radar!$AC$3,COLUMN(),0),    Param!$B$38/ScreenHeight!$B27,    (Param!$B$37+1/(1-OFFSET(Radar!$AD$3,COLUMN(),0)*ScreenHeight!$C27)/Param!$B$39)/OFFSET(Radar!$AC$3,COLUMN(),0))*DistanceShader!AY26*LightShader!AY26*(IF(OFFSET(Ghosts!$S$41,COLUMN(),0)&lt;ScreenHeight!$E27,   1,   (SQRT(OFFSET(Ghosts!$T$41,COLUMN(),0)-OFFSET(Ghosts!$R$41,COLUMN(),0)*ScreenHeight!$D27)-1))+IF(Ghosts!$B$35,IF(Param!$M$21,-1-POWER(0.3,Param!$M$21)/(IF(Param!$M$21&lt;20,LightShader!AY91,OFFSET(LightShader!AY91,Param!$M$21-20,0))+POWER(0.3,Param!$M$21)),-2),0))</f>
        <v>3.847949822888904</v>
      </c>
      <c r="AZ26" s="46">
        <f ca="1">IF(ScreenHeight!$B27&lt;OFFSET(Radar!$AC$3,COLUMN(),0),    Param!$B$38/ScreenHeight!$B27,    (Param!$B$37+1/(1-OFFSET(Radar!$AD$3,COLUMN(),0)*ScreenHeight!$C27)/Param!$B$39)/OFFSET(Radar!$AC$3,COLUMN(),0))*DistanceShader!AZ26*LightShader!AZ26*(IF(OFFSET(Ghosts!$S$41,COLUMN(),0)&lt;ScreenHeight!$E27,   1,   (SQRT(OFFSET(Ghosts!$T$41,COLUMN(),0)-OFFSET(Ghosts!$R$41,COLUMN(),0)*ScreenHeight!$D27)-1))+IF(Ghosts!$B$35,IF(Param!$M$21,-1-POWER(0.3,Param!$M$21)/(IF(Param!$M$21&lt;20,LightShader!AZ91,OFFSET(LightShader!AZ91,Param!$M$21-20,0))+POWER(0.3,Param!$M$21)),-2),0))</f>
        <v>3.7351480139661333</v>
      </c>
      <c r="BA26" s="46">
        <f ca="1">IF(ScreenHeight!$B27&lt;OFFSET(Radar!$AC$3,COLUMN(),0),    Param!$B$38/ScreenHeight!$B27,    (Param!$B$37+1/(1-OFFSET(Radar!$AD$3,COLUMN(),0)*ScreenHeight!$C27)/Param!$B$39)/OFFSET(Radar!$AC$3,COLUMN(),0))*DistanceShader!BA26*LightShader!BA26*(IF(OFFSET(Ghosts!$S$41,COLUMN(),0)&lt;ScreenHeight!$E27,   1,   (SQRT(OFFSET(Ghosts!$T$41,COLUMN(),0)-OFFSET(Ghosts!$R$41,COLUMN(),0)*ScreenHeight!$D27)-1))+IF(Ghosts!$B$35,IF(Param!$M$21,-1-POWER(0.3,Param!$M$21)/(IF(Param!$M$21&lt;20,LightShader!BA91,OFFSET(LightShader!BA91,Param!$M$21-20,0))+POWER(0.3,Param!$M$21)),-2),0))</f>
        <v>3.6207491108775307</v>
      </c>
      <c r="BB26" s="46">
        <f ca="1">IF(ScreenHeight!$B27&lt;OFFSET(Radar!$AC$3,COLUMN(),0),    Param!$B$38/ScreenHeight!$B27,    (Param!$B$37+1/(1-OFFSET(Radar!$AD$3,COLUMN(),0)*ScreenHeight!$C27)/Param!$B$39)/OFFSET(Radar!$AC$3,COLUMN(),0))*DistanceShader!BB26*LightShader!BB26*(IF(OFFSET(Ghosts!$S$41,COLUMN(),0)&lt;ScreenHeight!$E27,   1,   (SQRT(OFFSET(Ghosts!$T$41,COLUMN(),0)-OFFSET(Ghosts!$R$41,COLUMN(),0)*ScreenHeight!$D27)-1))+IF(Ghosts!$B$35,IF(Param!$M$21,-1-POWER(0.3,Param!$M$21)/(IF(Param!$M$21&lt;20,LightShader!BB91,OFFSET(LightShader!BB91,Param!$M$21-20,0))+POWER(0.3,Param!$M$21)),-2),0))</f>
        <v>3.5049320273347511</v>
      </c>
      <c r="BC26" s="46">
        <f ca="1">IF(ScreenHeight!$B27&lt;OFFSET(Radar!$AC$3,COLUMN(),0),    Param!$B$38/ScreenHeight!$B27,    (Param!$B$37+1/(1-OFFSET(Radar!$AD$3,COLUMN(),0)*ScreenHeight!$C27)/Param!$B$39)/OFFSET(Radar!$AC$3,COLUMN(),0))*DistanceShader!BC26*LightShader!BC26*(IF(OFFSET(Ghosts!$S$41,COLUMN(),0)&lt;ScreenHeight!$E27,   1,   (SQRT(OFFSET(Ghosts!$T$41,COLUMN(),0)-OFFSET(Ghosts!$R$41,COLUMN(),0)*ScreenHeight!$D27)-1))+IF(Ghosts!$B$35,IF(Param!$M$21,-1-POWER(0.3,Param!$M$21)/(IF(Param!$M$21&lt;20,LightShader!BC91,OFFSET(LightShader!BC91,Param!$M$21-20,0))+POWER(0.3,Param!$M$21)),-2),0))</f>
        <v>3.3878802830200927</v>
      </c>
      <c r="BD26" s="46">
        <f ca="1">IF(ScreenHeight!$B27&lt;OFFSET(Radar!$AC$3,COLUMN(),0),    Param!$B$38/ScreenHeight!$B27,    (Param!$B$37+1/(1-OFFSET(Radar!$AD$3,COLUMN(),0)*ScreenHeight!$C27)/Param!$B$39)/OFFSET(Radar!$AC$3,COLUMN(),0))*DistanceShader!BD26*LightShader!BD26*(IF(OFFSET(Ghosts!$S$41,COLUMN(),0)&lt;ScreenHeight!$E27,   1,   (SQRT(OFFSET(Ghosts!$T$41,COLUMN(),0)-OFFSET(Ghosts!$R$41,COLUMN(),0)*ScreenHeight!$D27)-1))+IF(Ghosts!$B$35,IF(Param!$M$21,-1-POWER(0.3,Param!$M$21)/(IF(Param!$M$21&lt;20,LightShader!BD91,OFFSET(LightShader!BD91,Param!$M$21-20,0))+POWER(0.3,Param!$M$21)),-2),0))</f>
        <v>3.2697805920370828</v>
      </c>
      <c r="BE26" s="46">
        <f ca="1">IF(ScreenHeight!$B27&lt;OFFSET(Radar!$AC$3,COLUMN(),0),    Param!$B$38/ScreenHeight!$B27,    (Param!$B$37+1/(1-OFFSET(Radar!$AD$3,COLUMN(),0)*ScreenHeight!$C27)/Param!$B$39)/OFFSET(Radar!$AC$3,COLUMN(),0))*DistanceShader!BE26*LightShader!BE26*(IF(OFFSET(Ghosts!$S$41,COLUMN(),0)&lt;ScreenHeight!$E27,   1,   (SQRT(OFFSET(Ghosts!$T$41,COLUMN(),0)-OFFSET(Ghosts!$R$41,COLUMN(),0)*ScreenHeight!$D27)-1))+IF(Ghosts!$B$35,IF(Param!$M$21,-1-POWER(0.3,Param!$M$21)/(IF(Param!$M$21&lt;20,LightShader!BE91,OFFSET(LightShader!BE91,Param!$M$21-20,0))+POWER(0.3,Param!$M$21)),-2),0))</f>
        <v>3.1508214407127597</v>
      </c>
      <c r="BF26" s="46">
        <f ca="1">IF(ScreenHeight!$B27&lt;OFFSET(Radar!$AC$3,COLUMN(),0),    Param!$B$38/ScreenHeight!$B27,    (Param!$B$37+1/(1-OFFSET(Radar!$AD$3,COLUMN(),0)*ScreenHeight!$C27)/Param!$B$39)/OFFSET(Radar!$AC$3,COLUMN(),0))*DistanceShader!BF26*LightShader!BF26*(IF(OFFSET(Ghosts!$S$41,COLUMN(),0)&lt;ScreenHeight!$E27,   1,   (SQRT(OFFSET(Ghosts!$T$41,COLUMN(),0)-OFFSET(Ghosts!$R$41,COLUMN(),0)*ScreenHeight!$D27)-1))+IF(Ghosts!$B$35,IF(Param!$M$21,-1-POWER(0.3,Param!$M$21)/(IF(Param!$M$21&lt;20,LightShader!BF91,OFFSET(LightShader!BF91,Param!$M$21-20,0))+POWER(0.3,Param!$M$21)),-2),0))</f>
        <v>2.1577898431325262</v>
      </c>
      <c r="BG26" s="46">
        <f ca="1">IF(ScreenHeight!$B27&lt;OFFSET(Radar!$AC$3,COLUMN(),0),    Param!$B$38/ScreenHeight!$B27,    (Param!$B$37+1/(1-OFFSET(Radar!$AD$3,COLUMN(),0)*ScreenHeight!$C27)/Param!$B$39)/OFFSET(Radar!$AC$3,COLUMN(),0))*DistanceShader!BG26*LightShader!BG26*(IF(OFFSET(Ghosts!$S$41,COLUMN(),0)&lt;ScreenHeight!$E27,   1,   (SQRT(OFFSET(Ghosts!$T$41,COLUMN(),0)-OFFSET(Ghosts!$R$41,COLUMN(),0)*ScreenHeight!$D27)-1))+IF(Ghosts!$B$35,IF(Param!$M$21,-1-POWER(0.3,Param!$M$21)/(IF(Param!$M$21&lt;20,LightShader!BG91,OFFSET(LightShader!BG91,Param!$M$21-20,0))+POWER(0.3,Param!$M$21)),-2),0))</f>
        <v>2.1491291005123871</v>
      </c>
      <c r="BH26" s="46">
        <f ca="1">IF(ScreenHeight!$B27&lt;OFFSET(Radar!$AC$3,COLUMN(),0),    Param!$B$38/ScreenHeight!$B27,    (Param!$B$37+1/(1-OFFSET(Radar!$AD$3,COLUMN(),0)*ScreenHeight!$C27)/Param!$B$39)/OFFSET(Radar!$AC$3,COLUMN(),0))*DistanceShader!BH26*LightShader!BH26*(IF(OFFSET(Ghosts!$S$41,COLUMN(),0)&lt;ScreenHeight!$E27,   1,   (SQRT(OFFSET(Ghosts!$T$41,COLUMN(),0)-OFFSET(Ghosts!$R$41,COLUMN(),0)*ScreenHeight!$D27)-1))+IF(Ghosts!$B$35,IF(Param!$M$21,-1-POWER(0.3,Param!$M$21)/(IF(Param!$M$21&lt;20,LightShader!BH91,OFFSET(LightShader!BH91,Param!$M$21-20,0))+POWER(0.3,Param!$M$21)),-2),0))</f>
        <v>2.1395717792147004</v>
      </c>
      <c r="BI26" s="46">
        <f ca="1">IF(ScreenHeight!$B27&lt;OFFSET(Radar!$AC$3,COLUMN(),0),    Param!$B$38/ScreenHeight!$B27,    (Param!$B$37+1/(1-OFFSET(Radar!$AD$3,COLUMN(),0)*ScreenHeight!$C27)/Param!$B$39)/OFFSET(Radar!$AC$3,COLUMN(),0))*DistanceShader!BI26*LightShader!BI26*(IF(OFFSET(Ghosts!$S$41,COLUMN(),0)&lt;ScreenHeight!$E27,   1,   (SQRT(OFFSET(Ghosts!$T$41,COLUMN(),0)-OFFSET(Ghosts!$R$41,COLUMN(),0)*ScreenHeight!$D27)-1))+IF(Ghosts!$B$35,IF(Param!$M$21,-1-POWER(0.3,Param!$M$21)/(IF(Param!$M$21&lt;20,LightShader!BI91,OFFSET(LightShader!BI91,Param!$M$21-20,0))+POWER(0.3,Param!$M$21)),-2),0))</f>
        <v>2.1291553484157344</v>
      </c>
      <c r="BJ26" s="46">
        <f ca="1">IF(ScreenHeight!$B27&lt;OFFSET(Radar!$AC$3,COLUMN(),0),    Param!$B$38/ScreenHeight!$B27,    (Param!$B$37+1/(1-OFFSET(Radar!$AD$3,COLUMN(),0)*ScreenHeight!$C27)/Param!$B$39)/OFFSET(Radar!$AC$3,COLUMN(),0))*DistanceShader!BJ26*LightShader!BJ26*(IF(OFFSET(Ghosts!$S$41,COLUMN(),0)&lt;ScreenHeight!$E27,   1,   (SQRT(OFFSET(Ghosts!$T$41,COLUMN(),0)-OFFSET(Ghosts!$R$41,COLUMN(),0)*ScreenHeight!$D27)-1))+IF(Ghosts!$B$35,IF(Param!$M$21,-1-POWER(0.3,Param!$M$21)/(IF(Param!$M$21&lt;20,LightShader!BJ91,OFFSET(LightShader!BJ91,Param!$M$21-20,0))+POWER(0.3,Param!$M$21)),-2),0))</f>
        <v>2.117919621710763</v>
      </c>
      <c r="BK26" s="46">
        <f ca="1">IF(ScreenHeight!$B27&lt;OFFSET(Radar!$AC$3,COLUMN(),0),    Param!$B$38/ScreenHeight!$B27,    (Param!$B$37+1/(1-OFFSET(Radar!$AD$3,COLUMN(),0)*ScreenHeight!$C27)/Param!$B$39)/OFFSET(Radar!$AC$3,COLUMN(),0))*DistanceShader!BK26*LightShader!BK26*(IF(OFFSET(Ghosts!$S$41,COLUMN(),0)&lt;ScreenHeight!$E27,   1,   (SQRT(OFFSET(Ghosts!$T$41,COLUMN(),0)-OFFSET(Ghosts!$R$41,COLUMN(),0)*ScreenHeight!$D27)-1))+IF(Ghosts!$B$35,IF(Param!$M$21,-1-POWER(0.3,Param!$M$21)/(IF(Param!$M$21&lt;20,LightShader!BK91,OFFSET(LightShader!BK91,Param!$M$21-20,0))+POWER(0.3,Param!$M$21)),-2),0))</f>
        <v>2.0249099688144323</v>
      </c>
      <c r="BL26" s="46">
        <f ca="1">IF(ScreenHeight!$B27&lt;OFFSET(Radar!$AC$3,COLUMN(),0),    Param!$B$38/ScreenHeight!$B27,    (Param!$B$37+1/(1-OFFSET(Radar!$AD$3,COLUMN(),0)*ScreenHeight!$C27)/Param!$B$39)/OFFSET(Radar!$AC$3,COLUMN(),0))*DistanceShader!BL26*LightShader!BL26*(IF(OFFSET(Ghosts!$S$41,COLUMN(),0)&lt;ScreenHeight!$E27,   1,   (SQRT(OFFSET(Ghosts!$T$41,COLUMN(),0)-OFFSET(Ghosts!$R$41,COLUMN(),0)*ScreenHeight!$D27)-1))+IF(Ghosts!$B$35,IF(Param!$M$21,-1-POWER(0.3,Param!$M$21)/(IF(Param!$M$21&lt;20,LightShader!BL91,OFFSET(LightShader!BL91,Param!$M$21-20,0))+POWER(0.3,Param!$M$21)),-2),0))</f>
        <v>1.8785006539702649</v>
      </c>
      <c r="BM26" s="46">
        <f ca="1">IF(ScreenHeight!$B27&lt;OFFSET(Radar!$AC$3,COLUMN(),0),    Param!$B$38/ScreenHeight!$B27,    (Param!$B$37+1/(1-OFFSET(Radar!$AD$3,COLUMN(),0)*ScreenHeight!$C27)/Param!$B$39)/OFFSET(Radar!$AC$3,COLUMN(),0))*DistanceShader!BM26*LightShader!BM26*(IF(OFFSET(Ghosts!$S$41,COLUMN(),0)&lt;ScreenHeight!$E27,   1,   (SQRT(OFFSET(Ghosts!$T$41,COLUMN(),0)-OFFSET(Ghosts!$R$41,COLUMN(),0)*ScreenHeight!$D27)-1))+IF(Ghosts!$B$35,IF(Param!$M$21,-1-POWER(0.3,Param!$M$21)/(IF(Param!$M$21&lt;20,LightShader!BM91,OFFSET(LightShader!BM91,Param!$M$21-20,0))+POWER(0.3,Param!$M$21)),-2),0))</f>
        <v>1.8771287469804743</v>
      </c>
      <c r="BN26" s="46">
        <f ca="1">IF(ScreenHeight!$B27&lt;OFFSET(Radar!$AC$3,COLUMN(),0),    Param!$B$38/ScreenHeight!$B27,    (Param!$B$37+1/(1-OFFSET(Radar!$AD$3,COLUMN(),0)*ScreenHeight!$C27)/Param!$B$39)/OFFSET(Radar!$AC$3,COLUMN(),0))*DistanceShader!BN26*LightShader!BN26*(IF(OFFSET(Ghosts!$S$41,COLUMN(),0)&lt;ScreenHeight!$E27,   1,   (SQRT(OFFSET(Ghosts!$T$41,COLUMN(),0)-OFFSET(Ghosts!$R$41,COLUMN(),0)*ScreenHeight!$D27)-1))+IF(Ghosts!$B$35,IF(Param!$M$21,-1-POWER(0.3,Param!$M$21)/(IF(Param!$M$21&lt;20,LightShader!BN91,OFFSET(LightShader!BN91,Param!$M$21-20,0))+POWER(0.3,Param!$M$21)),-2),0))</f>
        <v>1.7642253474788501</v>
      </c>
      <c r="BO26" s="46">
        <f ca="1">IF(ScreenHeight!$B27&lt;OFFSET(Radar!$AC$3,COLUMN(),0),    Param!$B$38/ScreenHeight!$B27,    (Param!$B$37+1/(1-OFFSET(Radar!$AD$3,COLUMN(),0)*ScreenHeight!$C27)/Param!$B$39)/OFFSET(Radar!$AC$3,COLUMN(),0))*DistanceShader!BO26*LightShader!BO26*(IF(OFFSET(Ghosts!$S$41,COLUMN(),0)&lt;ScreenHeight!$E27,   1,   (SQRT(OFFSET(Ghosts!$T$41,COLUMN(),0)-OFFSET(Ghosts!$R$41,COLUMN(),0)*ScreenHeight!$D27)-1))+IF(Ghosts!$B$35,IF(Param!$M$21,-1-POWER(0.3,Param!$M$21)/(IF(Param!$M$21&lt;20,LightShader!BO91,OFFSET(LightShader!BO91,Param!$M$21-20,0))+POWER(0.3,Param!$M$21)),-2),0))</f>
        <v>1.6629827307640563</v>
      </c>
      <c r="BP26" s="46">
        <f ca="1">IF(ScreenHeight!$B27&lt;OFFSET(Radar!$AC$3,COLUMN(),0),    Param!$B$38/ScreenHeight!$B27,    (Param!$B$37+1/(1-OFFSET(Radar!$AD$3,COLUMN(),0)*ScreenHeight!$C27)/Param!$B$39)/OFFSET(Radar!$AC$3,COLUMN(),0))*DistanceShader!BP26*LightShader!BP26*(IF(OFFSET(Ghosts!$S$41,COLUMN(),0)&lt;ScreenHeight!$E27,   1,   (SQRT(OFFSET(Ghosts!$T$41,COLUMN(),0)-OFFSET(Ghosts!$R$41,COLUMN(),0)*ScreenHeight!$D27)-1))+IF(Ghosts!$B$35,IF(Param!$M$21,-1-POWER(0.3,Param!$M$21)/(IF(Param!$M$21&lt;20,LightShader!BP91,OFFSET(LightShader!BP91,Param!$M$21-20,0))+POWER(0.3,Param!$M$21)),-2),0))</f>
        <v>1.5717766636489312</v>
      </c>
      <c r="BQ26" s="46">
        <f ca="1">IF(ScreenHeight!$B27&lt;OFFSET(Radar!$AC$3,COLUMN(),0),    Param!$B$38/ScreenHeight!$B27,    (Param!$B$37+1/(1-OFFSET(Radar!$AD$3,COLUMN(),0)*ScreenHeight!$C27)/Param!$B$39)/OFFSET(Radar!$AC$3,COLUMN(),0))*DistanceShader!BQ26*LightShader!BQ26*(IF(OFFSET(Ghosts!$S$41,COLUMN(),0)&lt;ScreenHeight!$E27,   1,   (SQRT(OFFSET(Ghosts!$T$41,COLUMN(),0)-OFFSET(Ghosts!$R$41,COLUMN(),0)*ScreenHeight!$D27)-1))+IF(Ghosts!$B$35,IF(Param!$M$21,-1-POWER(0.3,Param!$M$21)/(IF(Param!$M$21&lt;20,LightShader!BQ91,OFFSET(LightShader!BQ91,Param!$M$21-20,0))+POWER(0.3,Param!$M$21)),-2),0))</f>
        <v>1.4892663295706794</v>
      </c>
      <c r="BR26" s="46">
        <f ca="1">IF(ScreenHeight!$B27&lt;OFFSET(Radar!$AC$3,COLUMN(),0),    Param!$B$38/ScreenHeight!$B27,    (Param!$B$37+1/(1-OFFSET(Radar!$AD$3,COLUMN(),0)*ScreenHeight!$C27)/Param!$B$39)/OFFSET(Radar!$AC$3,COLUMN(),0))*DistanceShader!BR26*LightShader!BR26*(IF(OFFSET(Ghosts!$S$41,COLUMN(),0)&lt;ScreenHeight!$E27,   1,   (SQRT(OFFSET(Ghosts!$T$41,COLUMN(),0)-OFFSET(Ghosts!$R$41,COLUMN(),0)*ScreenHeight!$D27)-1))+IF(Ghosts!$B$35,IF(Param!$M$21,-1-POWER(0.3,Param!$M$21)/(IF(Param!$M$21&lt;20,LightShader!BR91,OFFSET(LightShader!BR91,Param!$M$21-20,0))+POWER(0.3,Param!$M$21)),-2),0))</f>
        <v>1.4143418865453294</v>
      </c>
      <c r="BS26" s="46">
        <f ca="1">IF(ScreenHeight!$B27&lt;OFFSET(Radar!$AC$3,COLUMN(),0),    Param!$B$38/ScreenHeight!$B27,    (Param!$B$37+1/(1-OFFSET(Radar!$AD$3,COLUMN(),0)*ScreenHeight!$C27)/Param!$B$39)/OFFSET(Radar!$AC$3,COLUMN(),0))*DistanceShader!BS26*LightShader!BS26*(IF(OFFSET(Ghosts!$S$41,COLUMN(),0)&lt;ScreenHeight!$E27,   1,   (SQRT(OFFSET(Ghosts!$T$41,COLUMN(),0)-OFFSET(Ghosts!$R$41,COLUMN(),0)*ScreenHeight!$D27)-1))+IF(Ghosts!$B$35,IF(Param!$M$21,-1-POWER(0.3,Param!$M$21)/(IF(Param!$M$21&lt;20,LightShader!BS91,OFFSET(LightShader!BS91,Param!$M$21-20,0))+POWER(0.3,Param!$M$21)),-2),0))</f>
        <v>1.3460821904479636</v>
      </c>
      <c r="BT26" s="46">
        <f ca="1">IF(ScreenHeight!$B27&lt;OFFSET(Radar!$AC$3,COLUMN(),0),    Param!$B$38/ScreenHeight!$B27,    (Param!$B$37+1/(1-OFFSET(Radar!$AD$3,COLUMN(),0)*ScreenHeight!$C27)/Param!$B$39)/OFFSET(Radar!$AC$3,COLUMN(),0))*DistanceShader!BT26*LightShader!BT26*(IF(OFFSET(Ghosts!$S$41,COLUMN(),0)&lt;ScreenHeight!$E27,   1,   (SQRT(OFFSET(Ghosts!$T$41,COLUMN(),0)-OFFSET(Ghosts!$R$41,COLUMN(),0)*ScreenHeight!$D27)-1))+IF(Ghosts!$B$35,IF(Param!$M$21,-1-POWER(0.3,Param!$M$21)/(IF(Param!$M$21&lt;20,LightShader!BT91,OFFSET(LightShader!BT91,Param!$M$21-20,0))+POWER(0.3,Param!$M$21)),-2),0))</f>
        <v>1.2837210039489704</v>
      </c>
      <c r="BU26" s="46">
        <f ca="1">IF(ScreenHeight!$B27&lt;OFFSET(Radar!$AC$3,COLUMN(),0),    Param!$B$38/ScreenHeight!$B27,    (Param!$B$37+1/(1-OFFSET(Radar!$AD$3,COLUMN(),0)*ScreenHeight!$C27)/Param!$B$39)/OFFSET(Radar!$AC$3,COLUMN(),0))*DistanceShader!BU26*LightShader!BU26*(IF(OFFSET(Ghosts!$S$41,COLUMN(),0)&lt;ScreenHeight!$E27,   1,   (SQRT(OFFSET(Ghosts!$T$41,COLUMN(),0)-OFFSET(Ghosts!$R$41,COLUMN(),0)*ScreenHeight!$D27)-1))+IF(Ghosts!$B$35,IF(Param!$M$21,-1-POWER(0.3,Param!$M$21)/(IF(Param!$M$21&lt;20,LightShader!BU91,OFFSET(LightShader!BU91,Param!$M$21-20,0))+POWER(0.3,Param!$M$21)),-2),0))</f>
        <v>1.226620010744593</v>
      </c>
      <c r="BV26" s="46">
        <f ca="1">IF(ScreenHeight!$B27&lt;OFFSET(Radar!$AC$3,COLUMN(),0),    Param!$B$38/ScreenHeight!$B27,    (Param!$B$37+1/(1-OFFSET(Radar!$AD$3,COLUMN(),0)*ScreenHeight!$C27)/Param!$B$39)/OFFSET(Radar!$AC$3,COLUMN(),0))*DistanceShader!BV26*LightShader!BV26*(IF(OFFSET(Ghosts!$S$41,COLUMN(),0)&lt;ScreenHeight!$E27,   1,   (SQRT(OFFSET(Ghosts!$T$41,COLUMN(),0)-OFFSET(Ghosts!$R$41,COLUMN(),0)*ScreenHeight!$D27)-1))+IF(Ghosts!$B$35,IF(Param!$M$21,-1-POWER(0.3,Param!$M$21)/(IF(Param!$M$21&lt;20,LightShader!BV91,OFFSET(LightShader!BV91,Param!$M$21-20,0))+POWER(0.3,Param!$M$21)),-2),0))</f>
        <v>1.1742470589160539</v>
      </c>
      <c r="BW26" s="46">
        <f ca="1">IF(ScreenHeight!$B27&lt;OFFSET(Radar!$AC$3,COLUMN(),0),    Param!$B$38/ScreenHeight!$B27,    (Param!$B$37+1/(1-OFFSET(Radar!$AD$3,COLUMN(),0)*ScreenHeight!$C27)/Param!$B$39)/OFFSET(Radar!$AC$3,COLUMN(),0))*DistanceShader!BW26*LightShader!BW26*(IF(OFFSET(Ghosts!$S$41,COLUMN(),0)&lt;ScreenHeight!$E27,   1,   (SQRT(OFFSET(Ghosts!$T$41,COLUMN(),0)-OFFSET(Ghosts!$R$41,COLUMN(),0)*ScreenHeight!$D27)-1))+IF(Ghosts!$B$35,IF(Param!$M$21,-1-POWER(0.3,Param!$M$21)/(IF(Param!$M$21&lt;20,LightShader!BW91,OFFSET(LightShader!BW91,Param!$M$21-20,0))+POWER(0.3,Param!$M$21)),-2),0))</f>
        <v>1.126158104779126</v>
      </c>
      <c r="BX26" s="46">
        <f ca="1">IF(ScreenHeight!$B27&lt;OFFSET(Radar!$AC$3,COLUMN(),0),    Param!$B$38/ScreenHeight!$B27,    (Param!$B$37+1/(1-OFFSET(Radar!$AD$3,COLUMN(),0)*ScreenHeight!$C27)/Param!$B$39)/OFFSET(Radar!$AC$3,COLUMN(),0))*DistanceShader!BX26*LightShader!BX26*(IF(OFFSET(Ghosts!$S$41,COLUMN(),0)&lt;ScreenHeight!$E27,   1,   (SQRT(OFFSET(Ghosts!$T$41,COLUMN(),0)-OFFSET(Ghosts!$R$41,COLUMN(),0)*ScreenHeight!$D27)-1))+IF(Ghosts!$B$35,IF(Param!$M$21,-1-POWER(0.3,Param!$M$21)/(IF(Param!$M$21&lt;20,LightShader!BX91,OFFSET(LightShader!BX91,Param!$M$21-20,0))+POWER(0.3,Param!$M$21)),-2),0))</f>
        <v>1.081981213915542</v>
      </c>
      <c r="BY26" s="46">
        <f ca="1">IF(ScreenHeight!$B27&lt;OFFSET(Radar!$AC$3,COLUMN(),0),    Param!$B$38/ScreenHeight!$B27,    (Param!$B$37+1/(1-OFFSET(Radar!$AD$3,COLUMN(),0)*ScreenHeight!$C27)/Param!$B$39)/OFFSET(Radar!$AC$3,COLUMN(),0))*DistanceShader!BY26*LightShader!BY26*(IF(OFFSET(Ghosts!$S$41,COLUMN(),0)&lt;ScreenHeight!$E27,   1,   (SQRT(OFFSET(Ghosts!$T$41,COLUMN(),0)-OFFSET(Ghosts!$R$41,COLUMN(),0)*ScreenHeight!$D27)-1))+IF(Ghosts!$B$35,IF(Param!$M$21,-1-POWER(0.3,Param!$M$21)/(IF(Param!$M$21&lt;20,LightShader!BY91,OFFSET(LightShader!BY91,Param!$M$21-20,0))+POWER(0.3,Param!$M$21)),-2),0))</f>
        <v>1.0414006135613658</v>
      </c>
      <c r="BZ26" s="46">
        <f ca="1">IF(ScreenHeight!$B27&lt;OFFSET(Radar!$AC$3,COLUMN(),0),    Param!$B$38/ScreenHeight!$B27,    (Param!$B$37+1/(1-OFFSET(Radar!$AD$3,COLUMN(),0)*ScreenHeight!$C27)/Param!$B$39)/OFFSET(Radar!$AC$3,COLUMN(),0))*DistanceShader!BZ26*LightShader!BZ26*(IF(OFFSET(Ghosts!$S$41,COLUMN(),0)&lt;ScreenHeight!$E27,   1,   (SQRT(OFFSET(Ghosts!$T$41,COLUMN(),0)-OFFSET(Ghosts!$R$41,COLUMN(),0)*ScreenHeight!$D27)-1))+IF(Ghosts!$B$35,IF(Param!$M$21,-1-POWER(0.3,Param!$M$21)/(IF(Param!$M$21&lt;20,LightShader!BZ91,OFFSET(LightShader!BZ91,Param!$M$21-20,0))+POWER(0.3,Param!$M$21)),-2),0))</f>
        <v>1.004138137332242</v>
      </c>
      <c r="CA26" s="46">
        <f ca="1">IF(ScreenHeight!$B27&lt;OFFSET(Radar!$AC$3,COLUMN(),0),    Param!$B$38/ScreenHeight!$B27,    (Param!$B$37+1/(1-OFFSET(Radar!$AD$3,COLUMN(),0)*ScreenHeight!$C27)/Param!$B$39)/OFFSET(Radar!$AC$3,COLUMN(),0))*DistanceShader!CA26*LightShader!CA26*(IF(OFFSET(Ghosts!$S$41,COLUMN(),0)&lt;ScreenHeight!$E27,   1,   (SQRT(OFFSET(Ghosts!$T$41,COLUMN(),0)-OFFSET(Ghosts!$R$41,COLUMN(),0)*ScreenHeight!$D27)-1))+IF(Ghosts!$B$35,IF(Param!$M$21,-1-POWER(0.3,Param!$M$21)/(IF(Param!$M$21&lt;20,LightShader!CA91,OFFSET(LightShader!CA91,Param!$M$21-20,0))+POWER(0.3,Param!$M$21)),-2),0))</f>
        <v>0.96992859545287358</v>
      </c>
      <c r="CB26" s="46">
        <f ca="1">IF(ScreenHeight!$B27&lt;OFFSET(Radar!$AC$3,COLUMN(),0),    Param!$B$38/ScreenHeight!$B27,    (Param!$B$37+1/(1-OFFSET(Radar!$AD$3,COLUMN(),0)*ScreenHeight!$C27)/Param!$B$39)/OFFSET(Radar!$AC$3,COLUMN(),0))*DistanceShader!CB26*LightShader!CB26*(IF(OFFSET(Ghosts!$S$41,COLUMN(),0)&lt;ScreenHeight!$E27,   1,   (SQRT(OFFSET(Ghosts!$T$41,COLUMN(),0)-OFFSET(Ghosts!$R$41,COLUMN(),0)*ScreenHeight!$D27)-1))+IF(Ghosts!$B$35,IF(Param!$M$21,-1-POWER(0.3,Param!$M$21)/(IF(Param!$M$21&lt;20,LightShader!CB91,OFFSET(LightShader!CB91,Param!$M$21-20,0))+POWER(0.3,Param!$M$21)),-2),0))</f>
        <v>0.93848531861098528</v>
      </c>
      <c r="CC26" s="46">
        <f ca="1">IF(ScreenHeight!$B27&lt;OFFSET(Radar!$AC$3,COLUMN(),0),    Param!$B$38/ScreenHeight!$B27,    (Param!$B$37+1/(1-OFFSET(Radar!$AD$3,COLUMN(),0)*ScreenHeight!$C27)/Param!$B$39)/OFFSET(Radar!$AC$3,COLUMN(),0))*DistanceShader!CC26*LightShader!CC26*(IF(OFFSET(Ghosts!$S$41,COLUMN(),0)&lt;ScreenHeight!$E27,   1,   (SQRT(OFFSET(Ghosts!$T$41,COLUMN(),0)-OFFSET(Ghosts!$R$41,COLUMN(),0)*ScreenHeight!$D27)-1))+IF(Ghosts!$B$35,IF(Param!$M$21,-1-POWER(0.3,Param!$M$21)/(IF(Param!$M$21&lt;20,LightShader!CC91,OFFSET(LightShader!CC91,Param!$M$21-20,0))+POWER(0.3,Param!$M$21)),-2),0))</f>
        <v>0.90945424456812929</v>
      </c>
      <c r="CD26" s="46">
        <f ca="1">IF(ScreenHeight!$B27&lt;OFFSET(Radar!$AC$3,COLUMN(),0),    Param!$B$38/ScreenHeight!$B27,    (Param!$B$37+1/(1-OFFSET(Radar!$AD$3,COLUMN(),0)*ScreenHeight!$C27)/Param!$B$39)/OFFSET(Radar!$AC$3,COLUMN(),0))*DistanceShader!CD26*LightShader!CD26*(IF(OFFSET(Ghosts!$S$41,COLUMN(),0)&lt;ScreenHeight!$E27,   1,   (SQRT(OFFSET(Ghosts!$T$41,COLUMN(),0)-OFFSET(Ghosts!$R$41,COLUMN(),0)*ScreenHeight!$D27)-1))+IF(Ghosts!$B$35,IF(Param!$M$21,-1-POWER(0.3,Param!$M$21)/(IF(Param!$M$21&lt;20,LightShader!CD91,OFFSET(LightShader!CD91,Param!$M$21-20,0))+POWER(0.3,Param!$M$21)),-2),0))</f>
        <v>0.88236302708115688</v>
      </c>
      <c r="CE26" s="46">
        <f ca="1">IF(ScreenHeight!$B27&lt;OFFSET(Radar!$AC$3,COLUMN(),0),    Param!$B$38/ScreenHeight!$B27,    (Param!$B$37+1/(1-OFFSET(Radar!$AD$3,COLUMN(),0)*ScreenHeight!$C27)/Param!$B$39)/OFFSET(Radar!$AC$3,COLUMN(),0))*DistanceShader!CE26*LightShader!CE26*(IF(OFFSET(Ghosts!$S$41,COLUMN(),0)&lt;ScreenHeight!$E27,   1,   (SQRT(OFFSET(Ghosts!$T$41,COLUMN(),0)-OFFSET(Ghosts!$R$41,COLUMN(),0)*ScreenHeight!$D27)-1))+IF(Ghosts!$B$35,IF(Param!$M$21,-1-POWER(0.3,Param!$M$21)/(IF(Param!$M$21&lt;20,LightShader!CE91,OFFSET(LightShader!CE91,Param!$M$21-20,0))+POWER(0.3,Param!$M$21)),-2),0))</f>
        <v>0.85658908260708788</v>
      </c>
      <c r="CF26" s="46">
        <f ca="1">IF(ScreenHeight!$B27&lt;OFFSET(Radar!$AC$3,COLUMN(),0),    Param!$B$38/ScreenHeight!$B27,    (Param!$B$37+1/(1-OFFSET(Radar!$AD$3,COLUMN(),0)*ScreenHeight!$C27)/Param!$B$39)/OFFSET(Radar!$AC$3,COLUMN(),0))*DistanceShader!CF26*LightShader!CF26*(IF(OFFSET(Ghosts!$S$41,COLUMN(),0)&lt;ScreenHeight!$E27,   1,   (SQRT(OFFSET(Ghosts!$T$41,COLUMN(),0)-OFFSET(Ghosts!$R$41,COLUMN(),0)*ScreenHeight!$D27)-1))+IF(Ghosts!$B$35,IF(Param!$M$21,-1-POWER(0.3,Param!$M$21)/(IF(Param!$M$21&lt;20,LightShader!CF91,OFFSET(LightShader!CF91,Param!$M$21-20,0))+POWER(0.3,Param!$M$21)),-2),0))</f>
        <v>0.83139163660906112</v>
      </c>
      <c r="CG26" s="46">
        <f ca="1">IF(ScreenHeight!$B27&lt;OFFSET(Radar!$AC$3,COLUMN(),0),    Param!$B$38/ScreenHeight!$B27,    (Param!$B$37+1/(1-OFFSET(Radar!$AD$3,COLUMN(),0)*ScreenHeight!$C27)/Param!$B$39)/OFFSET(Radar!$AC$3,COLUMN(),0))*DistanceShader!CG26*LightShader!CG26*(IF(OFFSET(Ghosts!$S$41,COLUMN(),0)&lt;ScreenHeight!$E27,   1,   (SQRT(OFFSET(Ghosts!$T$41,COLUMN(),0)-OFFSET(Ghosts!$R$41,COLUMN(),0)*ScreenHeight!$D27)-1))+IF(Ghosts!$B$35,IF(Param!$M$21,-1-POWER(0.3,Param!$M$21)/(IF(Param!$M$21&lt;20,LightShader!CG91,OFFSET(LightShader!CG91,Param!$M$21-20,0))+POWER(0.3,Param!$M$21)),-2),0))</f>
        <v>0.80530303837518247</v>
      </c>
      <c r="CH26" s="46">
        <f ca="1">IF(ScreenHeight!$B27&lt;OFFSET(Radar!$AC$3,COLUMN(),0),    Param!$B$38/ScreenHeight!$B27,    (Param!$B$37+1/(1-OFFSET(Radar!$AD$3,COLUMN(),0)*ScreenHeight!$C27)/Param!$B$39)/OFFSET(Radar!$AC$3,COLUMN(),0))*DistanceShader!CH26*LightShader!CH26*(IF(OFFSET(Ghosts!$S$41,COLUMN(),0)&lt;ScreenHeight!$E27,   1,   (SQRT(OFFSET(Ghosts!$T$41,COLUMN(),0)-OFFSET(Ghosts!$R$41,COLUMN(),0)*ScreenHeight!$D27)-1))+IF(Ghosts!$B$35,IF(Param!$M$21,-1-POWER(0.3,Param!$M$21)/(IF(Param!$M$21&lt;20,LightShader!CH91,OFFSET(LightShader!CH91,Param!$M$21-20,0))+POWER(0.3,Param!$M$21)),-2),0))</f>
        <v>0.77836369124022708</v>
      </c>
      <c r="CI26" s="46">
        <f ca="1">IF(ScreenHeight!$B27&lt;OFFSET(Radar!$AC$3,COLUMN(),0),    Param!$B$38/ScreenHeight!$B27,    (Param!$B$37+1/(1-OFFSET(Radar!$AD$3,COLUMN(),0)*ScreenHeight!$C27)/Param!$B$39)/OFFSET(Radar!$AC$3,COLUMN(),0))*DistanceShader!CI26*LightShader!CI26*(IF(OFFSET(Ghosts!$S$41,COLUMN(),0)&lt;ScreenHeight!$E27,   1,   (SQRT(OFFSET(Ghosts!$T$41,COLUMN(),0)-OFFSET(Ghosts!$R$41,COLUMN(),0)*ScreenHeight!$D27)-1))+IF(Ghosts!$B$35,IF(Param!$M$21,-1-POWER(0.3,Param!$M$21)/(IF(Param!$M$21&lt;20,LightShader!CI91,OFFSET(LightShader!CI91,Param!$M$21-20,0))+POWER(0.3,Param!$M$21)),-2),0))</f>
        <v>0.7528337121355887</v>
      </c>
      <c r="CJ26" s="46">
        <f ca="1">IF(ScreenHeight!$B27&lt;OFFSET(Radar!$AC$3,COLUMN(),0),    Param!$B$38/ScreenHeight!$B27,    (Param!$B$37+1/(1-OFFSET(Radar!$AD$3,COLUMN(),0)*ScreenHeight!$C27)/Param!$B$39)/OFFSET(Radar!$AC$3,COLUMN(),0))*DistanceShader!CJ26*LightShader!CJ26*(IF(OFFSET(Ghosts!$S$41,COLUMN(),0)&lt;ScreenHeight!$E27,   1,   (SQRT(OFFSET(Ghosts!$T$41,COLUMN(),0)-OFFSET(Ghosts!$R$41,COLUMN(),0)*ScreenHeight!$D27)-1))+IF(Ghosts!$B$35,IF(Param!$M$21,-1-POWER(0.3,Param!$M$21)/(IF(Param!$M$21&lt;20,LightShader!CJ91,OFFSET(LightShader!CJ91,Param!$M$21-20,0))+POWER(0.3,Param!$M$21)),-2),0))</f>
        <v>0.72649188301442114</v>
      </c>
      <c r="CK26" s="46">
        <f ca="1">IF(ScreenHeight!$B27&lt;OFFSET(Radar!$AC$3,COLUMN(),0),    Param!$B$38/ScreenHeight!$B27,    (Param!$B$37+1/(1-OFFSET(Radar!$AD$3,COLUMN(),0)*ScreenHeight!$C27)/Param!$B$39)/OFFSET(Radar!$AC$3,COLUMN(),0))*DistanceShader!CK26*LightShader!CK26*(IF(OFFSET(Ghosts!$S$41,COLUMN(),0)&lt;ScreenHeight!$E27,   1,   (SQRT(OFFSET(Ghosts!$T$41,COLUMN(),0)-OFFSET(Ghosts!$R$41,COLUMN(),0)*ScreenHeight!$D27)-1))+IF(Ghosts!$B$35,IF(Param!$M$21,-1-POWER(0.3,Param!$M$21)/(IF(Param!$M$21&lt;20,LightShader!CK91,OFFSET(LightShader!CK91,Param!$M$21-20,0))+POWER(0.3,Param!$M$21)),-2),0))</f>
        <v>0.69981210419035056</v>
      </c>
      <c r="CL26" s="46">
        <f ca="1">IF(ScreenHeight!$B27&lt;OFFSET(Radar!$AC$3,COLUMN(),0),    Param!$B$38/ScreenHeight!$B27,    (Param!$B$37+1/(1-OFFSET(Radar!$AD$3,COLUMN(),0)*ScreenHeight!$C27)/Param!$B$39)/OFFSET(Radar!$AC$3,COLUMN(),0))*DistanceShader!CL26*LightShader!CL26*(IF(OFFSET(Ghosts!$S$41,COLUMN(),0)&lt;ScreenHeight!$E27,   1,   (SQRT(OFFSET(Ghosts!$T$41,COLUMN(),0)-OFFSET(Ghosts!$R$41,COLUMN(),0)*ScreenHeight!$D27)-1))+IF(Ghosts!$B$35,IF(Param!$M$21,-1-POWER(0.3,Param!$M$21)/(IF(Param!$M$21&lt;20,LightShader!CL91,OFFSET(LightShader!CL91,Param!$M$21-20,0))+POWER(0.3,Param!$M$21)),-2),0))</f>
        <v>0.52159104115417221</v>
      </c>
      <c r="CM26" s="46">
        <f ca="1">IF(ScreenHeight!$B27&lt;OFFSET(Radar!$AC$3,COLUMN(),0),    Param!$B$38/ScreenHeight!$B27,    (Param!$B$37+1/(1-OFFSET(Radar!$AD$3,COLUMN(),0)*ScreenHeight!$C27)/Param!$B$39)/OFFSET(Radar!$AC$3,COLUMN(),0))*DistanceShader!CM26*LightShader!CM26*(IF(OFFSET(Ghosts!$S$41,COLUMN(),0)&lt;ScreenHeight!$E27,   1,   (SQRT(OFFSET(Ghosts!$T$41,COLUMN(),0)-OFFSET(Ghosts!$R$41,COLUMN(),0)*ScreenHeight!$D27)-1))+IF(Ghosts!$B$35,IF(Param!$M$21,-1-POWER(0.3,Param!$M$21)/(IF(Param!$M$21&lt;20,LightShader!CM91,OFFSET(LightShader!CM91,Param!$M$21-20,0))+POWER(0.3,Param!$M$21)),-2),0))</f>
        <v>0.92433763494403243</v>
      </c>
      <c r="CN26" s="46">
        <f ca="1">IF(ScreenHeight!$B27&lt;OFFSET(Radar!$AC$3,COLUMN(),0),    Param!$B$38/ScreenHeight!$B27,    (Param!$B$37+1/(1-OFFSET(Radar!$AD$3,COLUMN(),0)*ScreenHeight!$C27)/Param!$B$39)/OFFSET(Radar!$AC$3,COLUMN(),0))*DistanceShader!CN26*LightShader!CN26*(IF(OFFSET(Ghosts!$S$41,COLUMN(),0)&lt;ScreenHeight!$E27,   1,   (SQRT(OFFSET(Ghosts!$T$41,COLUMN(),0)-OFFSET(Ghosts!$R$41,COLUMN(),0)*ScreenHeight!$D27)-1))+IF(Ghosts!$B$35,IF(Param!$M$21,-1-POWER(0.3,Param!$M$21)/(IF(Param!$M$21&lt;20,LightShader!CN91,OFFSET(LightShader!CN91,Param!$M$21-20,0))+POWER(0.3,Param!$M$21)),-2),0))</f>
        <v>0.89134473862024777</v>
      </c>
      <c r="CO26" s="46">
        <f ca="1">IF(ScreenHeight!$B27&lt;OFFSET(Radar!$AC$3,COLUMN(),0),    Param!$B$38/ScreenHeight!$B27,    (Param!$B$37+1/(1-OFFSET(Radar!$AD$3,COLUMN(),0)*ScreenHeight!$C27)/Param!$B$39)/OFFSET(Radar!$AC$3,COLUMN(),0))*DistanceShader!CO26*LightShader!CO26*(IF(OFFSET(Ghosts!$S$41,COLUMN(),0)&lt;ScreenHeight!$E27,   1,   (SQRT(OFFSET(Ghosts!$T$41,COLUMN(),0)-OFFSET(Ghosts!$R$41,COLUMN(),0)*ScreenHeight!$D27)-1))+IF(Ghosts!$B$35,IF(Param!$M$21,-1-POWER(0.3,Param!$M$21)/(IF(Param!$M$21&lt;20,LightShader!CO91,OFFSET(LightShader!CO91,Param!$M$21-20,0))+POWER(0.3,Param!$M$21)),-2),0))</f>
        <v>0.86044134984647547</v>
      </c>
      <c r="CP26" s="46">
        <f ca="1">IF(ScreenHeight!$B27&lt;OFFSET(Radar!$AC$3,COLUMN(),0),    Param!$B$38/ScreenHeight!$B27,    (Param!$B$37+1/(1-OFFSET(Radar!$AD$3,COLUMN(),0)*ScreenHeight!$C27)/Param!$B$39)/OFFSET(Radar!$AC$3,COLUMN(),0))*DistanceShader!CP26*LightShader!CP26*(IF(OFFSET(Ghosts!$S$41,COLUMN(),0)&lt;ScreenHeight!$E27,   1,   (SQRT(OFFSET(Ghosts!$T$41,COLUMN(),0)-OFFSET(Ghosts!$R$41,COLUMN(),0)*ScreenHeight!$D27)-1))+IF(Ghosts!$B$35,IF(Param!$M$21,-1-POWER(0.3,Param!$M$21)/(IF(Param!$M$21&lt;20,LightShader!CP91,OFFSET(LightShader!CP91,Param!$M$21-20,0))+POWER(0.3,Param!$M$21)),-2),0))</f>
        <v>0.83154673339911056</v>
      </c>
      <c r="CQ26" s="46">
        <f ca="1">IF(ScreenHeight!$B27&lt;OFFSET(Radar!$AC$3,COLUMN(),0),    Param!$B$38/ScreenHeight!$B27,    (Param!$B$37+1/(1-OFFSET(Radar!$AD$3,COLUMN(),0)*ScreenHeight!$C27)/Param!$B$39)/OFFSET(Radar!$AC$3,COLUMN(),0))*DistanceShader!CQ26*LightShader!CQ26*(IF(OFFSET(Ghosts!$S$41,COLUMN(),0)&lt;ScreenHeight!$E27,   1,   (SQRT(OFFSET(Ghosts!$T$41,COLUMN(),0)-OFFSET(Ghosts!$R$41,COLUMN(),0)*ScreenHeight!$D27)-1))+IF(Ghosts!$B$35,IF(Param!$M$21,-1-POWER(0.3,Param!$M$21)/(IF(Param!$M$21&lt;20,LightShader!CQ91,OFFSET(LightShader!CQ91,Param!$M$21-20,0))+POWER(0.3,Param!$M$21)),-2),0))</f>
        <v>0.80451353144189064</v>
      </c>
      <c r="CR26" s="46">
        <f ca="1">IF(ScreenHeight!$B27&lt;OFFSET(Radar!$AC$3,COLUMN(),0),    Param!$B$38/ScreenHeight!$B27,    (Param!$B$37+1/(1-OFFSET(Radar!$AD$3,COLUMN(),0)*ScreenHeight!$C27)/Param!$B$39)/OFFSET(Radar!$AC$3,COLUMN(),0))*DistanceShader!CR26*LightShader!CR26*(IF(OFFSET(Ghosts!$S$41,COLUMN(),0)&lt;ScreenHeight!$E27,   1,   (SQRT(OFFSET(Ghosts!$T$41,COLUMN(),0)-OFFSET(Ghosts!$R$41,COLUMN(),0)*ScreenHeight!$D27)-1))+IF(Ghosts!$B$35,IF(Param!$M$21,-1-POWER(0.3,Param!$M$21)/(IF(Param!$M$21&lt;20,LightShader!CR91,OFFSET(LightShader!CR91,Param!$M$21-20,0))+POWER(0.3,Param!$M$21)),-2),0))</f>
        <v>0.77917254397279134</v>
      </c>
      <c r="CS26" s="46">
        <f ca="1">IF(ScreenHeight!$B27&lt;OFFSET(Radar!$AC$3,COLUMN(),0),    Param!$B$38/ScreenHeight!$B27,    (Param!$B$37+1/(1-OFFSET(Radar!$AD$3,COLUMN(),0)*ScreenHeight!$C27)/Param!$B$39)/OFFSET(Radar!$AC$3,COLUMN(),0))*DistanceShader!CS26*LightShader!CS26*(IF(OFFSET(Ghosts!$S$41,COLUMN(),0)&lt;ScreenHeight!$E27,   1,   (SQRT(OFFSET(Ghosts!$T$41,COLUMN(),0)-OFFSET(Ghosts!$R$41,COLUMN(),0)*ScreenHeight!$D27)-1))+IF(Ghosts!$B$35,IF(Param!$M$21,-1-POWER(0.3,Param!$M$21)/(IF(Param!$M$21&lt;20,LightShader!CS91,OFFSET(LightShader!CS91,Param!$M$21-20,0))+POWER(0.3,Param!$M$21)),-2),0))</f>
        <v>0.75535710280478219</v>
      </c>
      <c r="CT26" s="46">
        <f ca="1">IF(ScreenHeight!$B27&lt;OFFSET(Radar!$AC$3,COLUMN(),0),    Param!$B$38/ScreenHeight!$B27,    (Param!$B$37+1/(1-OFFSET(Radar!$AD$3,COLUMN(),0)*ScreenHeight!$C27)/Param!$B$39)/OFFSET(Radar!$AC$3,COLUMN(),0))*DistanceShader!CT26*LightShader!CT26*(IF(OFFSET(Ghosts!$S$41,COLUMN(),0)&lt;ScreenHeight!$E27,   1,   (SQRT(OFFSET(Ghosts!$T$41,COLUMN(),0)-OFFSET(Ghosts!$R$41,COLUMN(),0)*ScreenHeight!$D27)-1))+IF(Ghosts!$B$35,IF(Param!$M$21,-1-POWER(0.3,Param!$M$21)/(IF(Param!$M$21&lt;20,LightShader!CT91,OFFSET(LightShader!CT91,Param!$M$21-20,0))+POWER(0.3,Param!$M$21)),-2),0))</f>
        <v>0.73291425721225822</v>
      </c>
      <c r="CU26" s="46">
        <f ca="1">IF(ScreenHeight!$B27&lt;OFFSET(Radar!$AC$3,COLUMN(),0),    Param!$B$38/ScreenHeight!$B27,    (Param!$B$37+1/(1-OFFSET(Radar!$AD$3,COLUMN(),0)*ScreenHeight!$C27)/Param!$B$39)/OFFSET(Radar!$AC$3,COLUMN(),0))*DistanceShader!CU26*LightShader!CU26*(IF(OFFSET(Ghosts!$S$41,COLUMN(),0)&lt;ScreenHeight!$E27,   1,   (SQRT(OFFSET(Ghosts!$T$41,COLUMN(),0)-OFFSET(Ghosts!$R$41,COLUMN(),0)*ScreenHeight!$D27)-1))+IF(Ghosts!$B$35,IF(Param!$M$21,-1-POWER(0.3,Param!$M$21)/(IF(Param!$M$21&lt;20,LightShader!CU91,OFFSET(LightShader!CU91,Param!$M$21-20,0))+POWER(0.3,Param!$M$21)),-2),0))</f>
        <v>0.71170854128536665</v>
      </c>
      <c r="CV26" s="46">
        <f ca="1">IF(ScreenHeight!$B27&lt;OFFSET(Radar!$AC$3,COLUMN(),0),    Param!$B$38/ScreenHeight!$B27,    (Param!$B$37+1/(1-OFFSET(Radar!$AD$3,COLUMN(),0)*ScreenHeight!$C27)/Param!$B$39)/OFFSET(Radar!$AC$3,COLUMN(),0))*DistanceShader!CV26*LightShader!CV26*(IF(OFFSET(Ghosts!$S$41,COLUMN(),0)&lt;ScreenHeight!$E27,   1,   (SQRT(OFFSET(Ghosts!$T$41,COLUMN(),0)-OFFSET(Ghosts!$R$41,COLUMN(),0)*ScreenHeight!$D27)-1))+IF(Ghosts!$B$35,IF(Param!$M$21,-1-POWER(0.3,Param!$M$21)/(IF(Param!$M$21&lt;20,LightShader!CV91,OFFSET(LightShader!CV91,Param!$M$21-20,0))+POWER(0.3,Param!$M$21)),-2),0))</f>
        <v>0.69162202101637238</v>
      </c>
      <c r="CW26" s="46">
        <f ca="1">IF(ScreenHeight!$B27&lt;OFFSET(Radar!$AC$3,COLUMN(),0),    Param!$B$38/ScreenHeight!$B27,    (Param!$B$37+1/(1-OFFSET(Radar!$AD$3,COLUMN(),0)*ScreenHeight!$C27)/Param!$B$39)/OFFSET(Radar!$AC$3,COLUMN(),0))*DistanceShader!CW26*LightShader!CW26*(IF(OFFSET(Ghosts!$S$41,COLUMN(),0)&lt;ScreenHeight!$E27,   1,   (SQRT(OFFSET(Ghosts!$T$41,COLUMN(),0)-OFFSET(Ghosts!$R$41,COLUMN(),0)*ScreenHeight!$D27)-1))+IF(Ghosts!$B$35,IF(Param!$M$21,-1-POWER(0.3,Param!$M$21)/(IF(Param!$M$21&lt;20,LightShader!CW91,OFFSET(LightShader!CW91,Param!$M$21-20,0))+POWER(0.3,Param!$M$21)),-2),0))</f>
        <v>0.6725527214436855</v>
      </c>
    </row>
    <row r="27" spans="1:101" ht="7.5" customHeight="1">
      <c r="A27" s="46">
        <f ca="1">IF(ScreenHeight!$B28&lt;OFFSET(Radar!$AC$3,COLUMN(),0),    Param!$B$38/ScreenHeight!$B28,    (Param!$B$37+1/(1-OFFSET(Radar!$AD$3,COLUMN(),0)*ScreenHeight!$C28)/Param!$B$39)/OFFSET(Radar!$AC$3,COLUMN(),0))*DistanceShader!A27*LightShader!A27*(IF(OFFSET(Ghosts!$S$41,COLUMN(),0)&lt;ScreenHeight!$E28,   1,   (SQRT(OFFSET(Ghosts!$T$41,COLUMN(),0)-OFFSET(Ghosts!$R$41,COLUMN(),0)*ScreenHeight!$D28)-1))+IF(Ghosts!$B$35,IF(Param!$M$21,-1-POWER(0.3,Param!$M$21)/(IF(Param!$M$21&lt;20,LightShader!A92,OFFSET(LightShader!A92,Param!$M$21-20,0))+POWER(0.3,Param!$M$21)),-2),0))</f>
        <v>0.73885547968622345</v>
      </c>
      <c r="B27" s="46">
        <f ca="1">IF(ScreenHeight!$B28&lt;OFFSET(Radar!$AC$3,COLUMN(),0),    Param!$B$38/ScreenHeight!$B28,    (Param!$B$37+1/(1-OFFSET(Radar!$AD$3,COLUMN(),0)*ScreenHeight!$C28)/Param!$B$39)/OFFSET(Radar!$AC$3,COLUMN(),0))*DistanceShader!B27*LightShader!B27*(IF(OFFSET(Ghosts!$S$41,COLUMN(),0)&lt;ScreenHeight!$E28,   1,   (SQRT(OFFSET(Ghosts!$T$41,COLUMN(),0)-OFFSET(Ghosts!$R$41,COLUMN(),0)*ScreenHeight!$D28)-1))+IF(Ghosts!$B$35,IF(Param!$M$21,-1-POWER(0.3,Param!$M$21)/(IF(Param!$M$21&lt;20,LightShader!B92,OFFSET(LightShader!B92,Param!$M$21-20,0))+POWER(0.3,Param!$M$21)),-2),0))</f>
        <v>0.75320614332979574</v>
      </c>
      <c r="C27" s="46">
        <f ca="1">IF(ScreenHeight!$B28&lt;OFFSET(Radar!$AC$3,COLUMN(),0),    Param!$B$38/ScreenHeight!$B28,    (Param!$B$37+1/(1-OFFSET(Radar!$AD$3,COLUMN(),0)*ScreenHeight!$C28)/Param!$B$39)/OFFSET(Radar!$AC$3,COLUMN(),0))*DistanceShader!C27*LightShader!C27*(IF(OFFSET(Ghosts!$S$41,COLUMN(),0)&lt;ScreenHeight!$E28,   1,   (SQRT(OFFSET(Ghosts!$T$41,COLUMN(),0)-OFFSET(Ghosts!$R$41,COLUMN(),0)*ScreenHeight!$D28)-1))+IF(Ghosts!$B$35,IF(Param!$M$21,-1-POWER(0.3,Param!$M$21)/(IF(Param!$M$21&lt;20,LightShader!C92,OFFSET(LightShader!C92,Param!$M$21-20,0))+POWER(0.3,Param!$M$21)),-2),0))</f>
        <v>0.76805271734918301</v>
      </c>
      <c r="D27" s="46">
        <f ca="1">IF(ScreenHeight!$B28&lt;OFFSET(Radar!$AC$3,COLUMN(),0),    Param!$B$38/ScreenHeight!$B28,    (Param!$B$37+1/(1-OFFSET(Radar!$AD$3,COLUMN(),0)*ScreenHeight!$C28)/Param!$B$39)/OFFSET(Radar!$AC$3,COLUMN(),0))*DistanceShader!D27*LightShader!D27*(IF(OFFSET(Ghosts!$S$41,COLUMN(),0)&lt;ScreenHeight!$E28,   1,   (SQRT(OFFSET(Ghosts!$T$41,COLUMN(),0)-OFFSET(Ghosts!$R$41,COLUMN(),0)*ScreenHeight!$D28)-1))+IF(Ghosts!$B$35,IF(Param!$M$21,-1-POWER(0.3,Param!$M$21)/(IF(Param!$M$21&lt;20,LightShader!D92,OFFSET(LightShader!D92,Param!$M$21-20,0))+POWER(0.3,Param!$M$21)),-2),0))</f>
        <v>0.78342026837557455</v>
      </c>
      <c r="E27" s="46">
        <f ca="1">IF(ScreenHeight!$B28&lt;OFFSET(Radar!$AC$3,COLUMN(),0),    Param!$B$38/ScreenHeight!$B28,    (Param!$B$37+1/(1-OFFSET(Radar!$AD$3,COLUMN(),0)*ScreenHeight!$C28)/Param!$B$39)/OFFSET(Radar!$AC$3,COLUMN(),0))*DistanceShader!E27*LightShader!E27*(IF(OFFSET(Ghosts!$S$41,COLUMN(),0)&lt;ScreenHeight!$E28,   1,   (SQRT(OFFSET(Ghosts!$T$41,COLUMN(),0)-OFFSET(Ghosts!$R$41,COLUMN(),0)*ScreenHeight!$D28)-1))+IF(Ghosts!$B$35,IF(Param!$M$21,-1-POWER(0.3,Param!$M$21)/(IF(Param!$M$21&lt;20,LightShader!E92,OFFSET(LightShader!E92,Param!$M$21-20,0))+POWER(0.3,Param!$M$21)),-2),0))</f>
        <v>0.79933569845767971</v>
      </c>
      <c r="F27" s="46">
        <f ca="1">IF(ScreenHeight!$B28&lt;OFFSET(Radar!$AC$3,COLUMN(),0),    Param!$B$38/ScreenHeight!$B28,    (Param!$B$37+1/(1-OFFSET(Radar!$AD$3,COLUMN(),0)*ScreenHeight!$C28)/Param!$B$39)/OFFSET(Radar!$AC$3,COLUMN(),0))*DistanceShader!F27*LightShader!F27*(IF(OFFSET(Ghosts!$S$41,COLUMN(),0)&lt;ScreenHeight!$E28,   1,   (SQRT(OFFSET(Ghosts!$T$41,COLUMN(),0)-OFFSET(Ghosts!$R$41,COLUMN(),0)*ScreenHeight!$D28)-1))+IF(Ghosts!$B$35,IF(Param!$M$21,-1-POWER(0.3,Param!$M$21)/(IF(Param!$M$21&lt;20,LightShader!F92,OFFSET(LightShader!F92,Param!$M$21-20,0))+POWER(0.3,Param!$M$21)),-2),0))</f>
        <v>0.81582793592763769</v>
      </c>
      <c r="G27" s="46">
        <f ca="1">IF(ScreenHeight!$B28&lt;OFFSET(Radar!$AC$3,COLUMN(),0),    Param!$B$38/ScreenHeight!$B28,    (Param!$B$37+1/(1-OFFSET(Radar!$AD$3,COLUMN(),0)*ScreenHeight!$C28)/Param!$B$39)/OFFSET(Radar!$AC$3,COLUMN(),0))*DistanceShader!G27*LightShader!G27*(IF(OFFSET(Ghosts!$S$41,COLUMN(),0)&lt;ScreenHeight!$E28,   1,   (SQRT(OFFSET(Ghosts!$T$41,COLUMN(),0)-OFFSET(Ghosts!$R$41,COLUMN(),0)*ScreenHeight!$D28)-1))+IF(Ghosts!$B$35,IF(Param!$M$21,-1-POWER(0.3,Param!$M$21)/(IF(Param!$M$21&lt;20,LightShader!G92,OFFSET(LightShader!G92,Param!$M$21-20,0))+POWER(0.3,Param!$M$21)),-2),0))</f>
        <v>0.83292815245741769</v>
      </c>
      <c r="H27" s="46">
        <f ca="1">IF(ScreenHeight!$B28&lt;OFFSET(Radar!$AC$3,COLUMN(),0),    Param!$B$38/ScreenHeight!$B28,    (Param!$B$37+1/(1-OFFSET(Radar!$AD$3,COLUMN(),0)*ScreenHeight!$C28)/Param!$B$39)/OFFSET(Radar!$AC$3,COLUMN(),0))*DistanceShader!H27*LightShader!H27*(IF(OFFSET(Ghosts!$S$41,COLUMN(),0)&lt;ScreenHeight!$E28,   1,   (SQRT(OFFSET(Ghosts!$T$41,COLUMN(),0)-OFFSET(Ghosts!$R$41,COLUMN(),0)*ScreenHeight!$D28)-1))+IF(Ghosts!$B$35,IF(Param!$M$21,-1-POWER(0.3,Param!$M$21)/(IF(Param!$M$21&lt;20,LightShader!H92,OFFSET(LightShader!H92,Param!$M$21-20,0))+POWER(0.3,Param!$M$21)),-2),0))</f>
        <v>0.85067001062739434</v>
      </c>
      <c r="I27" s="46">
        <f ca="1">IF(ScreenHeight!$B28&lt;OFFSET(Radar!$AC$3,COLUMN(),0),    Param!$B$38/ScreenHeight!$B28,    (Param!$B$37+1/(1-OFFSET(Radar!$AD$3,COLUMN(),0)*ScreenHeight!$C28)/Param!$B$39)/OFFSET(Radar!$AC$3,COLUMN(),0))*DistanceShader!I27*LightShader!I27*(IF(OFFSET(Ghosts!$S$41,COLUMN(),0)&lt;ScreenHeight!$E28,   1,   (SQRT(OFFSET(Ghosts!$T$41,COLUMN(),0)-OFFSET(Ghosts!$R$41,COLUMN(),0)*ScreenHeight!$D28)-1))+IF(Ghosts!$B$35,IF(Param!$M$21,-1-POWER(0.3,Param!$M$21)/(IF(Param!$M$21&lt;20,LightShader!I92,OFFSET(LightShader!I92,Param!$M$21-20,0))+POWER(0.3,Param!$M$21)),-2),0))</f>
        <v>0.86908994713986909</v>
      </c>
      <c r="J27" s="46">
        <f ca="1">IF(ScreenHeight!$B28&lt;OFFSET(Radar!$AC$3,COLUMN(),0),    Param!$B$38/ScreenHeight!$B28,    (Param!$B$37+1/(1-OFFSET(Radar!$AD$3,COLUMN(),0)*ScreenHeight!$C28)/Param!$B$39)/OFFSET(Radar!$AC$3,COLUMN(),0))*DistanceShader!J27*LightShader!J27*(IF(OFFSET(Ghosts!$S$41,COLUMN(),0)&lt;ScreenHeight!$E28,   1,   (SQRT(OFFSET(Ghosts!$T$41,COLUMN(),0)-OFFSET(Ghosts!$R$41,COLUMN(),0)*ScreenHeight!$D28)-1))+IF(Ghosts!$B$35,IF(Param!$M$21,-1-POWER(0.3,Param!$M$21)/(IF(Param!$M$21&lt;20,LightShader!J92,OFFSET(LightShader!J92,Param!$M$21-20,0))+POWER(0.3,Param!$M$21)),-2),0))</f>
        <v>0.5793162626453382</v>
      </c>
      <c r="K27" s="46">
        <f ca="1">IF(ScreenHeight!$B28&lt;OFFSET(Radar!$AC$3,COLUMN(),0),    Param!$B$38/ScreenHeight!$B28,    (Param!$B$37+1/(1-OFFSET(Radar!$AD$3,COLUMN(),0)*ScreenHeight!$C28)/Param!$B$39)/OFFSET(Radar!$AC$3,COLUMN(),0))*DistanceShader!K27*LightShader!K27*(IF(OFFSET(Ghosts!$S$41,COLUMN(),0)&lt;ScreenHeight!$E28,   1,   (SQRT(OFFSET(Ghosts!$T$41,COLUMN(),0)-OFFSET(Ghosts!$R$41,COLUMN(),0)*ScreenHeight!$D28)-1))+IF(Ghosts!$B$35,IF(Param!$M$21,-1-POWER(0.3,Param!$M$21)/(IF(Param!$M$21&lt;20,LightShader!K92,OFFSET(LightShader!K92,Param!$M$21-20,0))+POWER(0.3,Param!$M$21)),-2),0))</f>
        <v>0.59229417163499576</v>
      </c>
      <c r="L27" s="46">
        <f ca="1">IF(ScreenHeight!$B28&lt;OFFSET(Radar!$AC$3,COLUMN(),0),    Param!$B$38/ScreenHeight!$B28,    (Param!$B$37+1/(1-OFFSET(Radar!$AD$3,COLUMN(),0)*ScreenHeight!$C28)/Param!$B$39)/OFFSET(Radar!$AC$3,COLUMN(),0))*DistanceShader!L27*LightShader!L27*(IF(OFFSET(Ghosts!$S$41,COLUMN(),0)&lt;ScreenHeight!$E28,   1,   (SQRT(OFFSET(Ghosts!$T$41,COLUMN(),0)-OFFSET(Ghosts!$R$41,COLUMN(),0)*ScreenHeight!$D28)-1))+IF(Ghosts!$B$35,IF(Param!$M$21,-1-POWER(0.3,Param!$M$21)/(IF(Param!$M$21&lt;20,LightShader!L92,OFFSET(LightShader!L92,Param!$M$21-20,0))+POWER(0.3,Param!$M$21)),-2),0))</f>
        <v>0.60579876921784059</v>
      </c>
      <c r="M27" s="46">
        <f ca="1">IF(ScreenHeight!$B28&lt;OFFSET(Radar!$AC$3,COLUMN(),0),    Param!$B$38/ScreenHeight!$B28,    (Param!$B$37+1/(1-OFFSET(Radar!$AD$3,COLUMN(),0)*ScreenHeight!$C28)/Param!$B$39)/OFFSET(Radar!$AC$3,COLUMN(),0))*DistanceShader!M27*LightShader!M27*(IF(OFFSET(Ghosts!$S$41,COLUMN(),0)&lt;ScreenHeight!$E28,   1,   (SQRT(OFFSET(Ghosts!$T$41,COLUMN(),0)-OFFSET(Ghosts!$R$41,COLUMN(),0)*ScreenHeight!$D28)-1))+IF(Ghosts!$B$35,IF(Param!$M$21,-1-POWER(0.3,Param!$M$21)/(IF(Param!$M$21&lt;20,LightShader!M92,OFFSET(LightShader!M92,Param!$M$21-20,0))+POWER(0.3,Param!$M$21)),-2),0))</f>
        <v>0.61986352650041099</v>
      </c>
      <c r="N27" s="46">
        <f ca="1">IF(ScreenHeight!$B28&lt;OFFSET(Radar!$AC$3,COLUMN(),0),    Param!$B$38/ScreenHeight!$B28,    (Param!$B$37+1/(1-OFFSET(Radar!$AD$3,COLUMN(),0)*ScreenHeight!$C28)/Param!$B$39)/OFFSET(Radar!$AC$3,COLUMN(),0))*DistanceShader!N27*LightShader!N27*(IF(OFFSET(Ghosts!$S$41,COLUMN(),0)&lt;ScreenHeight!$E28,   1,   (SQRT(OFFSET(Ghosts!$T$41,COLUMN(),0)-OFFSET(Ghosts!$R$41,COLUMN(),0)*ScreenHeight!$D28)-1))+IF(Ghosts!$B$35,IF(Param!$M$21,-1-POWER(0.3,Param!$M$21)/(IF(Param!$M$21&lt;20,LightShader!N92,OFFSET(LightShader!N92,Param!$M$21-20,0))+POWER(0.3,Param!$M$21)),-2),0))</f>
        <v>0.63452516676869164</v>
      </c>
      <c r="O27" s="46">
        <f ca="1">IF(ScreenHeight!$B28&lt;OFFSET(Radar!$AC$3,COLUMN(),0),    Param!$B$38/ScreenHeight!$B28,    (Param!$B$37+1/(1-OFFSET(Radar!$AD$3,COLUMN(),0)*ScreenHeight!$C28)/Param!$B$39)/OFFSET(Radar!$AC$3,COLUMN(),0))*DistanceShader!O27*LightShader!O27*(IF(OFFSET(Ghosts!$S$41,COLUMN(),0)&lt;ScreenHeight!$E28,   1,   (SQRT(OFFSET(Ghosts!$T$41,COLUMN(),0)-OFFSET(Ghosts!$R$41,COLUMN(),0)*ScreenHeight!$D28)-1))+IF(Ghosts!$B$35,IF(Param!$M$21,-1-POWER(0.3,Param!$M$21)/(IF(Param!$M$21&lt;20,LightShader!O92,OFFSET(LightShader!O92,Param!$M$21-20,0))+POWER(0.3,Param!$M$21)),-2),0))</f>
        <v>0.64982410742509833</v>
      </c>
      <c r="P27" s="46">
        <f ca="1">IF(ScreenHeight!$B28&lt;OFFSET(Radar!$AC$3,COLUMN(),0),    Param!$B$38/ScreenHeight!$B28,    (Param!$B$37+1/(1-OFFSET(Radar!$AD$3,COLUMN(),0)*ScreenHeight!$C28)/Param!$B$39)/OFFSET(Radar!$AC$3,COLUMN(),0))*DistanceShader!P27*LightShader!P27*(IF(OFFSET(Ghosts!$S$41,COLUMN(),0)&lt;ScreenHeight!$E28,   1,   (SQRT(OFFSET(Ghosts!$T$41,COLUMN(),0)-OFFSET(Ghosts!$R$41,COLUMN(),0)*ScreenHeight!$D28)-1))+IF(Ghosts!$B$35,IF(Param!$M$21,-1-POWER(0.3,Param!$M$21)/(IF(Param!$M$21&lt;20,LightShader!P92,OFFSET(LightShader!P92,Param!$M$21-20,0))+POWER(0.3,Param!$M$21)),-2),0))</f>
        <v>0.51830181454225366</v>
      </c>
      <c r="Q27" s="46">
        <f ca="1">IF(ScreenHeight!$B28&lt;OFFSET(Radar!$AC$3,COLUMN(),0),    Param!$B$38/ScreenHeight!$B28,    (Param!$B$37+1/(1-OFFSET(Radar!$AD$3,COLUMN(),0)*ScreenHeight!$C28)/Param!$B$39)/OFFSET(Radar!$AC$3,COLUMN(),0))*DistanceShader!Q27*LightShader!Q27*(IF(OFFSET(Ghosts!$S$41,COLUMN(),0)&lt;ScreenHeight!$E28,   1,   (SQRT(OFFSET(Ghosts!$T$41,COLUMN(),0)-OFFSET(Ghosts!$R$41,COLUMN(),0)*ScreenHeight!$D28)-1))+IF(Ghosts!$B$35,IF(Param!$M$21,-1-POWER(0.3,Param!$M$21)/(IF(Param!$M$21&lt;20,LightShader!Q92,OFFSET(LightShader!Q92,Param!$M$21-20,0))+POWER(0.3,Param!$M$21)),-2),0))</f>
        <v>0.53903152272622201</v>
      </c>
      <c r="R27" s="46">
        <f ca="1">IF(ScreenHeight!$B28&lt;OFFSET(Radar!$AC$3,COLUMN(),0),    Param!$B$38/ScreenHeight!$B28,    (Param!$B$37+1/(1-OFFSET(Radar!$AD$3,COLUMN(),0)*ScreenHeight!$C28)/Param!$B$39)/OFFSET(Radar!$AC$3,COLUMN(),0))*DistanceShader!R27*LightShader!R27*(IF(OFFSET(Ghosts!$S$41,COLUMN(),0)&lt;ScreenHeight!$E28,   1,   (SQRT(OFFSET(Ghosts!$T$41,COLUMN(),0)-OFFSET(Ghosts!$R$41,COLUMN(),0)*ScreenHeight!$D28)-1))+IF(Ghosts!$B$35,IF(Param!$M$21,-1-POWER(0.3,Param!$M$21)/(IF(Param!$M$21&lt;20,LightShader!R92,OFFSET(LightShader!R92,Param!$M$21-20,0))+POWER(0.3,Param!$M$21)),-2),0))</f>
        <v>0.51938282895137866</v>
      </c>
      <c r="S27" s="46">
        <f ca="1">IF(ScreenHeight!$B28&lt;OFFSET(Radar!$AC$3,COLUMN(),0),    Param!$B$38/ScreenHeight!$B28,    (Param!$B$37+1/(1-OFFSET(Radar!$AD$3,COLUMN(),0)*ScreenHeight!$C28)/Param!$B$39)/OFFSET(Radar!$AC$3,COLUMN(),0))*DistanceShader!S27*LightShader!S27*(IF(OFFSET(Ghosts!$S$41,COLUMN(),0)&lt;ScreenHeight!$E28,   1,   (SQRT(OFFSET(Ghosts!$T$41,COLUMN(),0)-OFFSET(Ghosts!$R$41,COLUMN(),0)*ScreenHeight!$D28)-1))+IF(Ghosts!$B$35,IF(Param!$M$21,-1-POWER(0.3,Param!$M$21)/(IF(Param!$M$21&lt;20,LightShader!S92,OFFSET(LightShader!S92,Param!$M$21-20,0))+POWER(0.3,Param!$M$21)),-2),0))</f>
        <v>0.53299503534853476</v>
      </c>
      <c r="T27" s="46">
        <f ca="1">IF(ScreenHeight!$B28&lt;OFFSET(Radar!$AC$3,COLUMN(),0),    Param!$B$38/ScreenHeight!$B28,    (Param!$B$37+1/(1-OFFSET(Radar!$AD$3,COLUMN(),0)*ScreenHeight!$C28)/Param!$B$39)/OFFSET(Radar!$AC$3,COLUMN(),0))*DistanceShader!T27*LightShader!T27*(IF(OFFSET(Ghosts!$S$41,COLUMN(),0)&lt;ScreenHeight!$E28,   1,   (SQRT(OFFSET(Ghosts!$T$41,COLUMN(),0)-OFFSET(Ghosts!$R$41,COLUMN(),0)*ScreenHeight!$D28)-1))+IF(Ghosts!$B$35,IF(Param!$M$21,-1-POWER(0.3,Param!$M$21)/(IF(Param!$M$21&lt;20,LightShader!T92,OFFSET(LightShader!T92,Param!$M$21-20,0))+POWER(0.3,Param!$M$21)),-2),0))</f>
        <v>0.54728721235603439</v>
      </c>
      <c r="U27" s="46">
        <f ca="1">IF(ScreenHeight!$B28&lt;OFFSET(Radar!$AC$3,COLUMN(),0),    Param!$B$38/ScreenHeight!$B28,    (Param!$B$37+1/(1-OFFSET(Radar!$AD$3,COLUMN(),0)*ScreenHeight!$C28)/Param!$B$39)/OFFSET(Radar!$AC$3,COLUMN(),0))*DistanceShader!U27*LightShader!U27*(IF(OFFSET(Ghosts!$S$41,COLUMN(),0)&lt;ScreenHeight!$E28,   1,   (SQRT(OFFSET(Ghosts!$T$41,COLUMN(),0)-OFFSET(Ghosts!$R$41,COLUMN(),0)*ScreenHeight!$D28)-1))+IF(Ghosts!$B$35,IF(Param!$M$21,-1-POWER(0.3,Param!$M$21)/(IF(Param!$M$21&lt;20,LightShader!U92,OFFSET(LightShader!U92,Param!$M$21-20,0))+POWER(0.3,Param!$M$21)),-2),0))</f>
        <v>0.5623167278037039</v>
      </c>
      <c r="V27" s="46">
        <f ca="1">IF(ScreenHeight!$B28&lt;OFFSET(Radar!$AC$3,COLUMN(),0),    Param!$B$38/ScreenHeight!$B28,    (Param!$B$37+1/(1-OFFSET(Radar!$AD$3,COLUMN(),0)*ScreenHeight!$C28)/Param!$B$39)/OFFSET(Radar!$AC$3,COLUMN(),0))*DistanceShader!V27*LightShader!V27*(IF(OFFSET(Ghosts!$S$41,COLUMN(),0)&lt;ScreenHeight!$E28,   1,   (SQRT(OFFSET(Ghosts!$T$41,COLUMN(),0)-OFFSET(Ghosts!$R$41,COLUMN(),0)*ScreenHeight!$D28)-1))+IF(Ghosts!$B$35,IF(Param!$M$21,-1-POWER(0.3,Param!$M$21)/(IF(Param!$M$21&lt;20,LightShader!V92,OFFSET(LightShader!V92,Param!$M$21-20,0))+POWER(0.3,Param!$M$21)),-2),0))</f>
        <v>0.57814837751353165</v>
      </c>
      <c r="W27" s="46">
        <f ca="1">IF(ScreenHeight!$B28&lt;OFFSET(Radar!$AC$3,COLUMN(),0),    Param!$B$38/ScreenHeight!$B28,    (Param!$B$37+1/(1-OFFSET(Radar!$AD$3,COLUMN(),0)*ScreenHeight!$C28)/Param!$B$39)/OFFSET(Radar!$AC$3,COLUMN(),0))*DistanceShader!W27*LightShader!W27*(IF(OFFSET(Ghosts!$S$41,COLUMN(),0)&lt;ScreenHeight!$E28,   1,   (SQRT(OFFSET(Ghosts!$T$41,COLUMN(),0)-OFFSET(Ghosts!$R$41,COLUMN(),0)*ScreenHeight!$D28)-1))+IF(Ghosts!$B$35,IF(Param!$M$21,-1-POWER(0.3,Param!$M$21)/(IF(Param!$M$21&lt;20,LightShader!W92,OFFSET(LightShader!W92,Param!$M$21-20,0))+POWER(0.3,Param!$M$21)),-2),0))</f>
        <v>0.59485566315664817</v>
      </c>
      <c r="X27" s="46">
        <f ca="1">IF(ScreenHeight!$B28&lt;OFFSET(Radar!$AC$3,COLUMN(),0),    Param!$B$38/ScreenHeight!$B28,    (Param!$B$37+1/(1-OFFSET(Radar!$AD$3,COLUMN(),0)*ScreenHeight!$C28)/Param!$B$39)/OFFSET(Radar!$AC$3,COLUMN(),0))*DistanceShader!X27*LightShader!X27*(IF(OFFSET(Ghosts!$S$41,COLUMN(),0)&lt;ScreenHeight!$E28,   1,   (SQRT(OFFSET(Ghosts!$T$41,COLUMN(),0)-OFFSET(Ghosts!$R$41,COLUMN(),0)*ScreenHeight!$D28)-1))+IF(Ghosts!$B$35,IF(Param!$M$21,-1-POWER(0.3,Param!$M$21)/(IF(Param!$M$21&lt;20,LightShader!X92,OFFSET(LightShader!X92,Param!$M$21-20,0))+POWER(0.3,Param!$M$21)),-2),0))</f>
        <v>0.61252233594174443</v>
      </c>
      <c r="Y27" s="46">
        <f ca="1">IF(ScreenHeight!$B28&lt;OFFSET(Radar!$AC$3,COLUMN(),0),    Param!$B$38/ScreenHeight!$B28,    (Param!$B$37+1/(1-OFFSET(Radar!$AD$3,COLUMN(),0)*ScreenHeight!$C28)/Param!$B$39)/OFFSET(Radar!$AC$3,COLUMN(),0))*DistanceShader!Y27*LightShader!Y27*(IF(OFFSET(Ghosts!$S$41,COLUMN(),0)&lt;ScreenHeight!$E28,   1,   (SQRT(OFFSET(Ghosts!$T$41,COLUMN(),0)-OFFSET(Ghosts!$R$41,COLUMN(),0)*ScreenHeight!$D28)-1))+IF(Ghosts!$B$35,IF(Param!$M$21,-1-POWER(0.3,Param!$M$21)/(IF(Param!$M$21&lt;20,LightShader!Y92,OFFSET(LightShader!Y92,Param!$M$21-20,0))+POWER(0.3,Param!$M$21)),-2),0))</f>
        <v>0.63124427062637134</v>
      </c>
      <c r="Z27" s="46">
        <f ca="1">IF(ScreenHeight!$B28&lt;OFFSET(Radar!$AC$3,COLUMN(),0),    Param!$B$38/ScreenHeight!$B28,    (Param!$B$37+1/(1-OFFSET(Radar!$AD$3,COLUMN(),0)*ScreenHeight!$C28)/Param!$B$39)/OFFSET(Radar!$AC$3,COLUMN(),0))*DistanceShader!Z27*LightShader!Z27*(IF(OFFSET(Ghosts!$S$41,COLUMN(),0)&lt;ScreenHeight!$E28,   1,   (SQRT(OFFSET(Ghosts!$T$41,COLUMN(),0)-OFFSET(Ghosts!$R$41,COLUMN(),0)*ScreenHeight!$D28)-1))+IF(Ghosts!$B$35,IF(Param!$M$21,-1-POWER(0.3,Param!$M$21)/(IF(Param!$M$21&lt;20,LightShader!Z92,OFFSET(LightShader!Z92,Param!$M$21-20,0))+POWER(0.3,Param!$M$21)),-2),0))</f>
        <v>0.65113175234582421</v>
      </c>
      <c r="AA27" s="46">
        <f ca="1">IF(ScreenHeight!$B28&lt;OFFSET(Radar!$AC$3,COLUMN(),0),    Param!$B$38/ScreenHeight!$B28,    (Param!$B$37+1/(1-OFFSET(Radar!$AD$3,COLUMN(),0)*ScreenHeight!$C28)/Param!$B$39)/OFFSET(Radar!$AC$3,COLUMN(),0))*DistanceShader!AA27*LightShader!AA27*(IF(OFFSET(Ghosts!$S$41,COLUMN(),0)&lt;ScreenHeight!$E28,   1,   (SQRT(OFFSET(Ghosts!$T$41,COLUMN(),0)-OFFSET(Ghosts!$R$41,COLUMN(),0)*ScreenHeight!$D28)-1))+IF(Ghosts!$B$35,IF(Param!$M$21,-1-POWER(0.3,Param!$M$21)/(IF(Param!$M$21&lt;20,LightShader!AA92,OFFSET(LightShader!AA92,Param!$M$21-20,0))+POWER(0.3,Param!$M$21)),-2),0))</f>
        <v>0.67231228245851926</v>
      </c>
      <c r="AB27" s="46">
        <f ca="1">IF(ScreenHeight!$B28&lt;OFFSET(Radar!$AC$3,COLUMN(),0),    Param!$B$38/ScreenHeight!$B28,    (Param!$B$37+1/(1-OFFSET(Radar!$AD$3,COLUMN(),0)*ScreenHeight!$C28)/Param!$B$39)/OFFSET(Radar!$AC$3,COLUMN(),0))*DistanceShader!AB27*LightShader!AB27*(IF(OFFSET(Ghosts!$S$41,COLUMN(),0)&lt;ScreenHeight!$E28,   1,   (SQRT(OFFSET(Ghosts!$T$41,COLUMN(),0)-OFFSET(Ghosts!$R$41,COLUMN(),0)*ScreenHeight!$D28)-1))+IF(Ghosts!$B$35,IF(Param!$M$21,-1-POWER(0.3,Param!$M$21)/(IF(Param!$M$21&lt;20,LightShader!AB92,OFFSET(LightShader!AB92,Param!$M$21-20,0))+POWER(0.3,Param!$M$21)),-2),0))</f>
        <v>0.69493404101345169</v>
      </c>
      <c r="AC27" s="46">
        <f ca="1">IF(ScreenHeight!$B28&lt;OFFSET(Radar!$AC$3,COLUMN(),0),    Param!$B$38/ScreenHeight!$B28,    (Param!$B$37+1/(1-OFFSET(Radar!$AD$3,COLUMN(),0)*ScreenHeight!$C28)/Param!$B$39)/OFFSET(Radar!$AC$3,COLUMN(),0))*DistanceShader!AC27*LightShader!AC27*(IF(OFFSET(Ghosts!$S$41,COLUMN(),0)&lt;ScreenHeight!$E28,   1,   (SQRT(OFFSET(Ghosts!$T$41,COLUMN(),0)-OFFSET(Ghosts!$R$41,COLUMN(),0)*ScreenHeight!$D28)-1))+IF(Ghosts!$B$35,IF(Param!$M$21,-1-POWER(0.3,Param!$M$21)/(IF(Param!$M$21&lt;20,LightShader!AC92,OFFSET(LightShader!AC92,Param!$M$21-20,0))+POWER(0.3,Param!$M$21)),-2),0))</f>
        <v>0.71917018530933419</v>
      </c>
      <c r="AD27" s="46">
        <f ca="1">IF(ScreenHeight!$B28&lt;OFFSET(Radar!$AC$3,COLUMN(),0),    Param!$B$38/ScreenHeight!$B28,    (Param!$B$37+1/(1-OFFSET(Radar!$AD$3,COLUMN(),0)*ScreenHeight!$C28)/Param!$B$39)/OFFSET(Radar!$AC$3,COLUMN(),0))*DistanceShader!AD27*LightShader!AD27*(IF(OFFSET(Ghosts!$S$41,COLUMN(),0)&lt;ScreenHeight!$E28,   1,   (SQRT(OFFSET(Ghosts!$T$41,COLUMN(),0)-OFFSET(Ghosts!$R$41,COLUMN(),0)*ScreenHeight!$D28)-1))+IF(Ghosts!$B$35,IF(Param!$M$21,-1-POWER(0.3,Param!$M$21)/(IF(Param!$M$21&lt;20,LightShader!AD92,OFFSET(LightShader!AD92,Param!$M$21-20,0))+POWER(0.3,Param!$M$21)),-2),0))</f>
        <v>0.7452242201298892</v>
      </c>
      <c r="AE27" s="46">
        <f ca="1">IF(ScreenHeight!$B28&lt;OFFSET(Radar!$AC$3,COLUMN(),0),    Param!$B$38/ScreenHeight!$B28,    (Param!$B$37+1/(1-OFFSET(Radar!$AD$3,COLUMN(),0)*ScreenHeight!$C28)/Param!$B$39)/OFFSET(Radar!$AC$3,COLUMN(),0))*DistanceShader!AE27*LightShader!AE27*(IF(OFFSET(Ghosts!$S$41,COLUMN(),0)&lt;ScreenHeight!$E28,   1,   (SQRT(OFFSET(Ghosts!$T$41,COLUMN(),0)-OFFSET(Ghosts!$R$41,COLUMN(),0)*ScreenHeight!$D28)-1))+IF(Ghosts!$B$35,IF(Param!$M$21,-1-POWER(0.3,Param!$M$21)/(IF(Param!$M$21&lt;20,LightShader!AE92,OFFSET(LightShader!AE92,Param!$M$21-20,0))+POWER(0.3,Param!$M$21)),-2),0))</f>
        <v>0.77333675081651576</v>
      </c>
      <c r="AF27" s="46">
        <f ca="1">IF(ScreenHeight!$B28&lt;OFFSET(Radar!$AC$3,COLUMN(),0),    Param!$B$38/ScreenHeight!$B28,    (Param!$B$37+1/(1-OFFSET(Radar!$AD$3,COLUMN(),0)*ScreenHeight!$C28)/Param!$B$39)/OFFSET(Radar!$AC$3,COLUMN(),0))*DistanceShader!AF27*LightShader!AF27*(IF(OFFSET(Ghosts!$S$41,COLUMN(),0)&lt;ScreenHeight!$E28,   1,   (SQRT(OFFSET(Ghosts!$T$41,COLUMN(),0)-OFFSET(Ghosts!$R$41,COLUMN(),0)*ScreenHeight!$D28)-1))+IF(Ghosts!$B$35,IF(Param!$M$21,-1-POWER(0.3,Param!$M$21)/(IF(Param!$M$21&lt;20,LightShader!AF92,OFFSET(LightShader!AF92,Param!$M$21-20,0))+POWER(0.3,Param!$M$21)),-2),0))</f>
        <v>0.80379403247872228</v>
      </c>
      <c r="AG27" s="46">
        <f ca="1">IF(ScreenHeight!$B28&lt;OFFSET(Radar!$AC$3,COLUMN(),0),    Param!$B$38/ScreenHeight!$B28,    (Param!$B$37+1/(1-OFFSET(Radar!$AD$3,COLUMN(),0)*ScreenHeight!$C28)/Param!$B$39)/OFFSET(Radar!$AC$3,COLUMN(),0))*DistanceShader!AG27*LightShader!AG27*(IF(OFFSET(Ghosts!$S$41,COLUMN(),0)&lt;ScreenHeight!$E28,   1,   (SQRT(OFFSET(Ghosts!$T$41,COLUMN(),0)-OFFSET(Ghosts!$R$41,COLUMN(),0)*ScreenHeight!$D28)-1))+IF(Ghosts!$B$35,IF(Param!$M$21,-1-POWER(0.3,Param!$M$21)/(IF(Param!$M$21&lt;20,LightShader!AG92,OFFSET(LightShader!AG92,Param!$M$21-20,0))+POWER(0.3,Param!$M$21)),-2),0))</f>
        <v>1.1603791004483128</v>
      </c>
      <c r="AH27" s="46">
        <f ca="1">IF(ScreenHeight!$B28&lt;OFFSET(Radar!$AC$3,COLUMN(),0),    Param!$B$38/ScreenHeight!$B28,    (Param!$B$37+1/(1-OFFSET(Radar!$AD$3,COLUMN(),0)*ScreenHeight!$C28)/Param!$B$39)/OFFSET(Radar!$AC$3,COLUMN(),0))*DistanceShader!AH27*LightShader!AH27*(IF(OFFSET(Ghosts!$S$41,COLUMN(),0)&lt;ScreenHeight!$E28,   1,   (SQRT(OFFSET(Ghosts!$T$41,COLUMN(),0)-OFFSET(Ghosts!$R$41,COLUMN(),0)*ScreenHeight!$D28)-1))+IF(Ghosts!$B$35,IF(Param!$M$21,-1-POWER(0.3,Param!$M$21)/(IF(Param!$M$21&lt;20,LightShader!AH92,OFFSET(LightShader!AH92,Param!$M$21-20,0))+POWER(0.3,Param!$M$21)),-2),0))</f>
        <v>1.8502085826204406</v>
      </c>
      <c r="AI27" s="46">
        <f ca="1">IF(ScreenHeight!$B28&lt;OFFSET(Radar!$AC$3,COLUMN(),0),    Param!$B$38/ScreenHeight!$B28,    (Param!$B$37+1/(1-OFFSET(Radar!$AD$3,COLUMN(),0)*ScreenHeight!$C28)/Param!$B$39)/OFFSET(Radar!$AC$3,COLUMN(),0))*DistanceShader!AI27*LightShader!AI27*(IF(OFFSET(Ghosts!$S$41,COLUMN(),0)&lt;ScreenHeight!$E28,   1,   (SQRT(OFFSET(Ghosts!$T$41,COLUMN(),0)-OFFSET(Ghosts!$R$41,COLUMN(),0)*ScreenHeight!$D28)-1))+IF(Ghosts!$B$35,IF(Param!$M$21,-1-POWER(0.3,Param!$M$21)/(IF(Param!$M$21&lt;20,LightShader!AI92,OFFSET(LightShader!AI92,Param!$M$21-20,0))+POWER(0.3,Param!$M$21)),-2),0))</f>
        <v>1.9864338234090155</v>
      </c>
      <c r="AJ27" s="46">
        <f ca="1">IF(ScreenHeight!$B28&lt;OFFSET(Radar!$AC$3,COLUMN(),0),    Param!$B$38/ScreenHeight!$B28,    (Param!$B$37+1/(1-OFFSET(Radar!$AD$3,COLUMN(),0)*ScreenHeight!$C28)/Param!$B$39)/OFFSET(Radar!$AC$3,COLUMN(),0))*DistanceShader!AJ27*LightShader!AJ27*(IF(OFFSET(Ghosts!$S$41,COLUMN(),0)&lt;ScreenHeight!$E28,   1,   (SQRT(OFFSET(Ghosts!$T$41,COLUMN(),0)-OFFSET(Ghosts!$R$41,COLUMN(),0)*ScreenHeight!$D28)-1))+IF(Ghosts!$B$35,IF(Param!$M$21,-1-POWER(0.3,Param!$M$21)/(IF(Param!$M$21&lt;20,LightShader!AJ92,OFFSET(LightShader!AJ92,Param!$M$21-20,0))+POWER(0.3,Param!$M$21)),-2),0))</f>
        <v>2.1387725951647023</v>
      </c>
      <c r="AK27" s="46">
        <f ca="1">IF(ScreenHeight!$B28&lt;OFFSET(Radar!$AC$3,COLUMN(),0),    Param!$B$38/ScreenHeight!$B28,    (Param!$B$37+1/(1-OFFSET(Radar!$AD$3,COLUMN(),0)*ScreenHeight!$C28)/Param!$B$39)/OFFSET(Radar!$AC$3,COLUMN(),0))*DistanceShader!AK27*LightShader!AK27*(IF(OFFSET(Ghosts!$S$41,COLUMN(),0)&lt;ScreenHeight!$E28,   1,   (SQRT(OFFSET(Ghosts!$T$41,COLUMN(),0)-OFFSET(Ghosts!$R$41,COLUMN(),0)*ScreenHeight!$D28)-1))+IF(Ghosts!$B$35,IF(Param!$M$21,-1-POWER(0.3,Param!$M$21)/(IF(Param!$M$21&lt;20,LightShader!AK92,OFFSET(LightShader!AK92,Param!$M$21-20,0))+POWER(0.3,Param!$M$21)),-2),0))</f>
        <v>2.3101503691596692</v>
      </c>
      <c r="AL27" s="46">
        <f ca="1">IF(ScreenHeight!$B28&lt;OFFSET(Radar!$AC$3,COLUMN(),0),    Param!$B$38/ScreenHeight!$B28,    (Param!$B$37+1/(1-OFFSET(Radar!$AD$3,COLUMN(),0)*ScreenHeight!$C28)/Param!$B$39)/OFFSET(Radar!$AC$3,COLUMN(),0))*DistanceShader!AL27*LightShader!AL27*(IF(OFFSET(Ghosts!$S$41,COLUMN(),0)&lt;ScreenHeight!$E28,   1,   (SQRT(OFFSET(Ghosts!$T$41,COLUMN(),0)-OFFSET(Ghosts!$R$41,COLUMN(),0)*ScreenHeight!$D28)-1))+IF(Ghosts!$B$35,IF(Param!$M$21,-1-POWER(0.3,Param!$M$21)/(IF(Param!$M$21&lt;20,LightShader!AL92,OFFSET(LightShader!AL92,Param!$M$21-20,0))+POWER(0.3,Param!$M$21)),-2),0))</f>
        <v>2.5042164258375932</v>
      </c>
      <c r="AM27" s="46">
        <f ca="1">IF(ScreenHeight!$B28&lt;OFFSET(Radar!$AC$3,COLUMN(),0),    Param!$B$38/ScreenHeight!$B28,    (Param!$B$37+1/(1-OFFSET(Radar!$AD$3,COLUMN(),0)*ScreenHeight!$C28)/Param!$B$39)/OFFSET(Radar!$AC$3,COLUMN(),0))*DistanceShader!AM27*LightShader!AM27*(IF(OFFSET(Ghosts!$S$41,COLUMN(),0)&lt;ScreenHeight!$E28,   1,   (SQRT(OFFSET(Ghosts!$T$41,COLUMN(),0)-OFFSET(Ghosts!$R$41,COLUMN(),0)*ScreenHeight!$D28)-1))+IF(Ghosts!$B$35,IF(Param!$M$21,-1-POWER(0.3,Param!$M$21)/(IF(Param!$M$21&lt;20,LightShader!AM92,OFFSET(LightShader!AM92,Param!$M$21-20,0))+POWER(0.3,Param!$M$21)),-2),0))</f>
        <v>2.7255618456176229</v>
      </c>
      <c r="AN27" s="46">
        <f ca="1">IF(ScreenHeight!$B28&lt;OFFSET(Radar!$AC$3,COLUMN(),0),    Param!$B$38/ScreenHeight!$B28,    (Param!$B$37+1/(1-OFFSET(Radar!$AD$3,COLUMN(),0)*ScreenHeight!$C28)/Param!$B$39)/OFFSET(Radar!$AC$3,COLUMN(),0))*DistanceShader!AN27*LightShader!AN27*(IF(OFFSET(Ghosts!$S$41,COLUMN(),0)&lt;ScreenHeight!$E28,   1,   (SQRT(OFFSET(Ghosts!$T$41,COLUMN(),0)-OFFSET(Ghosts!$R$41,COLUMN(),0)*ScreenHeight!$D28)-1))+IF(Ghosts!$B$35,IF(Param!$M$21,-1-POWER(0.3,Param!$M$21)/(IF(Param!$M$21&lt;20,LightShader!AN92,OFFSET(LightShader!AN92,Param!$M$21-20,0))+POWER(0.3,Param!$M$21)),-2),0))</f>
        <v>2.7904076019000783</v>
      </c>
      <c r="AO27" s="46">
        <f ca="1">IF(ScreenHeight!$B28&lt;OFFSET(Radar!$AC$3,COLUMN(),0),    Param!$B$38/ScreenHeight!$B28,    (Param!$B$37+1/(1-OFFSET(Radar!$AD$3,COLUMN(),0)*ScreenHeight!$C28)/Param!$B$39)/OFFSET(Radar!$AC$3,COLUMN(),0))*DistanceShader!AO27*LightShader!AO27*(IF(OFFSET(Ghosts!$S$41,COLUMN(),0)&lt;ScreenHeight!$E28,   1,   (SQRT(OFFSET(Ghosts!$T$41,COLUMN(),0)-OFFSET(Ghosts!$R$41,COLUMN(),0)*ScreenHeight!$D28)-1))+IF(Ghosts!$B$35,IF(Param!$M$21,-1-POWER(0.3,Param!$M$21)/(IF(Param!$M$21&lt;20,LightShader!AO92,OFFSET(LightShader!AO92,Param!$M$21-20,0))+POWER(0.3,Param!$M$21)),-2),0))</f>
        <v>4.8625935733226946</v>
      </c>
      <c r="AP27" s="46">
        <f ca="1">IF(ScreenHeight!$B28&lt;OFFSET(Radar!$AC$3,COLUMN(),0),    Param!$B$38/ScreenHeight!$B28,    (Param!$B$37+1/(1-OFFSET(Radar!$AD$3,COLUMN(),0)*ScreenHeight!$C28)/Param!$B$39)/OFFSET(Radar!$AC$3,COLUMN(),0))*DistanceShader!AP27*LightShader!AP27*(IF(OFFSET(Ghosts!$S$41,COLUMN(),0)&lt;ScreenHeight!$E28,   1,   (SQRT(OFFSET(Ghosts!$T$41,COLUMN(),0)-OFFSET(Ghosts!$R$41,COLUMN(),0)*ScreenHeight!$D28)-1))+IF(Ghosts!$B$35,IF(Param!$M$21,-1-POWER(0.3,Param!$M$21)/(IF(Param!$M$21&lt;20,LightShader!AP92,OFFSET(LightShader!AP92,Param!$M$21-20,0))+POWER(0.3,Param!$M$21)),-2),0))</f>
        <v>4.7736346896800308</v>
      </c>
      <c r="AQ27" s="46">
        <f ca="1">IF(ScreenHeight!$B28&lt;OFFSET(Radar!$AC$3,COLUMN(),0),    Param!$B$38/ScreenHeight!$B28,    (Param!$B$37+1/(1-OFFSET(Radar!$AD$3,COLUMN(),0)*ScreenHeight!$C28)/Param!$B$39)/OFFSET(Radar!$AC$3,COLUMN(),0))*DistanceShader!AQ27*LightShader!AQ27*(IF(OFFSET(Ghosts!$S$41,COLUMN(),0)&lt;ScreenHeight!$E28,   1,   (SQRT(OFFSET(Ghosts!$T$41,COLUMN(),0)-OFFSET(Ghosts!$R$41,COLUMN(),0)*ScreenHeight!$D28)-1))+IF(Ghosts!$B$35,IF(Param!$M$21,-1-POWER(0.3,Param!$M$21)/(IF(Param!$M$21&lt;20,LightShader!AQ92,OFFSET(LightShader!AQ92,Param!$M$21-20,0))+POWER(0.3,Param!$M$21)),-2),0))</f>
        <v>4.6817863054093989</v>
      </c>
      <c r="AR27" s="46">
        <f ca="1">IF(ScreenHeight!$B28&lt;OFFSET(Radar!$AC$3,COLUMN(),0),    Param!$B$38/ScreenHeight!$B28,    (Param!$B$37+1/(1-OFFSET(Radar!$AD$3,COLUMN(),0)*ScreenHeight!$C28)/Param!$B$39)/OFFSET(Radar!$AC$3,COLUMN(),0))*DistanceShader!AR27*LightShader!AR27*(IF(OFFSET(Ghosts!$S$41,COLUMN(),0)&lt;ScreenHeight!$E28,   1,   (SQRT(OFFSET(Ghosts!$T$41,COLUMN(),0)-OFFSET(Ghosts!$R$41,COLUMN(),0)*ScreenHeight!$D28)-1))+IF(Ghosts!$B$35,IF(Param!$M$21,-1-POWER(0.3,Param!$M$21)/(IF(Param!$M$21&lt;20,LightShader!AR92,OFFSET(LightShader!AR92,Param!$M$21-20,0))+POWER(0.3,Param!$M$21)),-2),0))</f>
        <v>4.5871220459445832</v>
      </c>
      <c r="AS27" s="46">
        <f ca="1">IF(ScreenHeight!$B28&lt;OFFSET(Radar!$AC$3,COLUMN(),0),    Param!$B$38/ScreenHeight!$B28,    (Param!$B$37+1/(1-OFFSET(Radar!$AD$3,COLUMN(),0)*ScreenHeight!$C28)/Param!$B$39)/OFFSET(Radar!$AC$3,COLUMN(),0))*DistanceShader!AS27*LightShader!AS27*(IF(OFFSET(Ghosts!$S$41,COLUMN(),0)&lt;ScreenHeight!$E28,   1,   (SQRT(OFFSET(Ghosts!$T$41,COLUMN(),0)-OFFSET(Ghosts!$R$41,COLUMN(),0)*ScreenHeight!$D28)-1))+IF(Ghosts!$B$35,IF(Param!$M$21,-1-POWER(0.3,Param!$M$21)/(IF(Param!$M$21&lt;20,LightShader!AS92,OFFSET(LightShader!AS92,Param!$M$21-20,0))+POWER(0.3,Param!$M$21)),-2),0))</f>
        <v>4.4897290756247088</v>
      </c>
      <c r="AT27" s="46">
        <f ca="1">IF(ScreenHeight!$B28&lt;OFFSET(Radar!$AC$3,COLUMN(),0),    Param!$B$38/ScreenHeight!$B28,    (Param!$B$37+1/(1-OFFSET(Radar!$AD$3,COLUMN(),0)*ScreenHeight!$C28)/Param!$B$39)/OFFSET(Radar!$AC$3,COLUMN(),0))*DistanceShader!AT27*LightShader!AT27*(IF(OFFSET(Ghosts!$S$41,COLUMN(),0)&lt;ScreenHeight!$E28,   1,   (SQRT(OFFSET(Ghosts!$T$41,COLUMN(),0)-OFFSET(Ghosts!$R$41,COLUMN(),0)*ScreenHeight!$D28)-1))+IF(Ghosts!$B$35,IF(Param!$M$21,-1-POWER(0.3,Param!$M$21)/(IF(Param!$M$21&lt;20,LightShader!AT92,OFFSET(LightShader!AT92,Param!$M$21-20,0))+POWER(0.3,Param!$M$21)),-2),0))</f>
        <v>4.3897078705772312</v>
      </c>
      <c r="AU27" s="46">
        <f ca="1">IF(ScreenHeight!$B28&lt;OFFSET(Radar!$AC$3,COLUMN(),0),    Param!$B$38/ScreenHeight!$B28,    (Param!$B$37+1/(1-OFFSET(Radar!$AD$3,COLUMN(),0)*ScreenHeight!$C28)/Param!$B$39)/OFFSET(Radar!$AC$3,COLUMN(),0))*DistanceShader!AU27*LightShader!AU27*(IF(OFFSET(Ghosts!$S$41,COLUMN(),0)&lt;ScreenHeight!$E28,   1,   (SQRT(OFFSET(Ghosts!$T$41,COLUMN(),0)-OFFSET(Ghosts!$R$41,COLUMN(),0)*ScreenHeight!$D28)-1))+IF(Ghosts!$B$35,IF(Param!$M$21,-1-POWER(0.3,Param!$M$21)/(IF(Param!$M$21&lt;20,LightShader!AU92,OFFSET(LightShader!AU92,Param!$M$21-20,0))+POWER(0.3,Param!$M$21)),-2),0))</f>
        <v>4.2871718247494481</v>
      </c>
      <c r="AV27" s="46">
        <f ca="1">IF(ScreenHeight!$B28&lt;OFFSET(Radar!$AC$3,COLUMN(),0),    Param!$B$38/ScreenHeight!$B28,    (Param!$B$37+1/(1-OFFSET(Radar!$AD$3,COLUMN(),0)*ScreenHeight!$C28)/Param!$B$39)/OFFSET(Radar!$AC$3,COLUMN(),0))*DistanceShader!AV27*LightShader!AV27*(IF(OFFSET(Ghosts!$S$41,COLUMN(),0)&lt;ScreenHeight!$E28,   1,   (SQRT(OFFSET(Ghosts!$T$41,COLUMN(),0)-OFFSET(Ghosts!$R$41,COLUMN(),0)*ScreenHeight!$D28)-1))+IF(Ghosts!$B$35,IF(Param!$M$21,-1-POWER(0.3,Param!$M$21)/(IF(Param!$M$21&lt;20,LightShader!AV92,OFFSET(LightShader!AV92,Param!$M$21-20,0))+POWER(0.3,Param!$M$21)),-2),0))</f>
        <v>4.1822466897471555</v>
      </c>
      <c r="AW27" s="46">
        <f ca="1">IF(ScreenHeight!$B28&lt;OFFSET(Radar!$AC$3,COLUMN(),0),    Param!$B$38/ScreenHeight!$B28,    (Param!$B$37+1/(1-OFFSET(Radar!$AD$3,COLUMN(),0)*ScreenHeight!$C28)/Param!$B$39)/OFFSET(Radar!$AC$3,COLUMN(),0))*DistanceShader!AW27*LightShader!AW27*(IF(OFFSET(Ghosts!$S$41,COLUMN(),0)&lt;ScreenHeight!$E28,   1,   (SQRT(OFFSET(Ghosts!$T$41,COLUMN(),0)-OFFSET(Ghosts!$R$41,COLUMN(),0)*ScreenHeight!$D28)-1))+IF(Ghosts!$B$35,IF(Param!$M$21,-1-POWER(0.3,Param!$M$21)/(IF(Param!$M$21&lt;20,LightShader!AW92,OFFSET(LightShader!AW92,Param!$M$21-20,0))+POWER(0.3,Param!$M$21)),-2),0))</f>
        <v>4.0750698531187419</v>
      </c>
      <c r="AX27" s="46">
        <f ca="1">IF(ScreenHeight!$B28&lt;OFFSET(Radar!$AC$3,COLUMN(),0),    Param!$B$38/ScreenHeight!$B28,    (Param!$B$37+1/(1-OFFSET(Radar!$AD$3,COLUMN(),0)*ScreenHeight!$C28)/Param!$B$39)/OFFSET(Radar!$AC$3,COLUMN(),0))*DistanceShader!AX27*LightShader!AX27*(IF(OFFSET(Ghosts!$S$41,COLUMN(),0)&lt;ScreenHeight!$E28,   1,   (SQRT(OFFSET(Ghosts!$T$41,COLUMN(),0)-OFFSET(Ghosts!$R$41,COLUMN(),0)*ScreenHeight!$D28)-1))+IF(Ghosts!$B$35,IF(Param!$M$21,-1-POWER(0.3,Param!$M$21)/(IF(Param!$M$21&lt;20,LightShader!AX92,OFFSET(LightShader!AX92,Param!$M$21-20,0))+POWER(0.3,Param!$M$21)),-2),0))</f>
        <v>3.9657894637134481</v>
      </c>
      <c r="AY27" s="46">
        <f ca="1">IF(ScreenHeight!$B28&lt;OFFSET(Radar!$AC$3,COLUMN(),0),    Param!$B$38/ScreenHeight!$B28,    (Param!$B$37+1/(1-OFFSET(Radar!$AD$3,COLUMN(),0)*ScreenHeight!$C28)/Param!$B$39)/OFFSET(Radar!$AC$3,COLUMN(),0))*DistanceShader!AY27*LightShader!AY27*(IF(OFFSET(Ghosts!$S$41,COLUMN(),0)&lt;ScreenHeight!$E28,   1,   (SQRT(OFFSET(Ghosts!$T$41,COLUMN(),0)-OFFSET(Ghosts!$R$41,COLUMN(),0)*ScreenHeight!$D28)-1))+IF(Ghosts!$B$35,IF(Param!$M$21,-1-POWER(0.3,Param!$M$21)/(IF(Param!$M$21&lt;20,LightShader!AY92,OFFSET(LightShader!AY92,Param!$M$21-20,0))+POWER(0.3,Param!$M$21)),-2),0))</f>
        <v>3.8545634165865068</v>
      </c>
      <c r="AZ27" s="46">
        <f ca="1">IF(ScreenHeight!$B28&lt;OFFSET(Radar!$AC$3,COLUMN(),0),    Param!$B$38/ScreenHeight!$B28,    (Param!$B$37+1/(1-OFFSET(Radar!$AD$3,COLUMN(),0)*ScreenHeight!$C28)/Param!$B$39)/OFFSET(Radar!$AC$3,COLUMN(),0))*DistanceShader!AZ27*LightShader!AZ27*(IF(OFFSET(Ghosts!$S$41,COLUMN(),0)&lt;ScreenHeight!$E28,   1,   (SQRT(OFFSET(Ghosts!$T$41,COLUMN(),0)-OFFSET(Ghosts!$R$41,COLUMN(),0)*ScreenHeight!$D28)-1))+IF(Ghosts!$B$35,IF(Param!$M$21,-1-POWER(0.3,Param!$M$21)/(IF(Param!$M$21&lt;20,LightShader!AZ92,OFFSET(LightShader!AZ92,Param!$M$21-20,0))+POWER(0.3,Param!$M$21)),-2),0))</f>
        <v>3.7415582134654017</v>
      </c>
      <c r="BA27" s="46">
        <f ca="1">IF(ScreenHeight!$B28&lt;OFFSET(Radar!$AC$3,COLUMN(),0),    Param!$B$38/ScreenHeight!$B28,    (Param!$B$37+1/(1-OFFSET(Radar!$AD$3,COLUMN(),0)*ScreenHeight!$C28)/Param!$B$39)/OFFSET(Radar!$AC$3,COLUMN(),0))*DistanceShader!BA27*LightShader!BA27*(IF(OFFSET(Ghosts!$S$41,COLUMN(),0)&lt;ScreenHeight!$E28,   1,   (SQRT(OFFSET(Ghosts!$T$41,COLUMN(),0)-OFFSET(Ghosts!$R$41,COLUMN(),0)*ScreenHeight!$D28)-1))+IF(Ghosts!$B$35,IF(Param!$M$21,-1-POWER(0.3,Param!$M$21)/(IF(Param!$M$21&lt;20,LightShader!BA92,OFFSET(LightShader!BA92,Param!$M$21-20,0))+POWER(0.3,Param!$M$21)),-2),0))</f>
        <v>3.6269477178848311</v>
      </c>
      <c r="BB27" s="46">
        <f ca="1">IF(ScreenHeight!$B28&lt;OFFSET(Radar!$AC$3,COLUMN(),0),    Param!$B$38/ScreenHeight!$B28,    (Param!$B$37+1/(1-OFFSET(Radar!$AD$3,COLUMN(),0)*ScreenHeight!$C28)/Param!$B$39)/OFFSET(Radar!$AC$3,COLUMN(),0))*DistanceShader!BB27*LightShader!BB27*(IF(OFFSET(Ghosts!$S$41,COLUMN(),0)&lt;ScreenHeight!$E28,   1,   (SQRT(OFFSET(Ghosts!$T$41,COLUMN(),0)-OFFSET(Ghosts!$R$41,COLUMN(),0)*ScreenHeight!$D28)-1))+IF(Ghosts!$B$35,IF(Param!$M$21,-1-POWER(0.3,Param!$M$21)/(IF(Param!$M$21&lt;20,LightShader!BB92,OFFSET(LightShader!BB92,Param!$M$21-20,0))+POWER(0.3,Param!$M$21)),-2),0))</f>
        <v>3.5109118266174586</v>
      </c>
      <c r="BC27" s="46">
        <f ca="1">IF(ScreenHeight!$B28&lt;OFFSET(Radar!$AC$3,COLUMN(),0),    Param!$B$38/ScreenHeight!$B28,    (Param!$B$37+1/(1-OFFSET(Radar!$AD$3,COLUMN(),0)*ScreenHeight!$C28)/Param!$B$39)/OFFSET(Radar!$AC$3,COLUMN(),0))*DistanceShader!BC27*LightShader!BC27*(IF(OFFSET(Ghosts!$S$41,COLUMN(),0)&lt;ScreenHeight!$E28,   1,   (SQRT(OFFSET(Ghosts!$T$41,COLUMN(),0)-OFFSET(Ghosts!$R$41,COLUMN(),0)*ScreenHeight!$D28)-1))+IF(Ghosts!$B$35,IF(Param!$M$21,-1-POWER(0.3,Param!$M$21)/(IF(Param!$M$21&lt;20,LightShader!BC92,OFFSET(LightShader!BC92,Param!$M$21-20,0))+POWER(0.3,Param!$M$21)),-2),0))</f>
        <v>3.3936350808734024</v>
      </c>
      <c r="BD27" s="46">
        <f ca="1">IF(ScreenHeight!$B28&lt;OFFSET(Radar!$AC$3,COLUMN(),0),    Param!$B$38/ScreenHeight!$B28,    (Param!$B$37+1/(1-OFFSET(Radar!$AD$3,COLUMN(),0)*ScreenHeight!$C28)/Param!$B$39)/OFFSET(Radar!$AC$3,COLUMN(),0))*DistanceShader!BD27*LightShader!BD27*(IF(OFFSET(Ghosts!$S$41,COLUMN(),0)&lt;ScreenHeight!$E28,   1,   (SQRT(OFFSET(Ghosts!$T$41,COLUMN(),0)-OFFSET(Ghosts!$R$41,COLUMN(),0)*ScreenHeight!$D28)-1))+IF(Ghosts!$B$35,IF(Param!$M$21,-1-POWER(0.3,Param!$M$21)/(IF(Param!$M$21&lt;20,LightShader!BD92,OFFSET(LightShader!BD92,Param!$M$21-20,0))+POWER(0.3,Param!$M$21)),-2),0))</f>
        <v>3.2753052418477409</v>
      </c>
      <c r="BE27" s="46">
        <f ca="1">IF(ScreenHeight!$B28&lt;OFFSET(Radar!$AC$3,COLUMN(),0),    Param!$B$38/ScreenHeight!$B28,    (Param!$B$37+1/(1-OFFSET(Radar!$AD$3,COLUMN(),0)*ScreenHeight!$C28)/Param!$B$39)/OFFSET(Radar!$AC$3,COLUMN(),0))*DistanceShader!BE27*LightShader!BE27*(IF(OFFSET(Ghosts!$S$41,COLUMN(),0)&lt;ScreenHeight!$E28,   1,   (SQRT(OFFSET(Ghosts!$T$41,COLUMN(),0)-OFFSET(Ghosts!$R$41,COLUMN(),0)*ScreenHeight!$D28)-1))+IF(Ghosts!$B$35,IF(Param!$M$21,-1-POWER(0.3,Param!$M$21)/(IF(Param!$M$21&lt;20,LightShader!BE92,OFFSET(LightShader!BE92,Param!$M$21-20,0))+POWER(0.3,Param!$M$21)),-2),0))</f>
        <v>3.1561118555317003</v>
      </c>
      <c r="BF27" s="46">
        <f ca="1">IF(ScreenHeight!$B28&lt;OFFSET(Radar!$AC$3,COLUMN(),0),    Param!$B$38/ScreenHeight!$B28,    (Param!$B$37+1/(1-OFFSET(Radar!$AD$3,COLUMN(),0)*ScreenHeight!$C28)/Param!$B$39)/OFFSET(Radar!$AC$3,COLUMN(),0))*DistanceShader!BF27*LightShader!BF27*(IF(OFFSET(Ghosts!$S$41,COLUMN(),0)&lt;ScreenHeight!$E28,   1,   (SQRT(OFFSET(Ghosts!$T$41,COLUMN(),0)-OFFSET(Ghosts!$R$41,COLUMN(),0)*ScreenHeight!$D28)-1))+IF(Ghosts!$B$35,IF(Param!$M$21,-1-POWER(0.3,Param!$M$21)/(IF(Param!$M$21&lt;20,LightShader!BF92,OFFSET(LightShader!BF92,Param!$M$21-20,0))+POWER(0.3,Param!$M$21)),-2),0))</f>
        <v>1.4172152933330722</v>
      </c>
      <c r="BG27" s="46">
        <f ca="1">IF(ScreenHeight!$B28&lt;OFFSET(Radar!$AC$3,COLUMN(),0),    Param!$B$38/ScreenHeight!$B28,    (Param!$B$37+1/(1-OFFSET(Radar!$AD$3,COLUMN(),0)*ScreenHeight!$C28)/Param!$B$39)/OFFSET(Radar!$AC$3,COLUMN(),0))*DistanceShader!BG27*LightShader!BG27*(IF(OFFSET(Ghosts!$S$41,COLUMN(),0)&lt;ScreenHeight!$E28,   1,   (SQRT(OFFSET(Ghosts!$T$41,COLUMN(),0)-OFFSET(Ghosts!$R$41,COLUMN(),0)*ScreenHeight!$D28)-1))+IF(Ghosts!$B$35,IF(Param!$M$21,-1-POWER(0.3,Param!$M$21)/(IF(Param!$M$21&lt;20,LightShader!BG92,OFFSET(LightShader!BG92,Param!$M$21-20,0))+POWER(0.3,Param!$M$21)),-2),0))</f>
        <v>1.3610391995330939</v>
      </c>
      <c r="BH27" s="46">
        <f ca="1">IF(ScreenHeight!$B28&lt;OFFSET(Radar!$AC$3,COLUMN(),0),    Param!$B$38/ScreenHeight!$B28,    (Param!$B$37+1/(1-OFFSET(Radar!$AD$3,COLUMN(),0)*ScreenHeight!$C28)/Param!$B$39)/OFFSET(Radar!$AC$3,COLUMN(),0))*DistanceShader!BH27*LightShader!BH27*(IF(OFFSET(Ghosts!$S$41,COLUMN(),0)&lt;ScreenHeight!$E28,   1,   (SQRT(OFFSET(Ghosts!$T$41,COLUMN(),0)-OFFSET(Ghosts!$R$41,COLUMN(),0)*ScreenHeight!$D28)-1))+IF(Ghosts!$B$35,IF(Param!$M$21,-1-POWER(0.3,Param!$M$21)/(IF(Param!$M$21&lt;20,LightShader!BH92,OFFSET(LightShader!BH92,Param!$M$21-20,0))+POWER(0.3,Param!$M$21)),-2),0))</f>
        <v>1.3047239124932759</v>
      </c>
      <c r="BI27" s="46">
        <f ca="1">IF(ScreenHeight!$B28&lt;OFFSET(Radar!$AC$3,COLUMN(),0),    Param!$B$38/ScreenHeight!$B28,    (Param!$B$37+1/(1-OFFSET(Radar!$AD$3,COLUMN(),0)*ScreenHeight!$C28)/Param!$B$39)/OFFSET(Radar!$AC$3,COLUMN(),0))*DistanceShader!BI27*LightShader!BI27*(IF(OFFSET(Ghosts!$S$41,COLUMN(),0)&lt;ScreenHeight!$E28,   1,   (SQRT(OFFSET(Ghosts!$T$41,COLUMN(),0)-OFFSET(Ghosts!$R$41,COLUMN(),0)*ScreenHeight!$D28)-1))+IF(Ghosts!$B$35,IF(Param!$M$21,-1-POWER(0.3,Param!$M$21)/(IF(Param!$M$21&lt;20,LightShader!BI92,OFFSET(LightShader!BI92,Param!$M$21-20,0))+POWER(0.3,Param!$M$21)),-2),0))</f>
        <v>1.7771754747951756</v>
      </c>
      <c r="BJ27" s="46">
        <f ca="1">IF(ScreenHeight!$B28&lt;OFFSET(Radar!$AC$3,COLUMN(),0),    Param!$B$38/ScreenHeight!$B28,    (Param!$B$37+1/(1-OFFSET(Radar!$AD$3,COLUMN(),0)*ScreenHeight!$C28)/Param!$B$39)/OFFSET(Radar!$AC$3,COLUMN(),0))*DistanceShader!BJ27*LightShader!BJ27*(IF(OFFSET(Ghosts!$S$41,COLUMN(),0)&lt;ScreenHeight!$E28,   1,   (SQRT(OFFSET(Ghosts!$T$41,COLUMN(),0)-OFFSET(Ghosts!$R$41,COLUMN(),0)*ScreenHeight!$D28)-1))+IF(Ghosts!$B$35,IF(Param!$M$21,-1-POWER(0.3,Param!$M$21)/(IF(Param!$M$21&lt;20,LightShader!BJ92,OFFSET(LightShader!BJ92,Param!$M$21-20,0))+POWER(0.3,Param!$M$21)),-2),0))</f>
        <v>1.7677669529663687</v>
      </c>
      <c r="BK27" s="46">
        <f ca="1">IF(ScreenHeight!$B28&lt;OFFSET(Radar!$AC$3,COLUMN(),0),    Param!$B$38/ScreenHeight!$B28,    (Param!$B$37+1/(1-OFFSET(Radar!$AD$3,COLUMN(),0)*ScreenHeight!$C28)/Param!$B$39)/OFFSET(Radar!$AC$3,COLUMN(),0))*DistanceShader!BK27*LightShader!BK27*(IF(OFFSET(Ghosts!$S$41,COLUMN(),0)&lt;ScreenHeight!$E28,   1,   (SQRT(OFFSET(Ghosts!$T$41,COLUMN(),0)-OFFSET(Ghosts!$R$41,COLUMN(),0)*ScreenHeight!$D28)-1))+IF(Ghosts!$B$35,IF(Param!$M$21,-1-POWER(0.3,Param!$M$21)/(IF(Param!$M$21&lt;20,LightShader!BK92,OFFSET(LightShader!BK92,Param!$M$21-20,0))+POWER(0.3,Param!$M$21)),-2),0))</f>
        <v>1.7369876141430416</v>
      </c>
      <c r="BL27" s="46">
        <f ca="1">IF(ScreenHeight!$B28&lt;OFFSET(Radar!$AC$3,COLUMN(),0),    Param!$B$38/ScreenHeight!$B28,    (Param!$B$37+1/(1-OFFSET(Radar!$AD$3,COLUMN(),0)*ScreenHeight!$C28)/Param!$B$39)/OFFSET(Radar!$AC$3,COLUMN(),0))*DistanceShader!BL27*LightShader!BL27*(IF(OFFSET(Ghosts!$S$41,COLUMN(),0)&lt;ScreenHeight!$E28,   1,   (SQRT(OFFSET(Ghosts!$T$41,COLUMN(),0)-OFFSET(Ghosts!$R$41,COLUMN(),0)*ScreenHeight!$D28)-1))+IF(Ghosts!$B$35,IF(Param!$M$21,-1-POWER(0.3,Param!$M$21)/(IF(Param!$M$21&lt;20,LightShader!BL92,OFFSET(LightShader!BL92,Param!$M$21-20,0))+POWER(0.3,Param!$M$21)),-2),0))</f>
        <v>1.6055567688108063</v>
      </c>
      <c r="BM27" s="46">
        <f ca="1">IF(ScreenHeight!$B28&lt;OFFSET(Radar!$AC$3,COLUMN(),0),    Param!$B$38/ScreenHeight!$B28,    (Param!$B$37+1/(1-OFFSET(Radar!$AD$3,COLUMN(),0)*ScreenHeight!$C28)/Param!$B$39)/OFFSET(Radar!$AC$3,COLUMN(),0))*DistanceShader!BM27*LightShader!BM27*(IF(OFFSET(Ghosts!$S$41,COLUMN(),0)&lt;ScreenHeight!$E28,   1,   (SQRT(OFFSET(Ghosts!$T$41,COLUMN(),0)-OFFSET(Ghosts!$R$41,COLUMN(),0)*ScreenHeight!$D28)-1))+IF(Ghosts!$B$35,IF(Param!$M$21,-1-POWER(0.3,Param!$M$21)/(IF(Param!$M$21&lt;20,LightShader!BM92,OFFSET(LightShader!BM92,Param!$M$21-20,0))+POWER(0.3,Param!$M$21)),-2),0))</f>
        <v>1.919910350750986</v>
      </c>
      <c r="BN27" s="46">
        <f ca="1">IF(ScreenHeight!$B28&lt;OFFSET(Radar!$AC$3,COLUMN(),0),    Param!$B$38/ScreenHeight!$B28,    (Param!$B$37+1/(1-OFFSET(Radar!$AD$3,COLUMN(),0)*ScreenHeight!$C28)/Param!$B$39)/OFFSET(Radar!$AC$3,COLUMN(),0))*DistanceShader!BN27*LightShader!BN27*(IF(OFFSET(Ghosts!$S$41,COLUMN(),0)&lt;ScreenHeight!$E28,   1,   (SQRT(OFFSET(Ghosts!$T$41,COLUMN(),0)-OFFSET(Ghosts!$R$41,COLUMN(),0)*ScreenHeight!$D28)-1))+IF(Ghosts!$B$35,IF(Param!$M$21,-1-POWER(0.3,Param!$M$21)/(IF(Param!$M$21&lt;20,LightShader!BN92,OFFSET(LightShader!BN92,Param!$M$21-20,0))+POWER(0.3,Param!$M$21)),-2),0))</f>
        <v>1.8000464413139445</v>
      </c>
      <c r="BO27" s="46">
        <f ca="1">IF(ScreenHeight!$B28&lt;OFFSET(Radar!$AC$3,COLUMN(),0),    Param!$B$38/ScreenHeight!$B28,    (Param!$B$37+1/(1-OFFSET(Radar!$AD$3,COLUMN(),0)*ScreenHeight!$C28)/Param!$B$39)/OFFSET(Radar!$AC$3,COLUMN(),0))*DistanceShader!BO27*LightShader!BO27*(IF(OFFSET(Ghosts!$S$41,COLUMN(),0)&lt;ScreenHeight!$E28,   1,   (SQRT(OFFSET(Ghosts!$T$41,COLUMN(),0)-OFFSET(Ghosts!$R$41,COLUMN(),0)*ScreenHeight!$D28)-1))+IF(Ghosts!$B$35,IF(Param!$M$21,-1-POWER(0.3,Param!$M$21)/(IF(Param!$M$21&lt;20,LightShader!BO92,OFFSET(LightShader!BO92,Param!$M$21-20,0))+POWER(0.3,Param!$M$21)),-2),0))</f>
        <v>1.6933187305562505</v>
      </c>
      <c r="BP27" s="46">
        <f ca="1">IF(ScreenHeight!$B28&lt;OFFSET(Radar!$AC$3,COLUMN(),0),    Param!$B$38/ScreenHeight!$B28,    (Param!$B$37+1/(1-OFFSET(Radar!$AD$3,COLUMN(),0)*ScreenHeight!$C28)/Param!$B$39)/OFFSET(Radar!$AC$3,COLUMN(),0))*DistanceShader!BP27*LightShader!BP27*(IF(OFFSET(Ghosts!$S$41,COLUMN(),0)&lt;ScreenHeight!$E28,   1,   (SQRT(OFFSET(Ghosts!$T$41,COLUMN(),0)-OFFSET(Ghosts!$R$41,COLUMN(),0)*ScreenHeight!$D28)-1))+IF(Ghosts!$B$35,IF(Param!$M$21,-1-POWER(0.3,Param!$M$21)/(IF(Param!$M$21&lt;20,LightShader!BP92,OFFSET(LightShader!BP92,Param!$M$21-20,0))+POWER(0.3,Param!$M$21)),-2),0))</f>
        <v>1.5977481192725491</v>
      </c>
      <c r="BQ27" s="46">
        <f ca="1">IF(ScreenHeight!$B28&lt;OFFSET(Radar!$AC$3,COLUMN(),0),    Param!$B$38/ScreenHeight!$B28,    (Param!$B$37+1/(1-OFFSET(Radar!$AD$3,COLUMN(),0)*ScreenHeight!$C28)/Param!$B$39)/OFFSET(Radar!$AC$3,COLUMN(),0))*DistanceShader!BQ27*LightShader!BQ27*(IF(OFFSET(Ghosts!$S$41,COLUMN(),0)&lt;ScreenHeight!$E28,   1,   (SQRT(OFFSET(Ghosts!$T$41,COLUMN(),0)-OFFSET(Ghosts!$R$41,COLUMN(),0)*ScreenHeight!$D28)-1))+IF(Ghosts!$B$35,IF(Param!$M$21,-1-POWER(0.3,Param!$M$21)/(IF(Param!$M$21&lt;20,LightShader!BQ92,OFFSET(LightShader!BQ92,Param!$M$21-20,0))+POWER(0.3,Param!$M$21)),-2),0))</f>
        <v>1.5117393098442804</v>
      </c>
      <c r="BR27" s="46">
        <f ca="1">IF(ScreenHeight!$B28&lt;OFFSET(Radar!$AC$3,COLUMN(),0),    Param!$B$38/ScreenHeight!$B28,    (Param!$B$37+1/(1-OFFSET(Radar!$AD$3,COLUMN(),0)*ScreenHeight!$C28)/Param!$B$39)/OFFSET(Radar!$AC$3,COLUMN(),0))*DistanceShader!BR27*LightShader!BR27*(IF(OFFSET(Ghosts!$S$41,COLUMN(),0)&lt;ScreenHeight!$E28,   1,   (SQRT(OFFSET(Ghosts!$T$41,COLUMN(),0)-OFFSET(Ghosts!$R$41,COLUMN(),0)*ScreenHeight!$D28)-1))+IF(Ghosts!$B$35,IF(Param!$M$21,-1-POWER(0.3,Param!$M$21)/(IF(Param!$M$21&lt;20,LightShader!BR92,OFFSET(LightShader!BR92,Param!$M$21-20,0))+POWER(0.3,Param!$M$21)),-2),0))</f>
        <v>1.4339987398363532</v>
      </c>
      <c r="BS27" s="46">
        <f ca="1">IF(ScreenHeight!$B28&lt;OFFSET(Radar!$AC$3,COLUMN(),0),    Param!$B$38/ScreenHeight!$B28,    (Param!$B$37+1/(1-OFFSET(Radar!$AD$3,COLUMN(),0)*ScreenHeight!$C28)/Param!$B$39)/OFFSET(Radar!$AC$3,COLUMN(),0))*DistanceShader!BS27*LightShader!BS27*(IF(OFFSET(Ghosts!$S$41,COLUMN(),0)&lt;ScreenHeight!$E28,   1,   (SQRT(OFFSET(Ghosts!$T$41,COLUMN(),0)-OFFSET(Ghosts!$R$41,COLUMN(),0)*ScreenHeight!$D28)-1))+IF(Ghosts!$B$35,IF(Param!$M$21,-1-POWER(0.3,Param!$M$21)/(IF(Param!$M$21&lt;20,LightShader!BS92,OFFSET(LightShader!BS92,Param!$M$21-20,0))+POWER(0.3,Param!$M$21)),-2),0))</f>
        <v>1.3634727327520824</v>
      </c>
      <c r="BT27" s="46">
        <f ca="1">IF(ScreenHeight!$B28&lt;OFFSET(Radar!$AC$3,COLUMN(),0),    Param!$B$38/ScreenHeight!$B28,    (Param!$B$37+1/(1-OFFSET(Radar!$AD$3,COLUMN(),0)*ScreenHeight!$C28)/Param!$B$39)/OFFSET(Radar!$AC$3,COLUMN(),0))*DistanceShader!BT27*LightShader!BT27*(IF(OFFSET(Ghosts!$S$41,COLUMN(),0)&lt;ScreenHeight!$E28,   1,   (SQRT(OFFSET(Ghosts!$T$41,COLUMN(),0)-OFFSET(Ghosts!$R$41,COLUMN(),0)*ScreenHeight!$D28)-1))+IF(Ghosts!$B$35,IF(Param!$M$21,-1-POWER(0.3,Param!$M$21)/(IF(Param!$M$21&lt;20,LightShader!BT92,OFFSET(LightShader!BT92,Param!$M$21-20,0))+POWER(0.3,Param!$M$21)),-2),0))</f>
        <v>1.2993008608705143</v>
      </c>
      <c r="BU27" s="46">
        <f ca="1">IF(ScreenHeight!$B28&lt;OFFSET(Radar!$AC$3,COLUMN(),0),    Param!$B$38/ScreenHeight!$B28,    (Param!$B$37+1/(1-OFFSET(Radar!$AD$3,COLUMN(),0)*ScreenHeight!$C28)/Param!$B$39)/OFFSET(Radar!$AC$3,COLUMN(),0))*DistanceShader!BU27*LightShader!BU27*(IF(OFFSET(Ghosts!$S$41,COLUMN(),0)&lt;ScreenHeight!$E28,   1,   (SQRT(OFFSET(Ghosts!$T$41,COLUMN(),0)-OFFSET(Ghosts!$R$41,COLUMN(),0)*ScreenHeight!$D28)-1))+IF(Ghosts!$B$35,IF(Param!$M$21,-1-POWER(0.3,Param!$M$21)/(IF(Param!$M$21&lt;20,LightShader!BU92,OFFSET(LightShader!BU92,Param!$M$21-20,0))+POWER(0.3,Param!$M$21)),-2),0))</f>
        <v>1.2407807927604175</v>
      </c>
      <c r="BV27" s="46">
        <f ca="1">IF(ScreenHeight!$B28&lt;OFFSET(Radar!$AC$3,COLUMN(),0),    Param!$B$38/ScreenHeight!$B28,    (Param!$B$37+1/(1-OFFSET(Radar!$AD$3,COLUMN(),0)*ScreenHeight!$C28)/Param!$B$39)/OFFSET(Radar!$AC$3,COLUMN(),0))*DistanceShader!BV27*LightShader!BV27*(IF(OFFSET(Ghosts!$S$41,COLUMN(),0)&lt;ScreenHeight!$E28,   1,   (SQRT(OFFSET(Ghosts!$T$41,COLUMN(),0)-OFFSET(Ghosts!$R$41,COLUMN(),0)*ScreenHeight!$D28)-1))+IF(Ghosts!$B$35,IF(Param!$M$21,-1-POWER(0.3,Param!$M$21)/(IF(Param!$M$21&lt;20,LightShader!BV92,OFFSET(LightShader!BV92,Param!$M$21-20,0))+POWER(0.3,Param!$M$21)),-2),0))</f>
        <v>1.1873418127124142</v>
      </c>
      <c r="BW27" s="46">
        <f ca="1">IF(ScreenHeight!$B28&lt;OFFSET(Radar!$AC$3,COLUMN(),0),    Param!$B$38/ScreenHeight!$B28,    (Param!$B$37+1/(1-OFFSET(Radar!$AD$3,COLUMN(),0)*ScreenHeight!$C28)/Param!$B$39)/OFFSET(Radar!$AC$3,COLUMN(),0))*DistanceShader!BW27*LightShader!BW27*(IF(OFFSET(Ghosts!$S$41,COLUMN(),0)&lt;ScreenHeight!$E28,   1,   (SQRT(OFFSET(Ghosts!$T$41,COLUMN(),0)-OFFSET(Ghosts!$R$41,COLUMN(),0)*ScreenHeight!$D28)-1))+IF(Ghosts!$B$35,IF(Param!$M$21,-1-POWER(0.3,Param!$M$21)/(IF(Param!$M$21&lt;20,LightShader!BW92,OFFSET(LightShader!BW92,Param!$M$21-20,0))+POWER(0.3,Param!$M$21)),-2),0))</f>
        <v>1.1385247500637408</v>
      </c>
      <c r="BX27" s="46">
        <f ca="1">IF(ScreenHeight!$B28&lt;OFFSET(Radar!$AC$3,COLUMN(),0),    Param!$B$38/ScreenHeight!$B28,    (Param!$B$37+1/(1-OFFSET(Radar!$AD$3,COLUMN(),0)*ScreenHeight!$C28)/Param!$B$39)/OFFSET(Radar!$AC$3,COLUMN(),0))*DistanceShader!BX27*LightShader!BX27*(IF(OFFSET(Ghosts!$S$41,COLUMN(),0)&lt;ScreenHeight!$E28,   1,   (SQRT(OFFSET(Ghosts!$T$41,COLUMN(),0)-OFFSET(Ghosts!$R$41,COLUMN(),0)*ScreenHeight!$D28)-1))+IF(Ghosts!$B$35,IF(Param!$M$21,-1-POWER(0.3,Param!$M$21)/(IF(Param!$M$21&lt;20,LightShader!BX92,OFFSET(LightShader!BX92,Param!$M$21-20,0))+POWER(0.3,Param!$M$21)),-2),0))</f>
        <v>1.0939661851501956</v>
      </c>
      <c r="BY27" s="46">
        <f ca="1">IF(ScreenHeight!$B28&lt;OFFSET(Radar!$AC$3,COLUMN(),0),    Param!$B$38/ScreenHeight!$B28,    (Param!$B$37+1/(1-OFFSET(Radar!$AD$3,COLUMN(),0)*ScreenHeight!$C28)/Param!$B$39)/OFFSET(Radar!$AC$3,COLUMN(),0))*DistanceShader!BY27*LightShader!BY27*(IF(OFFSET(Ghosts!$S$41,COLUMN(),0)&lt;ScreenHeight!$E28,   1,   (SQRT(OFFSET(Ghosts!$T$41,COLUMN(),0)-OFFSET(Ghosts!$R$41,COLUMN(),0)*ScreenHeight!$D28)-1))+IF(Ghosts!$B$35,IF(Param!$M$21,-1-POWER(0.3,Param!$M$21)/(IF(Param!$M$21&lt;20,LightShader!BY92,OFFSET(LightShader!BY92,Param!$M$21-20,0))+POWER(0.3,Param!$M$21)),-2),0))</f>
        <v>1.053384327571373</v>
      </c>
      <c r="BZ27" s="46">
        <f ca="1">IF(ScreenHeight!$B28&lt;OFFSET(Radar!$AC$3,COLUMN(),0),    Param!$B$38/ScreenHeight!$B28,    (Param!$B$37+1/(1-OFFSET(Radar!$AD$3,COLUMN(),0)*ScreenHeight!$C28)/Param!$B$39)/OFFSET(Radar!$AC$3,COLUMN(),0))*DistanceShader!BZ27*LightShader!BZ27*(IF(OFFSET(Ghosts!$S$41,COLUMN(),0)&lt;ScreenHeight!$E28,   1,   (SQRT(OFFSET(Ghosts!$T$41,COLUMN(),0)-OFFSET(Ghosts!$R$41,COLUMN(),0)*ScreenHeight!$D28)-1))+IF(Ghosts!$B$35,IF(Param!$M$21,-1-POWER(0.3,Param!$M$21)/(IF(Param!$M$21&lt;20,LightShader!BZ92,OFFSET(LightShader!BZ92,Param!$M$21-20,0))+POWER(0.3,Param!$M$21)),-2),0))</f>
        <v>1.0165625293060911</v>
      </c>
      <c r="CA27" s="46">
        <f ca="1">IF(ScreenHeight!$B28&lt;OFFSET(Radar!$AC$3,COLUMN(),0),    Param!$B$38/ScreenHeight!$B28,    (Param!$B$37+1/(1-OFFSET(Radar!$AD$3,COLUMN(),0)*ScreenHeight!$C28)/Param!$B$39)/OFFSET(Radar!$AC$3,COLUMN(),0))*DistanceShader!CA27*LightShader!CA27*(IF(OFFSET(Ghosts!$S$41,COLUMN(),0)&lt;ScreenHeight!$E28,   1,   (SQRT(OFFSET(Ghosts!$T$41,COLUMN(),0)-OFFSET(Ghosts!$R$41,COLUMN(),0)*ScreenHeight!$D28)-1))+IF(Ghosts!$B$35,IF(Param!$M$21,-1-POWER(0.3,Param!$M$21)/(IF(Param!$M$21&lt;20,LightShader!CA92,OFFSET(LightShader!CA92,Param!$M$21-20,0))+POWER(0.3,Param!$M$21)),-2),0))</f>
        <v>0.98332345542841004</v>
      </c>
      <c r="CB27" s="46">
        <f ca="1">IF(ScreenHeight!$B28&lt;OFFSET(Radar!$AC$3,COLUMN(),0),    Param!$B$38/ScreenHeight!$B28,    (Param!$B$37+1/(1-OFFSET(Radar!$AD$3,COLUMN(),0)*ScreenHeight!$C28)/Param!$B$39)/OFFSET(Radar!$AC$3,COLUMN(),0))*DistanceShader!CB27*LightShader!CB27*(IF(OFFSET(Ghosts!$S$41,COLUMN(),0)&lt;ScreenHeight!$E28,   1,   (SQRT(OFFSET(Ghosts!$T$41,COLUMN(),0)-OFFSET(Ghosts!$R$41,COLUMN(),0)*ScreenHeight!$D28)-1))+IF(Ghosts!$B$35,IF(Param!$M$21,-1-POWER(0.3,Param!$M$21)/(IF(Param!$M$21&lt;20,LightShader!CB92,OFFSET(LightShader!CB92,Param!$M$21-20,0))+POWER(0.3,Param!$M$21)),-2),0))</f>
        <v>0.95348214948809518</v>
      </c>
      <c r="CC27" s="46">
        <f ca="1">IF(ScreenHeight!$B28&lt;OFFSET(Radar!$AC$3,COLUMN(),0),    Param!$B$38/ScreenHeight!$B28,    (Param!$B$37+1/(1-OFFSET(Radar!$AD$3,COLUMN(),0)*ScreenHeight!$C28)/Param!$B$39)/OFFSET(Radar!$AC$3,COLUMN(),0))*DistanceShader!CC27*LightShader!CC27*(IF(OFFSET(Ghosts!$S$41,COLUMN(),0)&lt;ScreenHeight!$E28,   1,   (SQRT(OFFSET(Ghosts!$T$41,COLUMN(),0)-OFFSET(Ghosts!$R$41,COLUMN(),0)*ScreenHeight!$D28)-1))+IF(Ghosts!$B$35,IF(Param!$M$21,-1-POWER(0.3,Param!$M$21)/(IF(Param!$M$21&lt;20,LightShader!CC92,OFFSET(LightShader!CC92,Param!$M$21-20,0))+POWER(0.3,Param!$M$21)),-2),0))</f>
        <v>0.92676118804179308</v>
      </c>
      <c r="CD27" s="46">
        <f ca="1">IF(ScreenHeight!$B28&lt;OFFSET(Radar!$AC$3,COLUMN(),0),    Param!$B$38/ScreenHeight!$B28,    (Param!$B$37+1/(1-OFFSET(Radar!$AD$3,COLUMN(),0)*ScreenHeight!$C28)/Param!$B$39)/OFFSET(Radar!$AC$3,COLUMN(),0))*DistanceShader!CD27*LightShader!CD27*(IF(OFFSET(Ghosts!$S$41,COLUMN(),0)&lt;ScreenHeight!$E28,   1,   (SQRT(OFFSET(Ghosts!$T$41,COLUMN(),0)-OFFSET(Ghosts!$R$41,COLUMN(),0)*ScreenHeight!$D28)-1))+IF(Ghosts!$B$35,IF(Param!$M$21,-1-POWER(0.3,Param!$M$21)/(IF(Param!$M$21&lt;20,LightShader!CD92,OFFSET(LightShader!CD92,Param!$M$21-20,0))+POWER(0.3,Param!$M$21)),-2),0))</f>
        <v>0.90265415728370058</v>
      </c>
      <c r="CE27" s="46">
        <f ca="1">IF(ScreenHeight!$B28&lt;OFFSET(Radar!$AC$3,COLUMN(),0),    Param!$B$38/ScreenHeight!$B28,    (Param!$B$37+1/(1-OFFSET(Radar!$AD$3,COLUMN(),0)*ScreenHeight!$C28)/Param!$B$39)/OFFSET(Radar!$AC$3,COLUMN(),0))*DistanceShader!CE27*LightShader!CE27*(IF(OFFSET(Ghosts!$S$41,COLUMN(),0)&lt;ScreenHeight!$E28,   1,   (SQRT(OFFSET(Ghosts!$T$41,COLUMN(),0)-OFFSET(Ghosts!$R$41,COLUMN(),0)*ScreenHeight!$D28)-1))+IF(Ghosts!$B$35,IF(Param!$M$21,-1-POWER(0.3,Param!$M$21)/(IF(Param!$M$21&lt;20,LightShader!CE92,OFFSET(LightShader!CE92,Param!$M$21-20,0))+POWER(0.3,Param!$M$21)),-2),0))</f>
        <v>0.88025717546021842</v>
      </c>
      <c r="CF27" s="46">
        <f ca="1">IF(ScreenHeight!$B28&lt;OFFSET(Radar!$AC$3,COLUMN(),0),    Param!$B$38/ScreenHeight!$B28,    (Param!$B$37+1/(1-OFFSET(Radar!$AD$3,COLUMN(),0)*ScreenHeight!$C28)/Param!$B$39)/OFFSET(Radar!$AC$3,COLUMN(),0))*DistanceShader!CF27*LightShader!CF27*(IF(OFFSET(Ghosts!$S$41,COLUMN(),0)&lt;ScreenHeight!$E28,   1,   (SQRT(OFFSET(Ghosts!$T$41,COLUMN(),0)-OFFSET(Ghosts!$R$41,COLUMN(),0)*ScreenHeight!$D28)-1))+IF(Ghosts!$B$35,IF(Param!$M$21,-1-POWER(0.3,Param!$M$21)/(IF(Param!$M$21&lt;20,LightShader!CF92,OFFSET(LightShader!CF92,Param!$M$21-20,0))+POWER(0.3,Param!$M$21)),-2),0))</f>
        <v>0.8581802974223266</v>
      </c>
      <c r="CG27" s="46">
        <f ca="1">IF(ScreenHeight!$B28&lt;OFFSET(Radar!$AC$3,COLUMN(),0),    Param!$B$38/ScreenHeight!$B28,    (Param!$B$37+1/(1-OFFSET(Radar!$AD$3,COLUMN(),0)*ScreenHeight!$C28)/Param!$B$39)/OFFSET(Radar!$AC$3,COLUMN(),0))*DistanceShader!CG27*LightShader!CG27*(IF(OFFSET(Ghosts!$S$41,COLUMN(),0)&lt;ScreenHeight!$E28,   1,   (SQRT(OFFSET(Ghosts!$T$41,COLUMN(),0)-OFFSET(Ghosts!$R$41,COLUMN(),0)*ScreenHeight!$D28)-1))+IF(Ghosts!$B$35,IF(Param!$M$21,-1-POWER(0.3,Param!$M$21)/(IF(Param!$M$21&lt;20,LightShader!CG92,OFFSET(LightShader!CG92,Param!$M$21-20,0))+POWER(0.3,Param!$M$21)),-2),0))</f>
        <v>0.83323993198206925</v>
      </c>
      <c r="CH27" s="46">
        <f ca="1">IF(ScreenHeight!$B28&lt;OFFSET(Radar!$AC$3,COLUMN(),0),    Param!$B$38/ScreenHeight!$B28,    (Param!$B$37+1/(1-OFFSET(Radar!$AD$3,COLUMN(),0)*ScreenHeight!$C28)/Param!$B$39)/OFFSET(Radar!$AC$3,COLUMN(),0))*DistanceShader!CH27*LightShader!CH27*(IF(OFFSET(Ghosts!$S$41,COLUMN(),0)&lt;ScreenHeight!$E28,   1,   (SQRT(OFFSET(Ghosts!$T$41,COLUMN(),0)-OFFSET(Ghosts!$R$41,COLUMN(),0)*ScreenHeight!$D28)-1))+IF(Ghosts!$B$35,IF(Param!$M$21,-1-POWER(0.3,Param!$M$21)/(IF(Param!$M$21&lt;20,LightShader!CH92,OFFSET(LightShader!CH92,Param!$M$21-20,0))+POWER(0.3,Param!$M$21)),-2),0))</f>
        <v>0.80517699030448331</v>
      </c>
      <c r="CI27" s="46">
        <f ca="1">IF(ScreenHeight!$B28&lt;OFFSET(Radar!$AC$3,COLUMN(),0),    Param!$B$38/ScreenHeight!$B28,    (Param!$B$37+1/(1-OFFSET(Radar!$AD$3,COLUMN(),0)*ScreenHeight!$C28)/Param!$B$39)/OFFSET(Radar!$AC$3,COLUMN(),0))*DistanceShader!CI27*LightShader!CI27*(IF(OFFSET(Ghosts!$S$41,COLUMN(),0)&lt;ScreenHeight!$E28,   1,   (SQRT(OFFSET(Ghosts!$T$41,COLUMN(),0)-OFFSET(Ghosts!$R$41,COLUMN(),0)*ScreenHeight!$D28)-1))+IF(Ghosts!$B$35,IF(Param!$M$21,-1-POWER(0.3,Param!$M$21)/(IF(Param!$M$21&lt;20,LightShader!CI92,OFFSET(LightShader!CI92,Param!$M$21-20,0))+POWER(0.3,Param!$M$21)),-2),0))</f>
        <v>0.77859829639186884</v>
      </c>
      <c r="CJ27" s="46">
        <f ca="1">IF(ScreenHeight!$B28&lt;OFFSET(Radar!$AC$3,COLUMN(),0),    Param!$B$38/ScreenHeight!$B28,    (Param!$B$37+1/(1-OFFSET(Radar!$AD$3,COLUMN(),0)*ScreenHeight!$C28)/Param!$B$39)/OFFSET(Radar!$AC$3,COLUMN(),0))*DistanceShader!CJ27*LightShader!CJ27*(IF(OFFSET(Ghosts!$S$41,COLUMN(),0)&lt;ScreenHeight!$E28,   1,   (SQRT(OFFSET(Ghosts!$T$41,COLUMN(),0)-OFFSET(Ghosts!$R$41,COLUMN(),0)*ScreenHeight!$D28)-1))+IF(Ghosts!$B$35,IF(Param!$M$21,-1-POWER(0.3,Param!$M$21)/(IF(Param!$M$21&lt;20,LightShader!CJ92,OFFSET(LightShader!CJ92,Param!$M$21-20,0))+POWER(0.3,Param!$M$21)),-2),0))</f>
        <v>0.74917843293505293</v>
      </c>
      <c r="CK27" s="46">
        <f ca="1">IF(ScreenHeight!$B28&lt;OFFSET(Radar!$AC$3,COLUMN(),0),    Param!$B$38/ScreenHeight!$B28,    (Param!$B$37+1/(1-OFFSET(Radar!$AD$3,COLUMN(),0)*ScreenHeight!$C28)/Param!$B$39)/OFFSET(Radar!$AC$3,COLUMN(),0))*DistanceShader!CK27*LightShader!CK27*(IF(OFFSET(Ghosts!$S$41,COLUMN(),0)&lt;ScreenHeight!$E28,   1,   (SQRT(OFFSET(Ghosts!$T$41,COLUMN(),0)-OFFSET(Ghosts!$R$41,COLUMN(),0)*ScreenHeight!$D28)-1))+IF(Ghosts!$B$35,IF(Param!$M$21,-1-POWER(0.3,Param!$M$21)/(IF(Param!$M$21&lt;20,LightShader!CK92,OFFSET(LightShader!CK92,Param!$M$21-20,0))+POWER(0.3,Param!$M$21)),-2),0))</f>
        <v>0.71829355193226241</v>
      </c>
      <c r="CL27" s="46">
        <f ca="1">IF(ScreenHeight!$B28&lt;OFFSET(Radar!$AC$3,COLUMN(),0),    Param!$B$38/ScreenHeight!$B28,    (Param!$B$37+1/(1-OFFSET(Radar!$AD$3,COLUMN(),0)*ScreenHeight!$C28)/Param!$B$39)/OFFSET(Radar!$AC$3,COLUMN(),0))*DistanceShader!CL27*LightShader!CL27*(IF(OFFSET(Ghosts!$S$41,COLUMN(),0)&lt;ScreenHeight!$E28,   1,   (SQRT(OFFSET(Ghosts!$T$41,COLUMN(),0)-OFFSET(Ghosts!$R$41,COLUMN(),0)*ScreenHeight!$D28)-1))+IF(Ghosts!$B$35,IF(Param!$M$21,-1-POWER(0.3,Param!$M$21)/(IF(Param!$M$21&lt;20,LightShader!CL92,OFFSET(LightShader!CL92,Param!$M$21-20,0))+POWER(0.3,Param!$M$21)),-2),0))</f>
        <v>0.43634958406018642</v>
      </c>
      <c r="CM27" s="46">
        <f ca="1">IF(ScreenHeight!$B28&lt;OFFSET(Radar!$AC$3,COLUMN(),0),    Param!$B$38/ScreenHeight!$B28,    (Param!$B$37+1/(1-OFFSET(Radar!$AD$3,COLUMN(),0)*ScreenHeight!$C28)/Param!$B$39)/OFFSET(Radar!$AC$3,COLUMN(),0))*DistanceShader!CM27*LightShader!CM27*(IF(OFFSET(Ghosts!$S$41,COLUMN(),0)&lt;ScreenHeight!$E28,   1,   (SQRT(OFFSET(Ghosts!$T$41,COLUMN(),0)-OFFSET(Ghosts!$R$41,COLUMN(),0)*ScreenHeight!$D28)-1))+IF(Ghosts!$B$35,IF(Param!$M$21,-1-POWER(0.3,Param!$M$21)/(IF(Param!$M$21&lt;20,LightShader!CM92,OFFSET(LightShader!CM92,Param!$M$21-20,0))+POWER(0.3,Param!$M$21)),-2),0))</f>
        <v>0.94042741717673695</v>
      </c>
      <c r="CN27" s="46">
        <f ca="1">IF(ScreenHeight!$B28&lt;OFFSET(Radar!$AC$3,COLUMN(),0),    Param!$B$38/ScreenHeight!$B28,    (Param!$B$37+1/(1-OFFSET(Radar!$AD$3,COLUMN(),0)*ScreenHeight!$C28)/Param!$B$39)/OFFSET(Radar!$AC$3,COLUMN(),0))*DistanceShader!CN27*LightShader!CN27*(IF(OFFSET(Ghosts!$S$41,COLUMN(),0)&lt;ScreenHeight!$E28,   1,   (SQRT(OFFSET(Ghosts!$T$41,COLUMN(),0)-OFFSET(Ghosts!$R$41,COLUMN(),0)*ScreenHeight!$D28)-1))+IF(Ghosts!$B$35,IF(Param!$M$21,-1-POWER(0.3,Param!$M$21)/(IF(Param!$M$21&lt;20,LightShader!CN92,OFFSET(LightShader!CN92,Param!$M$21-20,0))+POWER(0.3,Param!$M$21)),-2),0))</f>
        <v>0.90382608863147285</v>
      </c>
      <c r="CO27" s="46">
        <f ca="1">IF(ScreenHeight!$B28&lt;OFFSET(Radar!$AC$3,COLUMN(),0),    Param!$B$38/ScreenHeight!$B28,    (Param!$B$37+1/(1-OFFSET(Radar!$AD$3,COLUMN(),0)*ScreenHeight!$C28)/Param!$B$39)/OFFSET(Radar!$AC$3,COLUMN(),0))*DistanceShader!CO27*LightShader!CO27*(IF(OFFSET(Ghosts!$S$41,COLUMN(),0)&lt;ScreenHeight!$E28,   1,   (SQRT(OFFSET(Ghosts!$T$41,COLUMN(),0)-OFFSET(Ghosts!$R$41,COLUMN(),0)*ScreenHeight!$D28)-1))+IF(Ghosts!$B$35,IF(Param!$M$21,-1-POWER(0.3,Param!$M$21)/(IF(Param!$M$21&lt;20,LightShader!CO92,OFFSET(LightShader!CO92,Param!$M$21-20,0))+POWER(0.3,Param!$M$21)),-2),0))</f>
        <v>0.87021226688683861</v>
      </c>
      <c r="CP27" s="46">
        <f ca="1">IF(ScreenHeight!$B28&lt;OFFSET(Radar!$AC$3,COLUMN(),0),    Param!$B$38/ScreenHeight!$B28,    (Param!$B$37+1/(1-OFFSET(Radar!$AD$3,COLUMN(),0)*ScreenHeight!$C28)/Param!$B$39)/OFFSET(Radar!$AC$3,COLUMN(),0))*DistanceShader!CP27*LightShader!CP27*(IF(OFFSET(Ghosts!$S$41,COLUMN(),0)&lt;ScreenHeight!$E28,   1,   (SQRT(OFFSET(Ghosts!$T$41,COLUMN(),0)-OFFSET(Ghosts!$R$41,COLUMN(),0)*ScreenHeight!$D28)-1))+IF(Ghosts!$B$35,IF(Param!$M$21,-1-POWER(0.3,Param!$M$21)/(IF(Param!$M$21&lt;20,LightShader!CP92,OFFSET(LightShader!CP92,Param!$M$21-20,0))+POWER(0.3,Param!$M$21)),-2),0))</f>
        <v>0.83931133438670646</v>
      </c>
      <c r="CQ27" s="46">
        <f ca="1">IF(ScreenHeight!$B28&lt;OFFSET(Radar!$AC$3,COLUMN(),0),    Param!$B$38/ScreenHeight!$B28,    (Param!$B$37+1/(1-OFFSET(Radar!$AD$3,COLUMN(),0)*ScreenHeight!$C28)/Param!$B$39)/OFFSET(Radar!$AC$3,COLUMN(),0))*DistanceShader!CQ27*LightShader!CQ27*(IF(OFFSET(Ghosts!$S$41,COLUMN(),0)&lt;ScreenHeight!$E28,   1,   (SQRT(OFFSET(Ghosts!$T$41,COLUMN(),0)-OFFSET(Ghosts!$R$41,COLUMN(),0)*ScreenHeight!$D28)-1))+IF(Ghosts!$B$35,IF(Param!$M$21,-1-POWER(0.3,Param!$M$21)/(IF(Param!$M$21&lt;20,LightShader!CQ92,OFFSET(LightShader!CQ92,Param!$M$21-20,0))+POWER(0.3,Param!$M$21)),-2),0))</f>
        <v>0.81079505171865995</v>
      </c>
      <c r="CR27" s="46">
        <f ca="1">IF(ScreenHeight!$B28&lt;OFFSET(Radar!$AC$3,COLUMN(),0),    Param!$B$38/ScreenHeight!$B28,    (Param!$B$37+1/(1-OFFSET(Radar!$AD$3,COLUMN(),0)*ScreenHeight!$C28)/Param!$B$39)/OFFSET(Radar!$AC$3,COLUMN(),0))*DistanceShader!CR27*LightShader!CR27*(IF(OFFSET(Ghosts!$S$41,COLUMN(),0)&lt;ScreenHeight!$E28,   1,   (SQRT(OFFSET(Ghosts!$T$41,COLUMN(),0)-OFFSET(Ghosts!$R$41,COLUMN(),0)*ScreenHeight!$D28)-1))+IF(Ghosts!$B$35,IF(Param!$M$21,-1-POWER(0.3,Param!$M$21)/(IF(Param!$M$21&lt;20,LightShader!CR92,OFFSET(LightShader!CR92,Param!$M$21-20,0))+POWER(0.3,Param!$M$21)),-2),0))</f>
        <v>0.78434998423079083</v>
      </c>
      <c r="CS27" s="46">
        <f ca="1">IF(ScreenHeight!$B28&lt;OFFSET(Radar!$AC$3,COLUMN(),0),    Param!$B$38/ScreenHeight!$B28,    (Param!$B$37+1/(1-OFFSET(Radar!$AD$3,COLUMN(),0)*ScreenHeight!$C28)/Param!$B$39)/OFFSET(Radar!$AC$3,COLUMN(),0))*DistanceShader!CS27*LightShader!CS27*(IF(OFFSET(Ghosts!$S$41,COLUMN(),0)&lt;ScreenHeight!$E28,   1,   (SQRT(OFFSET(Ghosts!$T$41,COLUMN(),0)-OFFSET(Ghosts!$R$41,COLUMN(),0)*ScreenHeight!$D28)-1))+IF(Ghosts!$B$35,IF(Param!$M$21,-1-POWER(0.3,Param!$M$21)/(IF(Param!$M$21&lt;20,LightShader!CS92,OFFSET(LightShader!CS92,Param!$M$21-20,0))+POWER(0.3,Param!$M$21)),-2),0))</f>
        <v>0.75970246984730405</v>
      </c>
      <c r="CT27" s="46">
        <f ca="1">IF(ScreenHeight!$B28&lt;OFFSET(Radar!$AC$3,COLUMN(),0),    Param!$B$38/ScreenHeight!$B28,    (Param!$B$37+1/(1-OFFSET(Radar!$AD$3,COLUMN(),0)*ScreenHeight!$C28)/Param!$B$39)/OFFSET(Radar!$AC$3,COLUMN(),0))*DistanceShader!CT27*LightShader!CT27*(IF(OFFSET(Ghosts!$S$41,COLUMN(),0)&lt;ScreenHeight!$E28,   1,   (SQRT(OFFSET(Ghosts!$T$41,COLUMN(),0)-OFFSET(Ghosts!$R$41,COLUMN(),0)*ScreenHeight!$D28)-1))+IF(Ghosts!$B$35,IF(Param!$M$21,-1-POWER(0.3,Param!$M$21)/(IF(Param!$M$21&lt;20,LightShader!CT92,OFFSET(LightShader!CT92,Param!$M$21-20,0))+POWER(0.3,Param!$M$21)),-2),0))</f>
        <v>0.73662290260222019</v>
      </c>
      <c r="CU27" s="46">
        <f ca="1">IF(ScreenHeight!$B28&lt;OFFSET(Radar!$AC$3,COLUMN(),0),    Param!$B$38/ScreenHeight!$B28,    (Param!$B$37+1/(1-OFFSET(Radar!$AD$3,COLUMN(),0)*ScreenHeight!$C28)/Param!$B$39)/OFFSET(Radar!$AC$3,COLUMN(),0))*DistanceShader!CU27*LightShader!CU27*(IF(OFFSET(Ghosts!$S$41,COLUMN(),0)&lt;ScreenHeight!$E28,   1,   (SQRT(OFFSET(Ghosts!$T$41,COLUMN(),0)-OFFSET(Ghosts!$R$41,COLUMN(),0)*ScreenHeight!$D28)-1))+IF(Ghosts!$B$35,IF(Param!$M$21,-1-POWER(0.3,Param!$M$21)/(IF(Param!$M$21&lt;20,LightShader!CU92,OFFSET(LightShader!CU92,Param!$M$21-20,0))+POWER(0.3,Param!$M$21)),-2),0))</f>
        <v>0.71492171736450549</v>
      </c>
      <c r="CV27" s="46">
        <f ca="1">IF(ScreenHeight!$B28&lt;OFFSET(Radar!$AC$3,COLUMN(),0),    Param!$B$38/ScreenHeight!$B28,    (Param!$B$37+1/(1-OFFSET(Radar!$AD$3,COLUMN(),0)*ScreenHeight!$C28)/Param!$B$39)/OFFSET(Radar!$AC$3,COLUMN(),0))*DistanceShader!CV27*LightShader!CV27*(IF(OFFSET(Ghosts!$S$41,COLUMN(),0)&lt;ScreenHeight!$E28,   1,   (SQRT(OFFSET(Ghosts!$T$41,COLUMN(),0)-OFFSET(Ghosts!$R$41,COLUMN(),0)*ScreenHeight!$D28)-1))+IF(Ghosts!$B$35,IF(Param!$M$21,-1-POWER(0.3,Param!$M$21)/(IF(Param!$M$21&lt;20,LightShader!CV92,OFFSET(LightShader!CV92,Param!$M$21-20,0))+POWER(0.3,Param!$M$21)),-2),0))</f>
        <v>0.69444294221357272</v>
      </c>
      <c r="CW27" s="46">
        <f ca="1">IF(ScreenHeight!$B28&lt;OFFSET(Radar!$AC$3,COLUMN(),0),    Param!$B$38/ScreenHeight!$B28,    (Param!$B$37+1/(1-OFFSET(Radar!$AD$3,COLUMN(),0)*ScreenHeight!$C28)/Param!$B$39)/OFFSET(Radar!$AC$3,COLUMN(),0))*DistanceShader!CW27*LightShader!CW27*(IF(OFFSET(Ghosts!$S$41,COLUMN(),0)&lt;ScreenHeight!$E28,   1,   (SQRT(OFFSET(Ghosts!$T$41,COLUMN(),0)-OFFSET(Ghosts!$R$41,COLUMN(),0)*ScreenHeight!$D28)-1))+IF(Ghosts!$B$35,IF(Param!$M$21,-1-POWER(0.3,Param!$M$21)/(IF(Param!$M$21&lt;20,LightShader!CW92,OFFSET(LightShader!CW92,Param!$M$21-20,0))+POWER(0.3,Param!$M$21)),-2),0))</f>
        <v>0.67505777621424967</v>
      </c>
    </row>
    <row r="28" spans="1:101" ht="7.5" customHeight="1">
      <c r="A28" s="46">
        <f ca="1">IF(ScreenHeight!$B29&lt;OFFSET(Radar!$AC$3,COLUMN(),0),    Param!$B$38/ScreenHeight!$B29,    (Param!$B$37+1/(1-OFFSET(Radar!$AD$3,COLUMN(),0)*ScreenHeight!$C29)/Param!$B$39)/OFFSET(Radar!$AC$3,COLUMN(),0))*DistanceShader!A28*LightShader!A28*(IF(OFFSET(Ghosts!$S$41,COLUMN(),0)&lt;ScreenHeight!$E29,   1,   (SQRT(OFFSET(Ghosts!$T$41,COLUMN(),0)-OFFSET(Ghosts!$R$41,COLUMN(),0)*ScreenHeight!$D29)-1))+IF(Ghosts!$B$35,IF(Param!$M$21,-1-POWER(0.3,Param!$M$21)/(IF(Param!$M$21&lt;20,LightShader!A93,OFFSET(LightShader!A93,Param!$M$21-20,0))+POWER(0.3,Param!$M$21)),-2),0))</f>
        <v>0.74030867161665759</v>
      </c>
      <c r="B28" s="46">
        <f ca="1">IF(ScreenHeight!$B29&lt;OFFSET(Radar!$AC$3,COLUMN(),0),    Param!$B$38/ScreenHeight!$B29,    (Param!$B$37+1/(1-OFFSET(Radar!$AD$3,COLUMN(),0)*ScreenHeight!$C29)/Param!$B$39)/OFFSET(Radar!$AC$3,COLUMN(),0))*DistanceShader!B28*LightShader!B28*(IF(OFFSET(Ghosts!$S$41,COLUMN(),0)&lt;ScreenHeight!$E29,   1,   (SQRT(OFFSET(Ghosts!$T$41,COLUMN(),0)-OFFSET(Ghosts!$R$41,COLUMN(),0)*ScreenHeight!$D29)-1))+IF(Ghosts!$B$35,IF(Param!$M$21,-1-POWER(0.3,Param!$M$21)/(IF(Param!$M$21&lt;20,LightShader!B93,OFFSET(LightShader!B93,Param!$M$21-20,0))+POWER(0.3,Param!$M$21)),-2),0))</f>
        <v>0.7547398068011506</v>
      </c>
      <c r="C28" s="46">
        <f ca="1">IF(ScreenHeight!$B29&lt;OFFSET(Radar!$AC$3,COLUMN(),0),    Param!$B$38/ScreenHeight!$B29,    (Param!$B$37+1/(1-OFFSET(Radar!$AD$3,COLUMN(),0)*ScreenHeight!$C29)/Param!$B$39)/OFFSET(Radar!$AC$3,COLUMN(),0))*DistanceShader!C28*LightShader!C28*(IF(OFFSET(Ghosts!$S$41,COLUMN(),0)&lt;ScreenHeight!$E29,   1,   (SQRT(OFFSET(Ghosts!$T$41,COLUMN(),0)-OFFSET(Ghosts!$R$41,COLUMN(),0)*ScreenHeight!$D29)-1))+IF(Ghosts!$B$35,IF(Param!$M$21,-1-POWER(0.3,Param!$M$21)/(IF(Param!$M$21&lt;20,LightShader!C93,OFFSET(LightShader!C93,Param!$M$21-20,0))+POWER(0.3,Param!$M$21)),-2),0))</f>
        <v>0.76967290773419494</v>
      </c>
      <c r="D28" s="46">
        <f ca="1">IF(ScreenHeight!$B29&lt;OFFSET(Radar!$AC$3,COLUMN(),0),    Param!$B$38/ScreenHeight!$B29,    (Param!$B$37+1/(1-OFFSET(Radar!$AD$3,COLUMN(),0)*ScreenHeight!$C29)/Param!$B$39)/OFFSET(Radar!$AC$3,COLUMN(),0))*DistanceShader!D28*LightShader!D28*(IF(OFFSET(Ghosts!$S$41,COLUMN(),0)&lt;ScreenHeight!$E29,   1,   (SQRT(OFFSET(Ghosts!$T$41,COLUMN(),0)-OFFSET(Ghosts!$R$41,COLUMN(),0)*ScreenHeight!$D29)-1))+IF(Ghosts!$B$35,IF(Param!$M$21,-1-POWER(0.3,Param!$M$21)/(IF(Param!$M$21&lt;20,LightShader!D93,OFFSET(LightShader!D93,Param!$M$21-20,0))+POWER(0.3,Param!$M$21)),-2),0))</f>
        <v>0.78513361980646534</v>
      </c>
      <c r="E28" s="46">
        <f ca="1">IF(ScreenHeight!$B29&lt;OFFSET(Radar!$AC$3,COLUMN(),0),    Param!$B$38/ScreenHeight!$B29,    (Param!$B$37+1/(1-OFFSET(Radar!$AD$3,COLUMN(),0)*ScreenHeight!$C29)/Param!$B$39)/OFFSET(Radar!$AC$3,COLUMN(),0))*DistanceShader!E28*LightShader!E28*(IF(OFFSET(Ghosts!$S$41,COLUMN(),0)&lt;ScreenHeight!$E29,   1,   (SQRT(OFFSET(Ghosts!$T$41,COLUMN(),0)-OFFSET(Ghosts!$R$41,COLUMN(),0)*ScreenHeight!$D29)-1))+IF(Ghosts!$B$35,IF(Param!$M$21,-1-POWER(0.3,Param!$M$21)/(IF(Param!$M$21&lt;20,LightShader!E93,OFFSET(LightShader!E93,Param!$M$21-20,0))+POWER(0.3,Param!$M$21)),-2),0))</f>
        <v>0.80114949357937837</v>
      </c>
      <c r="F28" s="46">
        <f ca="1">IF(ScreenHeight!$B29&lt;OFFSET(Radar!$AC$3,COLUMN(),0),    Param!$B$38/ScreenHeight!$B29,    (Param!$B$37+1/(1-OFFSET(Radar!$AD$3,COLUMN(),0)*ScreenHeight!$C29)/Param!$B$39)/OFFSET(Radar!$AC$3,COLUMN(),0))*DistanceShader!F28*LightShader!F28*(IF(OFFSET(Ghosts!$S$41,COLUMN(),0)&lt;ScreenHeight!$E29,   1,   (SQRT(OFFSET(Ghosts!$T$41,COLUMN(),0)-OFFSET(Ghosts!$R$41,COLUMN(),0)*ScreenHeight!$D29)-1))+IF(Ghosts!$B$35,IF(Param!$M$21,-1-POWER(0.3,Param!$M$21)/(IF(Param!$M$21&lt;20,LightShader!F93,OFFSET(LightShader!F93,Param!$M$21-20,0))+POWER(0.3,Param!$M$21)),-2),0))</f>
        <v>0.81775018588286363</v>
      </c>
      <c r="G28" s="46">
        <f ca="1">IF(ScreenHeight!$B29&lt;OFFSET(Radar!$AC$3,COLUMN(),0),    Param!$B$38/ScreenHeight!$B29,    (Param!$B$37+1/(1-OFFSET(Radar!$AD$3,COLUMN(),0)*ScreenHeight!$C29)/Param!$B$39)/OFFSET(Radar!$AC$3,COLUMN(),0))*DistanceShader!G28*LightShader!G28*(IF(OFFSET(Ghosts!$S$41,COLUMN(),0)&lt;ScreenHeight!$E29,   1,   (SQRT(OFFSET(Ghosts!$T$41,COLUMN(),0)-OFFSET(Ghosts!$R$41,COLUMN(),0)*ScreenHeight!$D29)-1))+IF(Ghosts!$B$35,IF(Param!$M$21,-1-POWER(0.3,Param!$M$21)/(IF(Param!$M$21&lt;20,LightShader!G93,OFFSET(LightShader!G93,Param!$M$21-20,0))+POWER(0.3,Param!$M$21)),-2),0))</f>
        <v>0.83496768889658557</v>
      </c>
      <c r="H28" s="46">
        <f ca="1">IF(ScreenHeight!$B29&lt;OFFSET(Radar!$AC$3,COLUMN(),0),    Param!$B$38/ScreenHeight!$B29,    (Param!$B$37+1/(1-OFFSET(Radar!$AD$3,COLUMN(),0)*ScreenHeight!$C29)/Param!$B$39)/OFFSET(Radar!$AC$3,COLUMN(),0))*DistanceShader!H28*LightShader!H28*(IF(OFFSET(Ghosts!$S$41,COLUMN(),0)&lt;ScreenHeight!$E29,   1,   (SQRT(OFFSET(Ghosts!$T$41,COLUMN(),0)-OFFSET(Ghosts!$R$41,COLUMN(),0)*ScreenHeight!$D29)-1))+IF(Ghosts!$B$35,IF(Param!$M$21,-1-POWER(0.3,Param!$M$21)/(IF(Param!$M$21&lt;20,LightShader!H93,OFFSET(LightShader!H93,Param!$M$21-20,0))+POWER(0.3,Param!$M$21)),-2),0))</f>
        <v>0.85283659190177574</v>
      </c>
      <c r="I28" s="46">
        <f ca="1">IF(ScreenHeight!$B29&lt;OFFSET(Radar!$AC$3,COLUMN(),0),    Param!$B$38/ScreenHeight!$B29,    (Param!$B$37+1/(1-OFFSET(Radar!$AD$3,COLUMN(),0)*ScreenHeight!$C29)/Param!$B$39)/OFFSET(Radar!$AC$3,COLUMN(),0))*DistanceShader!I28*LightShader!I28*(IF(OFFSET(Ghosts!$S$41,COLUMN(),0)&lt;ScreenHeight!$E29,   1,   (SQRT(OFFSET(Ghosts!$T$41,COLUMN(),0)-OFFSET(Ghosts!$R$41,COLUMN(),0)*ScreenHeight!$D29)-1))+IF(Ghosts!$B$35,IF(Param!$M$21,-1-POWER(0.3,Param!$M$21)/(IF(Param!$M$21&lt;20,LightShader!I93,OFFSET(LightShader!I93,Param!$M$21-20,0))+POWER(0.3,Param!$M$21)),-2),0))</f>
        <v>0.87139438128707292</v>
      </c>
      <c r="J28" s="46">
        <f ca="1">IF(ScreenHeight!$B29&lt;OFFSET(Radar!$AC$3,COLUMN(),0),    Param!$B$38/ScreenHeight!$B29,    (Param!$B$37+1/(1-OFFSET(Radar!$AD$3,COLUMN(),0)*ScreenHeight!$C29)/Param!$B$39)/OFFSET(Radar!$AC$3,COLUMN(),0))*DistanceShader!J28*LightShader!J28*(IF(OFFSET(Ghosts!$S$41,COLUMN(),0)&lt;ScreenHeight!$E29,   1,   (SQRT(OFFSET(Ghosts!$T$41,COLUMN(),0)-OFFSET(Ghosts!$R$41,COLUMN(),0)*ScreenHeight!$D29)-1))+IF(Ghosts!$B$35,IF(Param!$M$21,-1-POWER(0.3,Param!$M$21)/(IF(Param!$M$21&lt;20,LightShader!J93,OFFSET(LightShader!J93,Param!$M$21-20,0))+POWER(0.3,Param!$M$21)),-2),0))</f>
        <v>0.58091698855733021</v>
      </c>
      <c r="K28" s="46">
        <f ca="1">IF(ScreenHeight!$B29&lt;OFFSET(Radar!$AC$3,COLUMN(),0),    Param!$B$38/ScreenHeight!$B29,    (Param!$B$37+1/(1-OFFSET(Radar!$AD$3,COLUMN(),0)*ScreenHeight!$C29)/Param!$B$39)/OFFSET(Radar!$AC$3,COLUMN(),0))*DistanceShader!K28*LightShader!K28*(IF(OFFSET(Ghosts!$S$41,COLUMN(),0)&lt;ScreenHeight!$E29,   1,   (SQRT(OFFSET(Ghosts!$T$41,COLUMN(),0)-OFFSET(Ghosts!$R$41,COLUMN(),0)*ScreenHeight!$D29)-1))+IF(Ghosts!$B$35,IF(Param!$M$21,-1-POWER(0.3,Param!$M$21)/(IF(Param!$M$21&lt;20,LightShader!K93,OFFSET(LightShader!K93,Param!$M$21-20,0))+POWER(0.3,Param!$M$21)),-2),0))</f>
        <v>0.59400134808817007</v>
      </c>
      <c r="L28" s="46">
        <f ca="1">IF(ScreenHeight!$B29&lt;OFFSET(Radar!$AC$3,COLUMN(),0),    Param!$B$38/ScreenHeight!$B29,    (Param!$B$37+1/(1-OFFSET(Radar!$AD$3,COLUMN(),0)*ScreenHeight!$C29)/Param!$B$39)/OFFSET(Radar!$AC$3,COLUMN(),0))*DistanceShader!L28*LightShader!L28*(IF(OFFSET(Ghosts!$S$41,COLUMN(),0)&lt;ScreenHeight!$E29,   1,   (SQRT(OFFSET(Ghosts!$T$41,COLUMN(),0)-OFFSET(Ghosts!$R$41,COLUMN(),0)*ScreenHeight!$D29)-1))+IF(Ghosts!$B$35,IF(Param!$M$21,-1-POWER(0.3,Param!$M$21)/(IF(Param!$M$21&lt;20,LightShader!L93,OFFSET(LightShader!L93,Param!$M$21-20,0))+POWER(0.3,Param!$M$21)),-2),0))</f>
        <v>0.60762212387412728</v>
      </c>
      <c r="M28" s="46">
        <f ca="1">IF(ScreenHeight!$B29&lt;OFFSET(Radar!$AC$3,COLUMN(),0),    Param!$B$38/ScreenHeight!$B29,    (Param!$B$37+1/(1-OFFSET(Radar!$AD$3,COLUMN(),0)*ScreenHeight!$C29)/Param!$B$39)/OFFSET(Radar!$AC$3,COLUMN(),0))*DistanceShader!M28*LightShader!M28*(IF(OFFSET(Ghosts!$S$41,COLUMN(),0)&lt;ScreenHeight!$E29,   1,   (SQRT(OFFSET(Ghosts!$T$41,COLUMN(),0)-OFFSET(Ghosts!$R$41,COLUMN(),0)*ScreenHeight!$D29)-1))+IF(Ghosts!$B$35,IF(Param!$M$21,-1-POWER(0.3,Param!$M$21)/(IF(Param!$M$21&lt;20,LightShader!M93,OFFSET(LightShader!M93,Param!$M$21-20,0))+POWER(0.3,Param!$M$21)),-2),0))</f>
        <v>0.62181395084358926</v>
      </c>
      <c r="N28" s="46">
        <f ca="1">IF(ScreenHeight!$B29&lt;OFFSET(Radar!$AC$3,COLUMN(),0),    Param!$B$38/ScreenHeight!$B29,    (Param!$B$37+1/(1-OFFSET(Radar!$AD$3,COLUMN(),0)*ScreenHeight!$C29)/Param!$B$39)/OFFSET(Radar!$AC$3,COLUMN(),0))*DistanceShader!N28*LightShader!N28*(IF(OFFSET(Ghosts!$S$41,COLUMN(),0)&lt;ScreenHeight!$E29,   1,   (SQRT(OFFSET(Ghosts!$T$41,COLUMN(),0)-OFFSET(Ghosts!$R$41,COLUMN(),0)*ScreenHeight!$D29)-1))+IF(Ghosts!$B$35,IF(Param!$M$21,-1-POWER(0.3,Param!$M$21)/(IF(Param!$M$21&lt;20,LightShader!N93,OFFSET(LightShader!N93,Param!$M$21-20,0))+POWER(0.3,Param!$M$21)),-2),0))</f>
        <v>0.63661489303391205</v>
      </c>
      <c r="O28" s="46">
        <f ca="1">IF(ScreenHeight!$B29&lt;OFFSET(Radar!$AC$3,COLUMN(),0),    Param!$B$38/ScreenHeight!$B29,    (Param!$B$37+1/(1-OFFSET(Radar!$AD$3,COLUMN(),0)*ScreenHeight!$C29)/Param!$B$39)/OFFSET(Radar!$AC$3,COLUMN(),0))*DistanceShader!O28*LightShader!O28*(IF(OFFSET(Ghosts!$S$41,COLUMN(),0)&lt;ScreenHeight!$E29,   1,   (SQRT(OFFSET(Ghosts!$T$41,COLUMN(),0)-OFFSET(Ghosts!$R$41,COLUMN(),0)*ScreenHeight!$D29)-1))+IF(Ghosts!$B$35,IF(Param!$M$21,-1-POWER(0.3,Param!$M$21)/(IF(Param!$M$21&lt;20,LightShader!O93,OFFSET(LightShader!O93,Param!$M$21-20,0))+POWER(0.3,Param!$M$21)),-2),0))</f>
        <v>0.65206691849109255</v>
      </c>
      <c r="P28" s="46">
        <f ca="1">IF(ScreenHeight!$B29&lt;OFFSET(Radar!$AC$3,COLUMN(),0),    Param!$B$38/ScreenHeight!$B29,    (Param!$B$37+1/(1-OFFSET(Radar!$AD$3,COLUMN(),0)*ScreenHeight!$C29)/Param!$B$39)/OFFSET(Radar!$AC$3,COLUMN(),0))*DistanceShader!P28*LightShader!P28*(IF(OFFSET(Ghosts!$S$41,COLUMN(),0)&lt;ScreenHeight!$E29,   1,   (SQRT(OFFSET(Ghosts!$T$41,COLUMN(),0)-OFFSET(Ghosts!$R$41,COLUMN(),0)*ScreenHeight!$D29)-1))+IF(Ghosts!$B$35,IF(Param!$M$21,-1-POWER(0.3,Param!$M$21)/(IF(Param!$M$21&lt;20,LightShader!P93,OFFSET(LightShader!P93,Param!$M$21-20,0))+POWER(0.3,Param!$M$21)),-2),0))</f>
        <v>0.36928393865247561</v>
      </c>
      <c r="Q28" s="46">
        <f ca="1">IF(ScreenHeight!$B29&lt;OFFSET(Radar!$AC$3,COLUMN(),0),    Param!$B$38/ScreenHeight!$B29,    (Param!$B$37+1/(1-OFFSET(Radar!$AD$3,COLUMN(),0)*ScreenHeight!$C29)/Param!$B$39)/OFFSET(Radar!$AC$3,COLUMN(),0))*DistanceShader!Q28*LightShader!Q28*(IF(OFFSET(Ghosts!$S$41,COLUMN(),0)&lt;ScreenHeight!$E29,   1,   (SQRT(OFFSET(Ghosts!$T$41,COLUMN(),0)-OFFSET(Ghosts!$R$41,COLUMN(),0)*ScreenHeight!$D29)-1))+IF(Ghosts!$B$35,IF(Param!$M$21,-1-POWER(0.3,Param!$M$21)/(IF(Param!$M$21&lt;20,LightShader!Q93,OFFSET(LightShader!Q93,Param!$M$21-20,0))+POWER(0.3,Param!$M$21)),-2),0))</f>
        <v>0.38718322035965658</v>
      </c>
      <c r="R28" s="46">
        <f ca="1">IF(ScreenHeight!$B29&lt;OFFSET(Radar!$AC$3,COLUMN(),0),    Param!$B$38/ScreenHeight!$B29,    (Param!$B$37+1/(1-OFFSET(Radar!$AD$3,COLUMN(),0)*ScreenHeight!$C29)/Param!$B$39)/OFFSET(Radar!$AC$3,COLUMN(),0))*DistanceShader!R28*LightShader!R28*(IF(OFFSET(Ghosts!$S$41,COLUMN(),0)&lt;ScreenHeight!$E29,   1,   (SQRT(OFFSET(Ghosts!$T$41,COLUMN(),0)-OFFSET(Ghosts!$R$41,COLUMN(),0)*ScreenHeight!$D29)-1))+IF(Ghosts!$B$35,IF(Param!$M$21,-1-POWER(0.3,Param!$M$21)/(IF(Param!$M$21&lt;20,LightShader!R93,OFFSET(LightShader!R93,Param!$M$21-20,0))+POWER(0.3,Param!$M$21)),-2),0))</f>
        <v>0.52146352601431967</v>
      </c>
      <c r="S28" s="46">
        <f ca="1">IF(ScreenHeight!$B29&lt;OFFSET(Radar!$AC$3,COLUMN(),0),    Param!$B$38/ScreenHeight!$B29,    (Param!$B$37+1/(1-OFFSET(Radar!$AD$3,COLUMN(),0)*ScreenHeight!$C29)/Param!$B$39)/OFFSET(Radar!$AC$3,COLUMN(),0))*DistanceShader!S28*LightShader!S28*(IF(OFFSET(Ghosts!$S$41,COLUMN(),0)&lt;ScreenHeight!$E29,   1,   (SQRT(OFFSET(Ghosts!$T$41,COLUMN(),0)-OFFSET(Ghosts!$R$41,COLUMN(),0)*ScreenHeight!$D29)-1))+IF(Ghosts!$B$35,IF(Param!$M$21,-1-POWER(0.3,Param!$M$21)/(IF(Param!$M$21&lt;20,LightShader!S93,OFFSET(LightShader!S93,Param!$M$21-20,0))+POWER(0.3,Param!$M$21)),-2),0))</f>
        <v>0.5352460423058456</v>
      </c>
      <c r="T28" s="46">
        <f ca="1">IF(ScreenHeight!$B29&lt;OFFSET(Radar!$AC$3,COLUMN(),0),    Param!$B$38/ScreenHeight!$B29,    (Param!$B$37+1/(1-OFFSET(Radar!$AD$3,COLUMN(),0)*ScreenHeight!$C29)/Param!$B$39)/OFFSET(Radar!$AC$3,COLUMN(),0))*DistanceShader!T28*LightShader!T28*(IF(OFFSET(Ghosts!$S$41,COLUMN(),0)&lt;ScreenHeight!$E29,   1,   (SQRT(OFFSET(Ghosts!$T$41,COLUMN(),0)-OFFSET(Ghosts!$R$41,COLUMN(),0)*ScreenHeight!$D29)-1))+IF(Ghosts!$B$35,IF(Param!$M$21,-1-POWER(0.3,Param!$M$21)/(IF(Param!$M$21&lt;20,LightShader!T93,OFFSET(LightShader!T93,Param!$M$21-20,0))+POWER(0.3,Param!$M$21)),-2),0))</f>
        <v>0.54972817063513058</v>
      </c>
      <c r="U28" s="46">
        <f ca="1">IF(ScreenHeight!$B29&lt;OFFSET(Radar!$AC$3,COLUMN(),0),    Param!$B$38/ScreenHeight!$B29,    (Param!$B$37+1/(1-OFFSET(Radar!$AD$3,COLUMN(),0)*ScreenHeight!$C29)/Param!$B$39)/OFFSET(Radar!$AC$3,COLUMN(),0))*DistanceShader!U28*LightShader!U28*(IF(OFFSET(Ghosts!$S$41,COLUMN(),0)&lt;ScreenHeight!$E29,   1,   (SQRT(OFFSET(Ghosts!$T$41,COLUMN(),0)-OFFSET(Ghosts!$R$41,COLUMN(),0)*ScreenHeight!$D29)-1))+IF(Ghosts!$B$35,IF(Param!$M$21,-1-POWER(0.3,Param!$M$21)/(IF(Param!$M$21&lt;20,LightShader!U93,OFFSET(LightShader!U93,Param!$M$21-20,0))+POWER(0.3,Param!$M$21)),-2),0))</f>
        <v>0.56497030627676859</v>
      </c>
      <c r="V28" s="46">
        <f ca="1">IF(ScreenHeight!$B29&lt;OFFSET(Radar!$AC$3,COLUMN(),0),    Param!$B$38/ScreenHeight!$B29,    (Param!$B$37+1/(1-OFFSET(Radar!$AD$3,COLUMN(),0)*ScreenHeight!$C29)/Param!$B$39)/OFFSET(Radar!$AC$3,COLUMN(),0))*DistanceShader!V28*LightShader!V28*(IF(OFFSET(Ghosts!$S$41,COLUMN(),0)&lt;ScreenHeight!$E29,   1,   (SQRT(OFFSET(Ghosts!$T$41,COLUMN(),0)-OFFSET(Ghosts!$R$41,COLUMN(),0)*ScreenHeight!$D29)-1))+IF(Ghosts!$B$35,IF(Param!$M$21,-1-POWER(0.3,Param!$M$21)/(IF(Param!$M$21&lt;20,LightShader!V93,OFFSET(LightShader!V93,Param!$M$21-20,0))+POWER(0.3,Param!$M$21)),-2),0))</f>
        <v>0.58104086783675513</v>
      </c>
      <c r="W28" s="46">
        <f ca="1">IF(ScreenHeight!$B29&lt;OFFSET(Radar!$AC$3,COLUMN(),0),    Param!$B$38/ScreenHeight!$B29,    (Param!$B$37+1/(1-OFFSET(Radar!$AD$3,COLUMN(),0)*ScreenHeight!$C29)/Param!$B$39)/OFFSET(Radar!$AC$3,COLUMN(),0))*DistanceShader!W28*LightShader!W28*(IF(OFFSET(Ghosts!$S$41,COLUMN(),0)&lt;ScreenHeight!$E29,   1,   (SQRT(OFFSET(Ghosts!$T$41,COLUMN(),0)-OFFSET(Ghosts!$R$41,COLUMN(),0)*ScreenHeight!$D29)-1))+IF(Ghosts!$B$35,IF(Param!$M$21,-1-POWER(0.3,Param!$M$21)/(IF(Param!$M$21&lt;20,LightShader!W93,OFFSET(LightShader!W93,Param!$M$21-20,0))+POWER(0.3,Param!$M$21)),-2),0))</f>
        <v>0.59801771850990504</v>
      </c>
      <c r="X28" s="46">
        <f ca="1">IF(ScreenHeight!$B29&lt;OFFSET(Radar!$AC$3,COLUMN(),0),    Param!$B$38/ScreenHeight!$B29,    (Param!$B$37+1/(1-OFFSET(Radar!$AD$3,COLUMN(),0)*ScreenHeight!$C29)/Param!$B$39)/OFFSET(Radar!$AC$3,COLUMN(),0))*DistanceShader!X28*LightShader!X28*(IF(OFFSET(Ghosts!$S$41,COLUMN(),0)&lt;ScreenHeight!$E29,   1,   (SQRT(OFFSET(Ghosts!$T$41,COLUMN(),0)-OFFSET(Ghosts!$R$41,COLUMN(),0)*ScreenHeight!$D29)-1))+IF(Ghosts!$B$35,IF(Param!$M$21,-1-POWER(0.3,Param!$M$21)/(IF(Param!$M$21&lt;20,LightShader!X93,OFFSET(LightShader!X93,Param!$M$21-20,0))+POWER(0.3,Param!$M$21)),-2),0))</f>
        <v>0.61598989428060713</v>
      </c>
      <c r="Y28" s="46">
        <f ca="1">IF(ScreenHeight!$B29&lt;OFFSET(Radar!$AC$3,COLUMN(),0),    Param!$B$38/ScreenHeight!$B29,    (Param!$B$37+1/(1-OFFSET(Radar!$AD$3,COLUMN(),0)*ScreenHeight!$C29)/Param!$B$39)/OFFSET(Radar!$AC$3,COLUMN(),0))*DistanceShader!Y28*LightShader!Y28*(IF(OFFSET(Ghosts!$S$41,COLUMN(),0)&lt;ScreenHeight!$E29,   1,   (SQRT(OFFSET(Ghosts!$T$41,COLUMN(),0)-OFFSET(Ghosts!$R$41,COLUMN(),0)*ScreenHeight!$D29)-1))+IF(Ghosts!$B$35,IF(Param!$M$21,-1-POWER(0.3,Param!$M$21)/(IF(Param!$M$21&lt;20,LightShader!Y93,OFFSET(LightShader!Y93,Param!$M$21-20,0))+POWER(0.3,Param!$M$21)),-2),0))</f>
        <v>0.63505971732171196</v>
      </c>
      <c r="Z28" s="46">
        <f ca="1">IF(ScreenHeight!$B29&lt;OFFSET(Radar!$AC$3,COLUMN(),0),    Param!$B$38/ScreenHeight!$B29,    (Param!$B$37+1/(1-OFFSET(Radar!$AD$3,COLUMN(),0)*ScreenHeight!$C29)/Param!$B$39)/OFFSET(Radar!$AC$3,COLUMN(),0))*DistanceShader!Z28*LightShader!Z28*(IF(OFFSET(Ghosts!$S$41,COLUMN(),0)&lt;ScreenHeight!$E29,   1,   (SQRT(OFFSET(Ghosts!$T$41,COLUMN(),0)-OFFSET(Ghosts!$R$41,COLUMN(),0)*ScreenHeight!$D29)-1))+IF(Ghosts!$B$35,IF(Param!$M$21,-1-POWER(0.3,Param!$M$21)/(IF(Param!$M$21&lt;20,LightShader!Z93,OFFSET(LightShader!Z93,Param!$M$21-20,0))+POWER(0.3,Param!$M$21)),-2),0))</f>
        <v>0.65534539615916843</v>
      </c>
      <c r="AA28" s="46">
        <f ca="1">IF(ScreenHeight!$B29&lt;OFFSET(Radar!$AC$3,COLUMN(),0),    Param!$B$38/ScreenHeight!$B29,    (Param!$B$37+1/(1-OFFSET(Radar!$AD$3,COLUMN(),0)*ScreenHeight!$C29)/Param!$B$39)/OFFSET(Radar!$AC$3,COLUMN(),0))*DistanceShader!AA28*LightShader!AA28*(IF(OFFSET(Ghosts!$S$41,COLUMN(),0)&lt;ScreenHeight!$E29,   1,   (SQRT(OFFSET(Ghosts!$T$41,COLUMN(),0)-OFFSET(Ghosts!$R$41,COLUMN(),0)*ScreenHeight!$D29)-1))+IF(Ghosts!$B$35,IF(Param!$M$21,-1-POWER(0.3,Param!$M$21)/(IF(Param!$M$21&lt;20,LightShader!AA93,OFFSET(LightShader!AA93,Param!$M$21-20,0))+POWER(0.3,Param!$M$21)),-2),0))</f>
        <v>0.67698424551977932</v>
      </c>
      <c r="AB28" s="46">
        <f ca="1">IF(ScreenHeight!$B29&lt;OFFSET(Radar!$AC$3,COLUMN(),0),    Param!$B$38/ScreenHeight!$B29,    (Param!$B$37+1/(1-OFFSET(Radar!$AD$3,COLUMN(),0)*ScreenHeight!$C29)/Param!$B$39)/OFFSET(Radar!$AC$3,COLUMN(),0))*DistanceShader!AB28*LightShader!AB28*(IF(OFFSET(Ghosts!$S$41,COLUMN(),0)&lt;ScreenHeight!$E29,   1,   (SQRT(OFFSET(Ghosts!$T$41,COLUMN(),0)-OFFSET(Ghosts!$R$41,COLUMN(),0)*ScreenHeight!$D29)-1))+IF(Ghosts!$B$35,IF(Param!$M$21,-1-POWER(0.3,Param!$M$21)/(IF(Param!$M$21&lt;20,LightShader!AB93,OFFSET(LightShader!AB93,Param!$M$21-20,0))+POWER(0.3,Param!$M$21)),-2),0))</f>
        <v>0.70013670132978123</v>
      </c>
      <c r="AC28" s="46">
        <f ca="1">IF(ScreenHeight!$B29&lt;OFFSET(Radar!$AC$3,COLUMN(),0),    Param!$B$38/ScreenHeight!$B29,    (Param!$B$37+1/(1-OFFSET(Radar!$AD$3,COLUMN(),0)*ScreenHeight!$C29)/Param!$B$39)/OFFSET(Radar!$AC$3,COLUMN(),0))*DistanceShader!AC28*LightShader!AC28*(IF(OFFSET(Ghosts!$S$41,COLUMN(),0)&lt;ScreenHeight!$E29,   1,   (SQRT(OFFSET(Ghosts!$T$41,COLUMN(),0)-OFFSET(Ghosts!$R$41,COLUMN(),0)*ScreenHeight!$D29)-1))+IF(Ghosts!$B$35,IF(Param!$M$21,-1-POWER(0.3,Param!$M$21)/(IF(Param!$M$21&lt;20,LightShader!AC93,OFFSET(LightShader!AC93,Param!$M$21-20,0))+POWER(0.3,Param!$M$21)),-2),0))</f>
        <v>0.72499136464849745</v>
      </c>
      <c r="AD28" s="46">
        <f ca="1">IF(ScreenHeight!$B29&lt;OFFSET(Radar!$AC$3,COLUMN(),0),    Param!$B$38/ScreenHeight!$B29,    (Param!$B$37+1/(1-OFFSET(Radar!$AD$3,COLUMN(),0)*ScreenHeight!$C29)/Param!$B$39)/OFFSET(Radar!$AC$3,COLUMN(),0))*DistanceShader!AD28*LightShader!AD28*(IF(OFFSET(Ghosts!$S$41,COLUMN(),0)&lt;ScreenHeight!$E29,   1,   (SQRT(OFFSET(Ghosts!$T$41,COLUMN(),0)-OFFSET(Ghosts!$R$41,COLUMN(),0)*ScreenHeight!$D29)-1))+IF(Ghosts!$B$35,IF(Param!$M$21,-1-POWER(0.3,Param!$M$21)/(IF(Param!$M$21&lt;20,LightShader!AD93,OFFSET(LightShader!AD93,Param!$M$21-20,0))+POWER(0.3,Param!$M$21)),-2),0))</f>
        <v>0.75177138906100915</v>
      </c>
      <c r="AE28" s="46">
        <f ca="1">IF(ScreenHeight!$B29&lt;OFFSET(Radar!$AC$3,COLUMN(),0),    Param!$B$38/ScreenHeight!$B29,    (Param!$B$37+1/(1-OFFSET(Radar!$AD$3,COLUMN(),0)*ScreenHeight!$C29)/Param!$B$39)/OFFSET(Radar!$AC$3,COLUMN(),0))*DistanceShader!AE28*LightShader!AE28*(IF(OFFSET(Ghosts!$S$41,COLUMN(),0)&lt;ScreenHeight!$E29,   1,   (SQRT(OFFSET(Ghosts!$T$41,COLUMN(),0)-OFFSET(Ghosts!$R$41,COLUMN(),0)*ScreenHeight!$D29)-1))+IF(Ghosts!$B$35,IF(Param!$M$21,-1-POWER(0.3,Param!$M$21)/(IF(Param!$M$21&lt;20,LightShader!AE93,OFFSET(LightShader!AE93,Param!$M$21-20,0))+POWER(0.3,Param!$M$21)),-2),0))</f>
        <v>0.78074263902582486</v>
      </c>
      <c r="AF28" s="46">
        <f ca="1">IF(ScreenHeight!$B29&lt;OFFSET(Radar!$AC$3,COLUMN(),0),    Param!$B$38/ScreenHeight!$B29,    (Param!$B$37+1/(1-OFFSET(Radar!$AD$3,COLUMN(),0)*ScreenHeight!$C29)/Param!$B$39)/OFFSET(Radar!$AC$3,COLUMN(),0))*DistanceShader!AF28*LightShader!AF28*(IF(OFFSET(Ghosts!$S$41,COLUMN(),0)&lt;ScreenHeight!$E29,   1,   (SQRT(OFFSET(Ghosts!$T$41,COLUMN(),0)-OFFSET(Ghosts!$R$41,COLUMN(),0)*ScreenHeight!$D29)-1))+IF(Ghosts!$B$35,IF(Param!$M$21,-1-POWER(0.3,Param!$M$21)/(IF(Param!$M$21&lt;20,LightShader!AF93,OFFSET(LightShader!AF93,Param!$M$21-20,0))+POWER(0.3,Param!$M$21)),-2),0))</f>
        <v>0.81222420648366078</v>
      </c>
      <c r="AG28" s="46">
        <f ca="1">IF(ScreenHeight!$B29&lt;OFFSET(Radar!$AC$3,COLUMN(),0),    Param!$B$38/ScreenHeight!$B29,    (Param!$B$37+1/(1-OFFSET(Radar!$AD$3,COLUMN(),0)*ScreenHeight!$C29)/Param!$B$39)/OFFSET(Radar!$AC$3,COLUMN(),0))*DistanceShader!AG28*LightShader!AG28*(IF(OFFSET(Ghosts!$S$41,COLUMN(),0)&lt;ScreenHeight!$E29,   1,   (SQRT(OFFSET(Ghosts!$T$41,COLUMN(),0)-OFFSET(Ghosts!$R$41,COLUMN(),0)*ScreenHeight!$D29)-1))+IF(Ghosts!$B$35,IF(Param!$M$21,-1-POWER(0.3,Param!$M$21)/(IF(Param!$M$21&lt;20,LightShader!AG93,OFFSET(LightShader!AG93,Param!$M$21-20,0))+POWER(0.3,Param!$M$21)),-2),0))</f>
        <v>0.84660210165275995</v>
      </c>
      <c r="AH28" s="46">
        <f ca="1">IF(ScreenHeight!$B29&lt;OFFSET(Radar!$AC$3,COLUMN(),0),    Param!$B$38/ScreenHeight!$B29,    (Param!$B$37+1/(1-OFFSET(Radar!$AD$3,COLUMN(),0)*ScreenHeight!$C29)/Param!$B$39)/OFFSET(Radar!$AC$3,COLUMN(),0))*DistanceShader!AH28*LightShader!AH28*(IF(OFFSET(Ghosts!$S$41,COLUMN(),0)&lt;ScreenHeight!$E29,   1,   (SQRT(OFFSET(Ghosts!$T$41,COLUMN(),0)-OFFSET(Ghosts!$R$41,COLUMN(),0)*ScreenHeight!$D29)-1))+IF(Ghosts!$B$35,IF(Param!$M$21,-1-POWER(0.3,Param!$M$21)/(IF(Param!$M$21&lt;20,LightShader!AH93,OFFSET(LightShader!AH93,Param!$M$21-20,0))+POWER(0.3,Param!$M$21)),-2),0))</f>
        <v>1.8738665127820895</v>
      </c>
      <c r="AI28" s="46">
        <f ca="1">IF(ScreenHeight!$B29&lt;OFFSET(Radar!$AC$3,COLUMN(),0),    Param!$B$38/ScreenHeight!$B29,    (Param!$B$37+1/(1-OFFSET(Radar!$AD$3,COLUMN(),0)*ScreenHeight!$C29)/Param!$B$39)/OFFSET(Radar!$AC$3,COLUMN(),0))*DistanceShader!AI28*LightShader!AI28*(IF(OFFSET(Ghosts!$S$41,COLUMN(),0)&lt;ScreenHeight!$E29,   1,   (SQRT(OFFSET(Ghosts!$T$41,COLUMN(),0)-OFFSET(Ghosts!$R$41,COLUMN(),0)*ScreenHeight!$D29)-1))+IF(Ghosts!$B$35,IF(Param!$M$21,-1-POWER(0.3,Param!$M$21)/(IF(Param!$M$21&lt;20,LightShader!AI93,OFFSET(LightShader!AI93,Param!$M$21-20,0))+POWER(0.3,Param!$M$21)),-2),0))</f>
        <v>2.0147373747151933</v>
      </c>
      <c r="AJ28" s="46">
        <f ca="1">IF(ScreenHeight!$B29&lt;OFFSET(Radar!$AC$3,COLUMN(),0),    Param!$B$38/ScreenHeight!$B29,    (Param!$B$37+1/(1-OFFSET(Radar!$AD$3,COLUMN(),0)*ScreenHeight!$C29)/Param!$B$39)/OFFSET(Radar!$AC$3,COLUMN(),0))*DistanceShader!AJ28*LightShader!AJ28*(IF(OFFSET(Ghosts!$S$41,COLUMN(),0)&lt;ScreenHeight!$E29,   1,   (SQRT(OFFSET(Ghosts!$T$41,COLUMN(),0)-OFFSET(Ghosts!$R$41,COLUMN(),0)*ScreenHeight!$D29)-1))+IF(Ghosts!$B$35,IF(Param!$M$21,-1-POWER(0.3,Param!$M$21)/(IF(Param!$M$21&lt;20,LightShader!AJ93,OFFSET(LightShader!AJ93,Param!$M$21-20,0))+POWER(0.3,Param!$M$21)),-2),0))</f>
        <v>2.1729735679553901</v>
      </c>
      <c r="AK28" s="46">
        <f ca="1">IF(ScreenHeight!$B29&lt;OFFSET(Radar!$AC$3,COLUMN(),0),    Param!$B$38/ScreenHeight!$B29,    (Param!$B$37+1/(1-OFFSET(Radar!$AD$3,COLUMN(),0)*ScreenHeight!$C29)/Param!$B$39)/OFFSET(Radar!$AC$3,COLUMN(),0))*DistanceShader!AK28*LightShader!AK28*(IF(OFFSET(Ghosts!$S$41,COLUMN(),0)&lt;ScreenHeight!$E29,   1,   (SQRT(OFFSET(Ghosts!$T$41,COLUMN(),0)-OFFSET(Ghosts!$R$41,COLUMN(),0)*ScreenHeight!$D29)-1))+IF(Ghosts!$B$35,IF(Param!$M$21,-1-POWER(0.3,Param!$M$21)/(IF(Param!$M$21&lt;20,LightShader!AK93,OFFSET(LightShader!AK93,Param!$M$21-20,0))+POWER(0.3,Param!$M$21)),-2),0))</f>
        <v>2.3519421583586757</v>
      </c>
      <c r="AL28" s="46">
        <f ca="1">IF(ScreenHeight!$B29&lt;OFFSET(Radar!$AC$3,COLUMN(),0),    Param!$B$38/ScreenHeight!$B29,    (Param!$B$37+1/(1-OFFSET(Radar!$AD$3,COLUMN(),0)*ScreenHeight!$C29)/Param!$B$39)/OFFSET(Radar!$AC$3,COLUMN(),0))*DistanceShader!AL28*LightShader!AL28*(IF(OFFSET(Ghosts!$S$41,COLUMN(),0)&lt;ScreenHeight!$E29,   1,   (SQRT(OFFSET(Ghosts!$T$41,COLUMN(),0)-OFFSET(Ghosts!$R$41,COLUMN(),0)*ScreenHeight!$D29)-1))+IF(Ghosts!$B$35,IF(Param!$M$21,-1-POWER(0.3,Param!$M$21)/(IF(Param!$M$21&lt;20,LightShader!AL93,OFFSET(LightShader!AL93,Param!$M$21-20,0))+POWER(0.3,Param!$M$21)),-2),0))</f>
        <v>2.5559300653690502</v>
      </c>
      <c r="AM28" s="46">
        <f ca="1">IF(ScreenHeight!$B29&lt;OFFSET(Radar!$AC$3,COLUMN(),0),    Param!$B$38/ScreenHeight!$B29,    (Param!$B$37+1/(1-OFFSET(Radar!$AD$3,COLUMN(),0)*ScreenHeight!$C29)/Param!$B$39)/OFFSET(Radar!$AC$3,COLUMN(),0))*DistanceShader!AM28*LightShader!AM28*(IF(OFFSET(Ghosts!$S$41,COLUMN(),0)&lt;ScreenHeight!$E29,   1,   (SQRT(OFFSET(Ghosts!$T$41,COLUMN(),0)-OFFSET(Ghosts!$R$41,COLUMN(),0)*ScreenHeight!$D29)-1))+IF(Ghosts!$B$35,IF(Param!$M$21,-1-POWER(0.3,Param!$M$21)/(IF(Param!$M$21&lt;20,LightShader!AM93,OFFSET(LightShader!AM93,Param!$M$21-20,0))+POWER(0.3,Param!$M$21)),-2),0))</f>
        <v>2.7612949838651581</v>
      </c>
      <c r="AN28" s="46">
        <f ca="1">IF(ScreenHeight!$B29&lt;OFFSET(Radar!$AC$3,COLUMN(),0),    Param!$B$38/ScreenHeight!$B29,    (Param!$B$37+1/(1-OFFSET(Radar!$AD$3,COLUMN(),0)*ScreenHeight!$C29)/Param!$B$39)/OFFSET(Radar!$AC$3,COLUMN(),0))*DistanceShader!AN28*LightShader!AN28*(IF(OFFSET(Ghosts!$S$41,COLUMN(),0)&lt;ScreenHeight!$E29,   1,   (SQRT(OFFSET(Ghosts!$T$41,COLUMN(),0)-OFFSET(Ghosts!$R$41,COLUMN(),0)*ScreenHeight!$D29)-1))+IF(Ghosts!$B$35,IF(Param!$M$21,-1-POWER(0.3,Param!$M$21)/(IF(Param!$M$21&lt;20,LightShader!AN93,OFFSET(LightShader!AN93,Param!$M$21-20,0))+POWER(0.3,Param!$M$21)),-2),0))</f>
        <v>2.7936991396317112</v>
      </c>
      <c r="AO28" s="46">
        <f ca="1">IF(ScreenHeight!$B29&lt;OFFSET(Radar!$AC$3,COLUMN(),0),    Param!$B$38/ScreenHeight!$B29,    (Param!$B$37+1/(1-OFFSET(Radar!$AD$3,COLUMN(),0)*ScreenHeight!$C29)/Param!$B$39)/OFFSET(Radar!$AC$3,COLUMN(),0))*DistanceShader!AO28*LightShader!AO28*(IF(OFFSET(Ghosts!$S$41,COLUMN(),0)&lt;ScreenHeight!$E29,   1,   (SQRT(OFFSET(Ghosts!$T$41,COLUMN(),0)-OFFSET(Ghosts!$R$41,COLUMN(),0)*ScreenHeight!$D29)-1))+IF(Ghosts!$B$35,IF(Param!$M$21,-1-POWER(0.3,Param!$M$21)/(IF(Param!$M$21&lt;20,LightShader!AO93,OFFSET(LightShader!AO93,Param!$M$21-20,0))+POWER(0.3,Param!$M$21)),-2),0))</f>
        <v>4.8683539706589523</v>
      </c>
      <c r="AP28" s="46">
        <f ca="1">IF(ScreenHeight!$B29&lt;OFFSET(Radar!$AC$3,COLUMN(),0),    Param!$B$38/ScreenHeight!$B29,    (Param!$B$37+1/(1-OFFSET(Radar!$AD$3,COLUMN(),0)*ScreenHeight!$C29)/Param!$B$39)/OFFSET(Radar!$AC$3,COLUMN(),0))*DistanceShader!AP28*LightShader!AP28*(IF(OFFSET(Ghosts!$S$41,COLUMN(),0)&lt;ScreenHeight!$E29,   1,   (SQRT(OFFSET(Ghosts!$T$41,COLUMN(),0)-OFFSET(Ghosts!$R$41,COLUMN(),0)*ScreenHeight!$D29)-1))+IF(Ghosts!$B$35,IF(Param!$M$21,-1-POWER(0.3,Param!$M$21)/(IF(Param!$M$21&lt;20,LightShader!AP93,OFFSET(LightShader!AP93,Param!$M$21-20,0))+POWER(0.3,Param!$M$21)),-2),0))</f>
        <v>4.7793354303457507</v>
      </c>
      <c r="AQ28" s="46">
        <f ca="1">IF(ScreenHeight!$B29&lt;OFFSET(Radar!$AC$3,COLUMN(),0),    Param!$B$38/ScreenHeight!$B29,    (Param!$B$37+1/(1-OFFSET(Radar!$AD$3,COLUMN(),0)*ScreenHeight!$C29)/Param!$B$39)/OFFSET(Radar!$AC$3,COLUMN(),0))*DistanceShader!AQ28*LightShader!AQ28*(IF(OFFSET(Ghosts!$S$41,COLUMN(),0)&lt;ScreenHeight!$E29,   1,   (SQRT(OFFSET(Ghosts!$T$41,COLUMN(),0)-OFFSET(Ghosts!$R$41,COLUMN(),0)*ScreenHeight!$D29)-1))+IF(Ghosts!$B$35,IF(Param!$M$21,-1-POWER(0.3,Param!$M$21)/(IF(Param!$M$21&lt;20,LightShader!AQ93,OFFSET(LightShader!AQ93,Param!$M$21-20,0))+POWER(0.3,Param!$M$21)),-2),0))</f>
        <v>4.6874175334679196</v>
      </c>
      <c r="AR28" s="46">
        <f ca="1">IF(ScreenHeight!$B29&lt;OFFSET(Radar!$AC$3,COLUMN(),0),    Param!$B$38/ScreenHeight!$B29,    (Param!$B$37+1/(1-OFFSET(Radar!$AD$3,COLUMN(),0)*ScreenHeight!$C29)/Param!$B$39)/OFFSET(Radar!$AC$3,COLUMN(),0))*DistanceShader!AR28*LightShader!AR28*(IF(OFFSET(Ghosts!$S$41,COLUMN(),0)&lt;ScreenHeight!$E29,   1,   (SQRT(OFFSET(Ghosts!$T$41,COLUMN(),0)-OFFSET(Ghosts!$R$41,COLUMN(),0)*ScreenHeight!$D29)-1))+IF(Ghosts!$B$35,IF(Param!$M$21,-1-POWER(0.3,Param!$M$21)/(IF(Param!$M$21&lt;20,LightShader!AR93,OFFSET(LightShader!AR93,Param!$M$21-20,0))+POWER(0.3,Param!$M$21)),-2),0))</f>
        <v>4.5926739799388328</v>
      </c>
      <c r="AS28" s="46">
        <f ca="1">IF(ScreenHeight!$B29&lt;OFFSET(Radar!$AC$3,COLUMN(),0),    Param!$B$38/ScreenHeight!$B29,    (Param!$B$37+1/(1-OFFSET(Radar!$AD$3,COLUMN(),0)*ScreenHeight!$C29)/Param!$B$39)/OFFSET(Radar!$AC$3,COLUMN(),0))*DistanceShader!AS28*LightShader!AS28*(IF(OFFSET(Ghosts!$S$41,COLUMN(),0)&lt;ScreenHeight!$E29,   1,   (SQRT(OFFSET(Ghosts!$T$41,COLUMN(),0)-OFFSET(Ghosts!$R$41,COLUMN(),0)*ScreenHeight!$D29)-1))+IF(Ghosts!$B$35,IF(Param!$M$21,-1-POWER(0.3,Param!$M$21)/(IF(Param!$M$21&lt;20,LightShader!AS93,OFFSET(LightShader!AS93,Param!$M$21-20,0))+POWER(0.3,Param!$M$21)),-2),0))</f>
        <v>4.495192084351034</v>
      </c>
      <c r="AT28" s="46">
        <f ca="1">IF(ScreenHeight!$B29&lt;OFFSET(Radar!$AC$3,COLUMN(),0),    Param!$B$38/ScreenHeight!$B29,    (Param!$B$37+1/(1-OFFSET(Radar!$AD$3,COLUMN(),0)*ScreenHeight!$C29)/Param!$B$39)/OFFSET(Radar!$AC$3,COLUMN(),0))*DistanceShader!AT28*LightShader!AT28*(IF(OFFSET(Ghosts!$S$41,COLUMN(),0)&lt;ScreenHeight!$E29,   1,   (SQRT(OFFSET(Ghosts!$T$41,COLUMN(),0)-OFFSET(Ghosts!$R$41,COLUMN(),0)*ScreenHeight!$D29)-1))+IF(Ghosts!$B$35,IF(Param!$M$21,-1-POWER(0.3,Param!$M$21)/(IF(Param!$M$21&lt;20,LightShader!AT93,OFFSET(LightShader!AT93,Param!$M$21-20,0))+POWER(0.3,Param!$M$21)),-2),0))</f>
        <v>4.3950725495054446</v>
      </c>
      <c r="AU28" s="46">
        <f ca="1">IF(ScreenHeight!$B29&lt;OFFSET(Radar!$AC$3,COLUMN(),0),    Param!$B$38/ScreenHeight!$B29,    (Param!$B$37+1/(1-OFFSET(Radar!$AD$3,COLUMN(),0)*ScreenHeight!$C29)/Param!$B$39)/OFFSET(Radar!$AC$3,COLUMN(),0))*DistanceShader!AU28*LightShader!AU28*(IF(OFFSET(Ghosts!$S$41,COLUMN(),0)&lt;ScreenHeight!$E29,   1,   (SQRT(OFFSET(Ghosts!$T$41,COLUMN(),0)-OFFSET(Ghosts!$R$41,COLUMN(),0)*ScreenHeight!$D29)-1))+IF(Ghosts!$B$35,IF(Param!$M$21,-1-POWER(0.3,Param!$M$21)/(IF(Param!$M$21&lt;20,LightShader!AU93,OFFSET(LightShader!AU93,Param!$M$21-20,0))+POWER(0.3,Param!$M$21)),-2),0))</f>
        <v>4.2924290717843947</v>
      </c>
      <c r="AV28" s="46">
        <f ca="1">IF(ScreenHeight!$B29&lt;OFFSET(Radar!$AC$3,COLUMN(),0),    Param!$B$38/ScreenHeight!$B29,    (Param!$B$37+1/(1-OFFSET(Radar!$AD$3,COLUMN(),0)*ScreenHeight!$C29)/Param!$B$39)/OFFSET(Radar!$AC$3,COLUMN(),0))*DistanceShader!AV28*LightShader!AV28*(IF(OFFSET(Ghosts!$S$41,COLUMN(),0)&lt;ScreenHeight!$E29,   1,   (SQRT(OFFSET(Ghosts!$T$41,COLUMN(),0)-OFFSET(Ghosts!$R$41,COLUMN(),0)*ScreenHeight!$D29)-1))+IF(Ghosts!$B$35,IF(Param!$M$21,-1-POWER(0.3,Param!$M$21)/(IF(Param!$M$21&lt;20,LightShader!AV93,OFFSET(LightShader!AV93,Param!$M$21-20,0))+POWER(0.3,Param!$M$21)),-2),0))</f>
        <v>4.1873877789920568</v>
      </c>
      <c r="AW28" s="46">
        <f ca="1">IF(ScreenHeight!$B29&lt;OFFSET(Radar!$AC$3,COLUMN(),0),    Param!$B$38/ScreenHeight!$B29,    (Param!$B$37+1/(1-OFFSET(Radar!$AD$3,COLUMN(),0)*ScreenHeight!$C29)/Param!$B$39)/OFFSET(Radar!$AC$3,COLUMN(),0))*DistanceShader!AW28*LightShader!AW28*(IF(OFFSET(Ghosts!$S$41,COLUMN(),0)&lt;ScreenHeight!$E29,   1,   (SQRT(OFFSET(Ghosts!$T$41,COLUMN(),0)-OFFSET(Ghosts!$R$41,COLUMN(),0)*ScreenHeight!$D29)-1))+IF(Ghosts!$B$35,IF(Param!$M$21,-1-POWER(0.3,Param!$M$21)/(IF(Param!$M$21&lt;20,LightShader!AW93,OFFSET(LightShader!AW93,Param!$M$21-20,0))+POWER(0.3,Param!$M$21)),-2),0))</f>
        <v>4.0800865053058875</v>
      </c>
      <c r="AX28" s="46">
        <f ca="1">IF(ScreenHeight!$B29&lt;OFFSET(Radar!$AC$3,COLUMN(),0),    Param!$B$38/ScreenHeight!$B29,    (Param!$B$37+1/(1-OFFSET(Radar!$AD$3,COLUMN(),0)*ScreenHeight!$C29)/Param!$B$39)/OFFSET(Radar!$AC$3,COLUMN(),0))*DistanceShader!AX28*LightShader!AX28*(IF(OFFSET(Ghosts!$S$41,COLUMN(),0)&lt;ScreenHeight!$E29,   1,   (SQRT(OFFSET(Ghosts!$T$41,COLUMN(),0)-OFFSET(Ghosts!$R$41,COLUMN(),0)*ScreenHeight!$D29)-1))+IF(Ghosts!$B$35,IF(Param!$M$21,-1-POWER(0.3,Param!$M$21)/(IF(Param!$M$21&lt;20,LightShader!AX93,OFFSET(LightShader!AX93,Param!$M$21-20,0))+POWER(0.3,Param!$M$21)),-2),0))</f>
        <v>3.9706739120151058</v>
      </c>
      <c r="AY28" s="46">
        <f ca="1">IF(ScreenHeight!$B29&lt;OFFSET(Radar!$AC$3,COLUMN(),0),    Param!$B$38/ScreenHeight!$B29,    (Param!$B$37+1/(1-OFFSET(Radar!$AD$3,COLUMN(),0)*ScreenHeight!$C29)/Param!$B$39)/OFFSET(Radar!$AC$3,COLUMN(),0))*DistanceShader!AY28*LightShader!AY28*(IF(OFFSET(Ghosts!$S$41,COLUMN(),0)&lt;ScreenHeight!$E29,   1,   (SQRT(OFFSET(Ghosts!$T$41,COLUMN(),0)-OFFSET(Ghosts!$R$41,COLUMN(),0)*ScreenHeight!$D29)-1))+IF(Ghosts!$B$35,IF(Param!$M$21,-1-POWER(0.3,Param!$M$21)/(IF(Param!$M$21&lt;20,LightShader!AY93,OFFSET(LightShader!AY93,Param!$M$21-20,0))+POWER(0.3,Param!$M$21)),-2),0))</f>
        <v>3.8593084666075272</v>
      </c>
      <c r="AZ28" s="46">
        <f ca="1">IF(ScreenHeight!$B29&lt;OFFSET(Radar!$AC$3,COLUMN(),0),    Param!$B$38/ScreenHeight!$B29,    (Param!$B$37+1/(1-OFFSET(Radar!$AD$3,COLUMN(),0)*ScreenHeight!$C29)/Param!$B$39)/OFFSET(Radar!$AC$3,COLUMN(),0))*DistanceShader!AZ28*LightShader!AZ28*(IF(OFFSET(Ghosts!$S$41,COLUMN(),0)&lt;ScreenHeight!$E29,   1,   (SQRT(OFFSET(Ghosts!$T$41,COLUMN(),0)-OFFSET(Ghosts!$R$41,COLUMN(),0)*ScreenHeight!$D29)-1))+IF(Ghosts!$B$35,IF(Param!$M$21,-1-POWER(0.3,Param!$M$21)/(IF(Param!$M$21&lt;20,LightShader!AZ93,OFFSET(LightShader!AZ93,Param!$M$21-20,0))+POWER(0.3,Param!$M$21)),-2),0))</f>
        <v>3.7461572963463392</v>
      </c>
      <c r="BA28" s="46">
        <f ca="1">IF(ScreenHeight!$B29&lt;OFFSET(Radar!$AC$3,COLUMN(),0),    Param!$B$38/ScreenHeight!$B29,    (Param!$B$37+1/(1-OFFSET(Radar!$AD$3,COLUMN(),0)*ScreenHeight!$C29)/Param!$B$39)/OFFSET(Radar!$AC$3,COLUMN(),0))*DistanceShader!BA28*LightShader!BA28*(IF(OFFSET(Ghosts!$S$41,COLUMN(),0)&lt;ScreenHeight!$E29,   1,   (SQRT(OFFSET(Ghosts!$T$41,COLUMN(),0)-OFFSET(Ghosts!$R$41,COLUMN(),0)*ScreenHeight!$D29)-1))+IF(Ghosts!$B$35,IF(Param!$M$21,-1-POWER(0.3,Param!$M$21)/(IF(Param!$M$21&lt;20,LightShader!BA93,OFFSET(LightShader!BA93,Param!$M$21-20,0))+POWER(0.3,Param!$M$21)),-2),0))</f>
        <v>3.6313949356059956</v>
      </c>
      <c r="BB28" s="46">
        <f ca="1">IF(ScreenHeight!$B29&lt;OFFSET(Radar!$AC$3,COLUMN(),0),    Param!$B$38/ScreenHeight!$B29,    (Param!$B$37+1/(1-OFFSET(Radar!$AD$3,COLUMN(),0)*ScreenHeight!$C29)/Param!$B$39)/OFFSET(Radar!$AC$3,COLUMN(),0))*DistanceShader!BB28*LightShader!BB28*(IF(OFFSET(Ghosts!$S$41,COLUMN(),0)&lt;ScreenHeight!$E29,   1,   (SQRT(OFFSET(Ghosts!$T$41,COLUMN(),0)-OFFSET(Ghosts!$R$41,COLUMN(),0)*ScreenHeight!$D29)-1))+IF(Ghosts!$B$35,IF(Param!$M$21,-1-POWER(0.3,Param!$M$21)/(IF(Param!$M$21&lt;20,LightShader!BB93,OFFSET(LightShader!BB93,Param!$M$21-20,0))+POWER(0.3,Param!$M$21)),-2),0))</f>
        <v>3.5152019887838297</v>
      </c>
      <c r="BC28" s="46">
        <f ca="1">IF(ScreenHeight!$B29&lt;OFFSET(Radar!$AC$3,COLUMN(),0),    Param!$B$38/ScreenHeight!$B29,    (Param!$B$37+1/(1-OFFSET(Radar!$AD$3,COLUMN(),0)*ScreenHeight!$C29)/Param!$B$39)/OFFSET(Radar!$AC$3,COLUMN(),0))*DistanceShader!BC28*LightShader!BC28*(IF(OFFSET(Ghosts!$S$41,COLUMN(),0)&lt;ScreenHeight!$E29,   1,   (SQRT(OFFSET(Ghosts!$T$41,COLUMN(),0)-OFFSET(Ghosts!$R$41,COLUMN(),0)*ScreenHeight!$D29)-1))+IF(Ghosts!$B$35,IF(Param!$M$21,-1-POWER(0.3,Param!$M$21)/(IF(Param!$M$21&lt;20,LightShader!BC93,OFFSET(LightShader!BC93,Param!$M$21-20,0))+POWER(0.3,Param!$M$21)),-2),0))</f>
        <v>3.3977637324703194</v>
      </c>
      <c r="BD28" s="46">
        <f ca="1">IF(ScreenHeight!$B29&lt;OFFSET(Radar!$AC$3,COLUMN(),0),    Param!$B$38/ScreenHeight!$B29,    (Param!$B$37+1/(1-OFFSET(Radar!$AD$3,COLUMN(),0)*ScreenHeight!$C29)/Param!$B$39)/OFFSET(Radar!$AC$3,COLUMN(),0))*DistanceShader!BD28*LightShader!BD28*(IF(OFFSET(Ghosts!$S$41,COLUMN(),0)&lt;ScreenHeight!$E29,   1,   (SQRT(OFFSET(Ghosts!$T$41,COLUMN(),0)-OFFSET(Ghosts!$R$41,COLUMN(),0)*ScreenHeight!$D29)-1))+IF(Ghosts!$B$35,IF(Param!$M$21,-1-POWER(0.3,Param!$M$21)/(IF(Param!$M$21&lt;20,LightShader!BD93,OFFSET(LightShader!BD93,Param!$M$21-20,0))+POWER(0.3,Param!$M$21)),-2),0))</f>
        <v>3.2792686816791119</v>
      </c>
      <c r="BE28" s="46">
        <f ca="1">IF(ScreenHeight!$B29&lt;OFFSET(Radar!$AC$3,COLUMN(),0),    Param!$B$38/ScreenHeight!$B29,    (Param!$B$37+1/(1-OFFSET(Radar!$AD$3,COLUMN(),0)*ScreenHeight!$C29)/Param!$B$39)/OFFSET(Radar!$AC$3,COLUMN(),0))*DistanceShader!BE28*LightShader!BE28*(IF(OFFSET(Ghosts!$S$41,COLUMN(),0)&lt;ScreenHeight!$E29,   1,   (SQRT(OFFSET(Ghosts!$T$41,COLUMN(),0)-OFFSET(Ghosts!$R$41,COLUMN(),0)*ScreenHeight!$D29)-1))+IF(Ghosts!$B$35,IF(Param!$M$21,-1-POWER(0.3,Param!$M$21)/(IF(Param!$M$21&lt;20,LightShader!BE93,OFFSET(LightShader!BE93,Param!$M$21-20,0))+POWER(0.3,Param!$M$21)),-2),0))</f>
        <v>3.159907145277391</v>
      </c>
      <c r="BF28" s="46">
        <f ca="1">IF(ScreenHeight!$B29&lt;OFFSET(Radar!$AC$3,COLUMN(),0),    Param!$B$38/ScreenHeight!$B29,    (Param!$B$37+1/(1-OFFSET(Radar!$AD$3,COLUMN(),0)*ScreenHeight!$C29)/Param!$B$39)/OFFSET(Radar!$AC$3,COLUMN(),0))*DistanceShader!BF28*LightShader!BF28*(IF(OFFSET(Ghosts!$S$41,COLUMN(),0)&lt;ScreenHeight!$E29,   1,   (SQRT(OFFSET(Ghosts!$T$41,COLUMN(),0)-OFFSET(Ghosts!$R$41,COLUMN(),0)*ScreenHeight!$D29)-1))+IF(Ghosts!$B$35,IF(Param!$M$21,-1-POWER(0.3,Param!$M$21)/(IF(Param!$M$21&lt;20,LightShader!BF93,OFFSET(LightShader!BF93,Param!$M$21-20,0))+POWER(0.3,Param!$M$21)),-2),0))</f>
        <v>1.4189073026315815</v>
      </c>
      <c r="BG28" s="46">
        <f ca="1">IF(ScreenHeight!$B29&lt;OFFSET(Radar!$AC$3,COLUMN(),0),    Param!$B$38/ScreenHeight!$B29,    (Param!$B$37+1/(1-OFFSET(Radar!$AD$3,COLUMN(),0)*ScreenHeight!$C29)/Param!$B$39)/OFFSET(Radar!$AC$3,COLUMN(),0))*DistanceShader!BG28*LightShader!BG28*(IF(OFFSET(Ghosts!$S$41,COLUMN(),0)&lt;ScreenHeight!$E29,   1,   (SQRT(OFFSET(Ghosts!$T$41,COLUMN(),0)-OFFSET(Ghosts!$R$41,COLUMN(),0)*ScreenHeight!$D29)-1))+IF(Ghosts!$B$35,IF(Param!$M$21,-1-POWER(0.3,Param!$M$21)/(IF(Param!$M$21&lt;20,LightShader!BG93,OFFSET(LightShader!BG93,Param!$M$21-20,0))+POWER(0.3,Param!$M$21)),-2),0))</f>
        <v>1.3626510429083007</v>
      </c>
      <c r="BH28" s="46">
        <f ca="1">IF(ScreenHeight!$B29&lt;OFFSET(Radar!$AC$3,COLUMN(),0),    Param!$B$38/ScreenHeight!$B29,    (Param!$B$37+1/(1-OFFSET(Radar!$AD$3,COLUMN(),0)*ScreenHeight!$C29)/Param!$B$39)/OFFSET(Radar!$AC$3,COLUMN(),0))*DistanceShader!BH28*LightShader!BH28*(IF(OFFSET(Ghosts!$S$41,COLUMN(),0)&lt;ScreenHeight!$E29,   1,   (SQRT(OFFSET(Ghosts!$T$41,COLUMN(),0)-OFFSET(Ghosts!$R$41,COLUMN(),0)*ScreenHeight!$D29)-1))+IF(Ghosts!$B$35,IF(Param!$M$21,-1-POWER(0.3,Param!$M$21)/(IF(Param!$M$21&lt;20,LightShader!BH93,OFFSET(LightShader!BH93,Param!$M$21-20,0))+POWER(0.3,Param!$M$21)),-2),0))</f>
        <v>1.3062552699278152</v>
      </c>
      <c r="BI28" s="46">
        <f ca="1">IF(ScreenHeight!$B29&lt;OFFSET(Radar!$AC$3,COLUMN(),0),    Param!$B$38/ScreenHeight!$B29,    (Param!$B$37+1/(1-OFFSET(Radar!$AD$3,COLUMN(),0)*ScreenHeight!$C29)/Param!$B$39)/OFFSET(Radar!$AC$3,COLUMN(),0))*DistanceShader!BI28*LightShader!BI28*(IF(OFFSET(Ghosts!$S$41,COLUMN(),0)&lt;ScreenHeight!$E29,   1,   (SQRT(OFFSET(Ghosts!$T$41,COLUMN(),0)-OFFSET(Ghosts!$R$41,COLUMN(),0)*ScreenHeight!$D29)-1))+IF(Ghosts!$B$35,IF(Param!$M$21,-1-POWER(0.3,Param!$M$21)/(IF(Param!$M$21&lt;20,LightShader!BI93,OFFSET(LightShader!BI93,Param!$M$21-20,0))+POWER(0.3,Param!$M$21)),-2),0))</f>
        <v>1.2498057092253101</v>
      </c>
      <c r="BJ28" s="46">
        <f ca="1">IF(ScreenHeight!$B29&lt;OFFSET(Radar!$AC$3,COLUMN(),0),    Param!$B$38/ScreenHeight!$B29,    (Param!$B$37+1/(1-OFFSET(Radar!$AD$3,COLUMN(),0)*ScreenHeight!$C29)/Param!$B$39)/OFFSET(Radar!$AC$3,COLUMN(),0))*DistanceShader!BJ28*LightShader!BJ28*(IF(OFFSET(Ghosts!$S$41,COLUMN(),0)&lt;ScreenHeight!$E29,   1,   (SQRT(OFFSET(Ghosts!$T$41,COLUMN(),0)-OFFSET(Ghosts!$R$41,COLUMN(),0)*ScreenHeight!$D29)-1))+IF(Ghosts!$B$35,IF(Param!$M$21,-1-POWER(0.3,Param!$M$21)/(IF(Param!$M$21&lt;20,LightShader!BJ93,OFFSET(LightShader!BJ93,Param!$M$21-20,0))+POWER(0.3,Param!$M$21)),-2),0))</f>
        <v>1.1933858553000827</v>
      </c>
      <c r="BK28" s="46">
        <f ca="1">IF(ScreenHeight!$B29&lt;OFFSET(Radar!$AC$3,COLUMN(),0),    Param!$B$38/ScreenHeight!$B29,    (Param!$B$37+1/(1-OFFSET(Radar!$AD$3,COLUMN(),0)*ScreenHeight!$C29)/Param!$B$39)/OFFSET(Radar!$AC$3,COLUMN(),0))*DistanceShader!BK28*LightShader!BK28*(IF(OFFSET(Ghosts!$S$41,COLUMN(),0)&lt;ScreenHeight!$E29,   1,   (SQRT(OFFSET(Ghosts!$T$41,COLUMN(),0)-OFFSET(Ghosts!$R$41,COLUMN(),0)*ScreenHeight!$D29)-1))+IF(Ghosts!$B$35,IF(Param!$M$21,-1-POWER(0.3,Param!$M$21)/(IF(Param!$M$21&lt;20,LightShader!BK93,OFFSET(LightShader!BK93,Param!$M$21-20,0))+POWER(0.3,Param!$M$21)),-2),0))</f>
        <v>1.407764766519106</v>
      </c>
      <c r="BL28" s="46">
        <f ca="1">IF(ScreenHeight!$B29&lt;OFFSET(Radar!$AC$3,COLUMN(),0),    Param!$B$38/ScreenHeight!$B29,    (Param!$B$37+1/(1-OFFSET(Radar!$AD$3,COLUMN(),0)*ScreenHeight!$C29)/Param!$B$39)/OFFSET(Radar!$AC$3,COLUMN(),0))*DistanceShader!BL28*LightShader!BL28*(IF(OFFSET(Ghosts!$S$41,COLUMN(),0)&lt;ScreenHeight!$E29,   1,   (SQRT(OFFSET(Ghosts!$T$41,COLUMN(),0)-OFFSET(Ghosts!$R$41,COLUMN(),0)*ScreenHeight!$D29)-1))+IF(Ghosts!$B$35,IF(Param!$M$21,-1-POWER(0.3,Param!$M$21)/(IF(Param!$M$21&lt;20,LightShader!BL93,OFFSET(LightShader!BL93,Param!$M$21-20,0))+POWER(0.3,Param!$M$21)),-2),0))</f>
        <v>1.3109283021997791</v>
      </c>
      <c r="BM28" s="46">
        <f ca="1">IF(ScreenHeight!$B29&lt;OFFSET(Radar!$AC$3,COLUMN(),0),    Param!$B$38/ScreenHeight!$B29,    (Param!$B$37+1/(1-OFFSET(Radar!$AD$3,COLUMN(),0)*ScreenHeight!$C29)/Param!$B$39)/OFFSET(Radar!$AC$3,COLUMN(),0))*DistanceShader!BM28*LightShader!BM28*(IF(OFFSET(Ghosts!$S$41,COLUMN(),0)&lt;ScreenHeight!$E29,   1,   (SQRT(OFFSET(Ghosts!$T$41,COLUMN(),0)-OFFSET(Ghosts!$R$41,COLUMN(),0)*ScreenHeight!$D29)-1))+IF(Ghosts!$B$35,IF(Param!$M$21,-1-POWER(0.3,Param!$M$21)/(IF(Param!$M$21&lt;20,LightShader!BM93,OFFSET(LightShader!BM93,Param!$M$21-20,0))+POWER(0.3,Param!$M$21)),-2),0))</f>
        <v>1.9549157337095275</v>
      </c>
      <c r="BN28" s="46">
        <f ca="1">IF(ScreenHeight!$B29&lt;OFFSET(Radar!$AC$3,COLUMN(),0),    Param!$B$38/ScreenHeight!$B29,    (Param!$B$37+1/(1-OFFSET(Radar!$AD$3,COLUMN(),0)*ScreenHeight!$C29)/Param!$B$39)/OFFSET(Radar!$AC$3,COLUMN(),0))*DistanceShader!BN28*LightShader!BN28*(IF(OFFSET(Ghosts!$S$41,COLUMN(),0)&lt;ScreenHeight!$E29,   1,   (SQRT(OFFSET(Ghosts!$T$41,COLUMN(),0)-OFFSET(Ghosts!$R$41,COLUMN(),0)*ScreenHeight!$D29)-1))+IF(Ghosts!$B$35,IF(Param!$M$21,-1-POWER(0.3,Param!$M$21)/(IF(Param!$M$21&lt;20,LightShader!BN93,OFFSET(LightShader!BN93,Param!$M$21-20,0))+POWER(0.3,Param!$M$21)),-2),0))</f>
        <v>1.8291544456264008</v>
      </c>
      <c r="BO28" s="46">
        <f ca="1">IF(ScreenHeight!$B29&lt;OFFSET(Radar!$AC$3,COLUMN(),0),    Param!$B$38/ScreenHeight!$B29,    (Param!$B$37+1/(1-OFFSET(Radar!$AD$3,COLUMN(),0)*ScreenHeight!$C29)/Param!$B$39)/OFFSET(Radar!$AC$3,COLUMN(),0))*DistanceShader!BO28*LightShader!BO28*(IF(OFFSET(Ghosts!$S$41,COLUMN(),0)&lt;ScreenHeight!$E29,   1,   (SQRT(OFFSET(Ghosts!$T$41,COLUMN(),0)-OFFSET(Ghosts!$R$41,COLUMN(),0)*ScreenHeight!$D29)-1))+IF(Ghosts!$B$35,IF(Param!$M$21,-1-POWER(0.3,Param!$M$21)/(IF(Param!$M$21&lt;20,LightShader!BO93,OFFSET(LightShader!BO93,Param!$M$21-20,0))+POWER(0.3,Param!$M$21)),-2),0))</f>
        <v>1.7178317072141149</v>
      </c>
      <c r="BP28" s="46">
        <f ca="1">IF(ScreenHeight!$B29&lt;OFFSET(Radar!$AC$3,COLUMN(),0),    Param!$B$38/ScreenHeight!$B29,    (Param!$B$37+1/(1-OFFSET(Radar!$AD$3,COLUMN(),0)*ScreenHeight!$C29)/Param!$B$39)/OFFSET(Radar!$AC$3,COLUMN(),0))*DistanceShader!BP28*LightShader!BP28*(IF(OFFSET(Ghosts!$S$41,COLUMN(),0)&lt;ScreenHeight!$E29,   1,   (SQRT(OFFSET(Ghosts!$T$41,COLUMN(),0)-OFFSET(Ghosts!$R$41,COLUMN(),0)*ScreenHeight!$D29)-1))+IF(Ghosts!$B$35,IF(Param!$M$21,-1-POWER(0.3,Param!$M$21)/(IF(Param!$M$21&lt;20,LightShader!BP93,OFFSET(LightShader!BP93,Param!$M$21-20,0))+POWER(0.3,Param!$M$21)),-2),0))</f>
        <v>1.6186415691750886</v>
      </c>
      <c r="BQ28" s="46">
        <f ca="1">IF(ScreenHeight!$B29&lt;OFFSET(Radar!$AC$3,COLUMN(),0),    Param!$B$38/ScreenHeight!$B29,    (Param!$B$37+1/(1-OFFSET(Radar!$AD$3,COLUMN(),0)*ScreenHeight!$C29)/Param!$B$39)/OFFSET(Radar!$AC$3,COLUMN(),0))*DistanceShader!BQ28*LightShader!BQ28*(IF(OFFSET(Ghosts!$S$41,COLUMN(),0)&lt;ScreenHeight!$E29,   1,   (SQRT(OFFSET(Ghosts!$T$41,COLUMN(),0)-OFFSET(Ghosts!$R$41,COLUMN(),0)*ScreenHeight!$D29)-1))+IF(Ghosts!$B$35,IF(Param!$M$21,-1-POWER(0.3,Param!$M$21)/(IF(Param!$M$21&lt;20,LightShader!BQ93,OFFSET(LightShader!BQ93,Param!$M$21-20,0))+POWER(0.3,Param!$M$21)),-2),0))</f>
        <v>1.5297592371446411</v>
      </c>
      <c r="BR28" s="46">
        <f ca="1">IF(ScreenHeight!$B29&lt;OFFSET(Radar!$AC$3,COLUMN(),0),    Param!$B$38/ScreenHeight!$B29,    (Param!$B$37+1/(1-OFFSET(Radar!$AD$3,COLUMN(),0)*ScreenHeight!$C29)/Param!$B$39)/OFFSET(Radar!$AC$3,COLUMN(),0))*DistanceShader!BR28*LightShader!BR28*(IF(OFFSET(Ghosts!$S$41,COLUMN(),0)&lt;ScreenHeight!$E29,   1,   (SQRT(OFFSET(Ghosts!$T$41,COLUMN(),0)-OFFSET(Ghosts!$R$41,COLUMN(),0)*ScreenHeight!$D29)-1))+IF(Ghosts!$B$35,IF(Param!$M$21,-1-POWER(0.3,Param!$M$21)/(IF(Param!$M$21&lt;20,LightShader!BR93,OFFSET(LightShader!BR93,Param!$M$21-20,0))+POWER(0.3,Param!$M$21)),-2),0))</f>
        <v>1.4497288011608338</v>
      </c>
      <c r="BS28" s="46">
        <f ca="1">IF(ScreenHeight!$B29&lt;OFFSET(Radar!$AC$3,COLUMN(),0),    Param!$B$38/ScreenHeight!$B29,    (Param!$B$37+1/(1-OFFSET(Radar!$AD$3,COLUMN(),0)*ScreenHeight!$C29)/Param!$B$39)/OFFSET(Radar!$AC$3,COLUMN(),0))*DistanceShader!BS28*LightShader!BS28*(IF(OFFSET(Ghosts!$S$41,COLUMN(),0)&lt;ScreenHeight!$E29,   1,   (SQRT(OFFSET(Ghosts!$T$41,COLUMN(),0)-OFFSET(Ghosts!$R$41,COLUMN(),0)*ScreenHeight!$D29)-1))+IF(Ghosts!$B$35,IF(Param!$M$21,-1-POWER(0.3,Param!$M$21)/(IF(Param!$M$21&lt;20,LightShader!BS93,OFFSET(LightShader!BS93,Param!$M$21-20,0))+POWER(0.3,Param!$M$21)),-2),0))</f>
        <v>1.3773821755274502</v>
      </c>
      <c r="BT28" s="46">
        <f ca="1">IF(ScreenHeight!$B29&lt;OFFSET(Radar!$AC$3,COLUMN(),0),    Param!$B$38/ScreenHeight!$B29,    (Param!$B$37+1/(1-OFFSET(Radar!$AD$3,COLUMN(),0)*ScreenHeight!$C29)/Param!$B$39)/OFFSET(Radar!$AC$3,COLUMN(),0))*DistanceShader!BT28*LightShader!BT28*(IF(OFFSET(Ghosts!$S$41,COLUMN(),0)&lt;ScreenHeight!$E29,   1,   (SQRT(OFFSET(Ghosts!$T$41,COLUMN(),0)-OFFSET(Ghosts!$R$41,COLUMN(),0)*ScreenHeight!$D29)-1))+IF(Ghosts!$B$35,IF(Param!$M$21,-1-POWER(0.3,Param!$M$21)/(IF(Param!$M$21&lt;20,LightShader!BT93,OFFSET(LightShader!BT93,Param!$M$21-20,0))+POWER(0.3,Param!$M$21)),-2),0))</f>
        <v>1.3117804304510539</v>
      </c>
      <c r="BU28" s="46">
        <f ca="1">IF(ScreenHeight!$B29&lt;OFFSET(Radar!$AC$3,COLUMN(),0),    Param!$B$38/ScreenHeight!$B29,    (Param!$B$37+1/(1-OFFSET(Radar!$AD$3,COLUMN(),0)*ScreenHeight!$C29)/Param!$B$39)/OFFSET(Radar!$AC$3,COLUMN(),0))*DistanceShader!BU28*LightShader!BU28*(IF(OFFSET(Ghosts!$S$41,COLUMN(),0)&lt;ScreenHeight!$E29,   1,   (SQRT(OFFSET(Ghosts!$T$41,COLUMN(),0)-OFFSET(Ghosts!$R$41,COLUMN(),0)*ScreenHeight!$D29)-1))+IF(Ghosts!$B$35,IF(Param!$M$21,-1-POWER(0.3,Param!$M$21)/(IF(Param!$M$21&lt;20,LightShader!BU93,OFFSET(LightShader!BU93,Param!$M$21-20,0))+POWER(0.3,Param!$M$21)),-2),0))</f>
        <v>1.2521716335658579</v>
      </c>
      <c r="BV28" s="46">
        <f ca="1">IF(ScreenHeight!$B29&lt;OFFSET(Radar!$AC$3,COLUMN(),0),    Param!$B$38/ScreenHeight!$B29,    (Param!$B$37+1/(1-OFFSET(Radar!$AD$3,COLUMN(),0)*ScreenHeight!$C29)/Param!$B$39)/OFFSET(Radar!$AC$3,COLUMN(),0))*DistanceShader!BV28*LightShader!BV28*(IF(OFFSET(Ghosts!$S$41,COLUMN(),0)&lt;ScreenHeight!$E29,   1,   (SQRT(OFFSET(Ghosts!$T$41,COLUMN(),0)-OFFSET(Ghosts!$R$41,COLUMN(),0)*ScreenHeight!$D29)-1))+IF(Ghosts!$B$35,IF(Param!$M$21,-1-POWER(0.3,Param!$M$21)/(IF(Param!$M$21&lt;20,LightShader!BV93,OFFSET(LightShader!BV93,Param!$M$21-20,0))+POWER(0.3,Param!$M$21)),-2),0))</f>
        <v>1.1979613039519819</v>
      </c>
      <c r="BW28" s="46">
        <f ca="1">IF(ScreenHeight!$B29&lt;OFFSET(Radar!$AC$3,COLUMN(),0),    Param!$B$38/ScreenHeight!$B29,    (Param!$B$37+1/(1-OFFSET(Radar!$AD$3,COLUMN(),0)*ScreenHeight!$C29)/Param!$B$39)/OFFSET(Radar!$AC$3,COLUMN(),0))*DistanceShader!BW28*LightShader!BW28*(IF(OFFSET(Ghosts!$S$41,COLUMN(),0)&lt;ScreenHeight!$E29,   1,   (SQRT(OFFSET(Ghosts!$T$41,COLUMN(),0)-OFFSET(Ghosts!$R$41,COLUMN(),0)*ScreenHeight!$D29)-1))+IF(Ghosts!$B$35,IF(Param!$M$21,-1-POWER(0.3,Param!$M$21)/(IF(Param!$M$21&lt;20,LightShader!BW93,OFFSET(LightShader!BW93,Param!$M$21-20,0))+POWER(0.3,Param!$M$21)),-2),0))</f>
        <v>1.148692912003652</v>
      </c>
      <c r="BX28" s="46">
        <f ca="1">IF(ScreenHeight!$B29&lt;OFFSET(Radar!$AC$3,COLUMN(),0),    Param!$B$38/ScreenHeight!$B29,    (Param!$B$37+1/(1-OFFSET(Radar!$AD$3,COLUMN(),0)*ScreenHeight!$C29)/Param!$B$39)/OFFSET(Radar!$AC$3,COLUMN(),0))*DistanceShader!BX28*LightShader!BX28*(IF(OFFSET(Ghosts!$S$41,COLUMN(),0)&lt;ScreenHeight!$E29,   1,   (SQRT(OFFSET(Ghosts!$T$41,COLUMN(),0)-OFFSET(Ghosts!$R$41,COLUMN(),0)*ScreenHeight!$D29)-1))+IF(Ghosts!$B$35,IF(Param!$M$21,-1-POWER(0.3,Param!$M$21)/(IF(Param!$M$21&lt;20,LightShader!BX93,OFFSET(LightShader!BX93,Param!$M$21-20,0))+POWER(0.3,Param!$M$21)),-2),0))</f>
        <v>1.1040366385818987</v>
      </c>
      <c r="BY28" s="46">
        <f ca="1">IF(ScreenHeight!$B29&lt;OFFSET(Radar!$AC$3,COLUMN(),0),    Param!$B$38/ScreenHeight!$B29,    (Param!$B$37+1/(1-OFFSET(Radar!$AD$3,COLUMN(),0)*ScreenHeight!$C29)/Param!$B$39)/OFFSET(Radar!$AC$3,COLUMN(),0))*DistanceShader!BY28*LightShader!BY28*(IF(OFFSET(Ghosts!$S$41,COLUMN(),0)&lt;ScreenHeight!$E29,   1,   (SQRT(OFFSET(Ghosts!$T$41,COLUMN(),0)-OFFSET(Ghosts!$R$41,COLUMN(),0)*ScreenHeight!$D29)-1))+IF(Ghosts!$B$35,IF(Param!$M$21,-1-POWER(0.3,Param!$M$21)/(IF(Param!$M$21&lt;20,LightShader!BY93,OFFSET(LightShader!BY93,Param!$M$21-20,0))+POWER(0.3,Param!$M$21)),-2),0))</f>
        <v>1.0637846693904076</v>
      </c>
      <c r="BZ28" s="46">
        <f ca="1">IF(ScreenHeight!$B29&lt;OFFSET(Radar!$AC$3,COLUMN(),0),    Param!$B$38/ScreenHeight!$B29,    (Param!$B$37+1/(1-OFFSET(Radar!$AD$3,COLUMN(),0)*ScreenHeight!$C29)/Param!$B$39)/OFFSET(Radar!$AC$3,COLUMN(),0))*DistanceShader!BZ28*LightShader!BZ28*(IF(OFFSET(Ghosts!$S$41,COLUMN(),0)&lt;ScreenHeight!$E29,   1,   (SQRT(OFFSET(Ghosts!$T$41,COLUMN(),0)-OFFSET(Ghosts!$R$41,COLUMN(),0)*ScreenHeight!$D29)-1))+IF(Ghosts!$B$35,IF(Param!$M$21,-1-POWER(0.3,Param!$M$21)/(IF(Param!$M$21&lt;20,LightShader!BZ93,OFFSET(LightShader!BZ93,Param!$M$21-20,0))+POWER(0.3,Param!$M$21)),-2),0))</f>
        <v>1.0278499550596554</v>
      </c>
      <c r="CA28" s="46">
        <f ca="1">IF(ScreenHeight!$B29&lt;OFFSET(Radar!$AC$3,COLUMN(),0),    Param!$B$38/ScreenHeight!$B29,    (Param!$B$37+1/(1-OFFSET(Radar!$AD$3,COLUMN(),0)*ScreenHeight!$C29)/Param!$B$39)/OFFSET(Radar!$AC$3,COLUMN(),0))*DistanceShader!CA28*LightShader!CA28*(IF(OFFSET(Ghosts!$S$41,COLUMN(),0)&lt;ScreenHeight!$E29,   1,   (SQRT(OFFSET(Ghosts!$T$41,COLUMN(),0)-OFFSET(Ghosts!$R$41,COLUMN(),0)*ScreenHeight!$D29)-1))+IF(Ghosts!$B$35,IF(Param!$M$21,-1-POWER(0.3,Param!$M$21)/(IF(Param!$M$21&lt;20,LightShader!CA93,OFFSET(LightShader!CA93,Param!$M$21-20,0))+POWER(0.3,Param!$M$21)),-2),0))</f>
        <v>0.99626080106578785</v>
      </c>
      <c r="CB28" s="46">
        <f ca="1">IF(ScreenHeight!$B29&lt;OFFSET(Radar!$AC$3,COLUMN(),0),    Param!$B$38/ScreenHeight!$B29,    (Param!$B$37+1/(1-OFFSET(Radar!$AD$3,COLUMN(),0)*ScreenHeight!$C29)/Param!$B$39)/OFFSET(Radar!$AC$3,COLUMN(),0))*DistanceShader!CB28*LightShader!CB28*(IF(OFFSET(Ghosts!$S$41,COLUMN(),0)&lt;ScreenHeight!$E29,   1,   (SQRT(OFFSET(Ghosts!$T$41,COLUMN(),0)-OFFSET(Ghosts!$R$41,COLUMN(),0)*ScreenHeight!$D29)-1))+IF(Ghosts!$B$35,IF(Param!$M$21,-1-POWER(0.3,Param!$M$21)/(IF(Param!$M$21&lt;20,LightShader!CB93,OFFSET(LightShader!CB93,Param!$M$21-20,0))+POWER(0.3,Param!$M$21)),-2),0))</f>
        <v>0.96913184297531674</v>
      </c>
      <c r="CC28" s="46">
        <f ca="1">IF(ScreenHeight!$B29&lt;OFFSET(Radar!$AC$3,COLUMN(),0),    Param!$B$38/ScreenHeight!$B29,    (Param!$B$37+1/(1-OFFSET(Radar!$AD$3,COLUMN(),0)*ScreenHeight!$C29)/Param!$B$39)/OFFSET(Radar!$AC$3,COLUMN(),0))*DistanceShader!CC28*LightShader!CC28*(IF(OFFSET(Ghosts!$S$41,COLUMN(),0)&lt;ScreenHeight!$E29,   1,   (SQRT(OFFSET(Ghosts!$T$41,COLUMN(),0)-OFFSET(Ghosts!$R$41,COLUMN(),0)*ScreenHeight!$D29)-1))+IF(Ghosts!$B$35,IF(Param!$M$21,-1-POWER(0.3,Param!$M$21)/(IF(Param!$M$21&lt;20,LightShader!CC93,OFFSET(LightShader!CC93,Param!$M$21-20,0))+POWER(0.3,Param!$M$21)),-2),0))</f>
        <v>0.94656596572183982</v>
      </c>
      <c r="CD28" s="46">
        <f ca="1">IF(ScreenHeight!$B29&lt;OFFSET(Radar!$AC$3,COLUMN(),0),    Param!$B$38/ScreenHeight!$B29,    (Param!$B$37+1/(1-OFFSET(Radar!$AD$3,COLUMN(),0)*ScreenHeight!$C29)/Param!$B$39)/OFFSET(Radar!$AC$3,COLUMN(),0))*DistanceShader!CD28*LightShader!CD28*(IF(OFFSET(Ghosts!$S$41,COLUMN(),0)&lt;ScreenHeight!$E29,   1,   (SQRT(OFFSET(Ghosts!$T$41,COLUMN(),0)-OFFSET(Ghosts!$R$41,COLUMN(),0)*ScreenHeight!$D29)-1))+IF(Ghosts!$B$35,IF(Param!$M$21,-1-POWER(0.3,Param!$M$21)/(IF(Param!$M$21&lt;20,LightShader!CD93,OFFSET(LightShader!CD93,Param!$M$21-20,0))+POWER(0.3,Param!$M$21)),-2),0))</f>
        <v>0.92839770153680845</v>
      </c>
      <c r="CE28" s="46">
        <f ca="1">IF(ScreenHeight!$B29&lt;OFFSET(Radar!$AC$3,COLUMN(),0),    Param!$B$38/ScreenHeight!$B29,    (Param!$B$37+1/(1-OFFSET(Radar!$AD$3,COLUMN(),0)*ScreenHeight!$C29)/Param!$B$39)/OFFSET(Radar!$AC$3,COLUMN(),0))*DistanceShader!CE28*LightShader!CE28*(IF(OFFSET(Ghosts!$S$41,COLUMN(),0)&lt;ScreenHeight!$E29,   1,   (SQRT(OFFSET(Ghosts!$T$41,COLUMN(),0)-OFFSET(Ghosts!$R$41,COLUMN(),0)*ScreenHeight!$D29)-1))+IF(Ghosts!$B$35,IF(Param!$M$21,-1-POWER(0.3,Param!$M$21)/(IF(Param!$M$21&lt;20,LightShader!CE93,OFFSET(LightShader!CE93,Param!$M$21-20,0))+POWER(0.3,Param!$M$21)),-2),0))</f>
        <v>0.9136627339706439</v>
      </c>
      <c r="CF28" s="46">
        <f ca="1">IF(ScreenHeight!$B29&lt;OFFSET(Radar!$AC$3,COLUMN(),0),    Param!$B$38/ScreenHeight!$B29,    (Param!$B$37+1/(1-OFFSET(Radar!$AD$3,COLUMN(),0)*ScreenHeight!$C29)/Param!$B$39)/OFFSET(Radar!$AC$3,COLUMN(),0))*DistanceShader!CF28*LightShader!CF28*(IF(OFFSET(Ghosts!$S$41,COLUMN(),0)&lt;ScreenHeight!$E29,   1,   (SQRT(OFFSET(Ghosts!$T$41,COLUMN(),0)-OFFSET(Ghosts!$R$41,COLUMN(),0)*ScreenHeight!$D29)-1))+IF(Ghosts!$B$35,IF(Param!$M$21,-1-POWER(0.3,Param!$M$21)/(IF(Param!$M$21&lt;20,LightShader!CF93,OFFSET(LightShader!CF93,Param!$M$21-20,0))+POWER(0.3,Param!$M$21)),-2),0))</f>
        <v>0.89984875838565348</v>
      </c>
      <c r="CG28" s="46">
        <f ca="1">IF(ScreenHeight!$B29&lt;OFFSET(Radar!$AC$3,COLUMN(),0),    Param!$B$38/ScreenHeight!$B29,    (Param!$B$37+1/(1-OFFSET(Radar!$AD$3,COLUMN(),0)*ScreenHeight!$C29)/Param!$B$39)/OFFSET(Radar!$AC$3,COLUMN(),0))*DistanceShader!CG28*LightShader!CG28*(IF(OFFSET(Ghosts!$S$41,COLUMN(),0)&lt;ScreenHeight!$E29,   1,   (SQRT(OFFSET(Ghosts!$T$41,COLUMN(),0)-OFFSET(Ghosts!$R$41,COLUMN(),0)*ScreenHeight!$D29)-1))+IF(Ghosts!$B$35,IF(Param!$M$21,-1-POWER(0.3,Param!$M$21)/(IF(Param!$M$21&lt;20,LightShader!CG93,OFFSET(LightShader!CG93,Param!$M$21-20,0))+POWER(0.3,Param!$M$21)),-2),0))</f>
        <v>0.87908104136108689</v>
      </c>
      <c r="CH28" s="46">
        <f ca="1">IF(ScreenHeight!$B29&lt;OFFSET(Radar!$AC$3,COLUMN(),0),    Param!$B$38/ScreenHeight!$B29,    (Param!$B$37+1/(1-OFFSET(Radar!$AD$3,COLUMN(),0)*ScreenHeight!$C29)/Param!$B$39)/OFFSET(Radar!$AC$3,COLUMN(),0))*DistanceShader!CH28*LightShader!CH28*(IF(OFFSET(Ghosts!$S$41,COLUMN(),0)&lt;ScreenHeight!$E29,   1,   (SQRT(OFFSET(Ghosts!$T$41,COLUMN(),0)-OFFSET(Ghosts!$R$41,COLUMN(),0)*ScreenHeight!$D29)-1))+IF(Ghosts!$B$35,IF(Param!$M$21,-1-POWER(0.3,Param!$M$21)/(IF(Param!$M$21&lt;20,LightShader!CH93,OFFSET(LightShader!CH93,Param!$M$21-20,0))+POWER(0.3,Param!$M$21)),-2),0))</f>
        <v>0.84931843025457143</v>
      </c>
      <c r="CI28" s="46">
        <f ca="1">IF(ScreenHeight!$B29&lt;OFFSET(Radar!$AC$3,COLUMN(),0),    Param!$B$38/ScreenHeight!$B29,    (Param!$B$37+1/(1-OFFSET(Radar!$AD$3,COLUMN(),0)*ScreenHeight!$C29)/Param!$B$39)/OFFSET(Radar!$AC$3,COLUMN(),0))*DistanceShader!CI28*LightShader!CI28*(IF(OFFSET(Ghosts!$S$41,COLUMN(),0)&lt;ScreenHeight!$E29,   1,   (SQRT(OFFSET(Ghosts!$T$41,COLUMN(),0)-OFFSET(Ghosts!$R$41,COLUMN(),0)*ScreenHeight!$D29)-1))+IF(Ghosts!$B$35,IF(Param!$M$21,-1-POWER(0.3,Param!$M$21)/(IF(Param!$M$21&lt;20,LightShader!CI93,OFFSET(LightShader!CI93,Param!$M$21-20,0))+POWER(0.3,Param!$M$21)),-2),0))</f>
        <v>0.82114336524647702</v>
      </c>
      <c r="CJ28" s="46">
        <f ca="1">IF(ScreenHeight!$B29&lt;OFFSET(Radar!$AC$3,COLUMN(),0),    Param!$B$38/ScreenHeight!$B29,    (Param!$B$37+1/(1-OFFSET(Radar!$AD$3,COLUMN(),0)*ScreenHeight!$C29)/Param!$B$39)/OFFSET(Radar!$AC$3,COLUMN(),0))*DistanceShader!CJ28*LightShader!CJ28*(IF(OFFSET(Ghosts!$S$41,COLUMN(),0)&lt;ScreenHeight!$E29,   1,   (SQRT(OFFSET(Ghosts!$T$41,COLUMN(),0)-OFFSET(Ghosts!$R$41,COLUMN(),0)*ScreenHeight!$D29)-1))+IF(Ghosts!$B$35,IF(Param!$M$21,-1-POWER(0.3,Param!$M$21)/(IF(Param!$M$21&lt;20,LightShader!CJ93,OFFSET(LightShader!CJ93,Param!$M$21-20,0))+POWER(0.3,Param!$M$21)),-2),0))</f>
        <v>0.78489665739458481</v>
      </c>
      <c r="CK28" s="46">
        <f ca="1">IF(ScreenHeight!$B29&lt;OFFSET(Radar!$AC$3,COLUMN(),0),    Param!$B$38/ScreenHeight!$B29,    (Param!$B$37+1/(1-OFFSET(Radar!$AD$3,COLUMN(),0)*ScreenHeight!$C29)/Param!$B$39)/OFFSET(Radar!$AC$3,COLUMN(),0))*DistanceShader!CK28*LightShader!CK28*(IF(OFFSET(Ghosts!$S$41,COLUMN(),0)&lt;ScreenHeight!$E29,   1,   (SQRT(OFFSET(Ghosts!$T$41,COLUMN(),0)-OFFSET(Ghosts!$R$41,COLUMN(),0)*ScreenHeight!$D29)-1))+IF(Ghosts!$B$35,IF(Param!$M$21,-1-POWER(0.3,Param!$M$21)/(IF(Param!$M$21&lt;20,LightShader!CK93,OFFSET(LightShader!CK93,Param!$M$21-20,0))+POWER(0.3,Param!$M$21)),-2),0))</f>
        <v>0.74503544529038934</v>
      </c>
      <c r="CL28" s="46">
        <f ca="1">IF(ScreenHeight!$B29&lt;OFFSET(Radar!$AC$3,COLUMN(),0),    Param!$B$38/ScreenHeight!$B29,    (Param!$B$37+1/(1-OFFSET(Radar!$AD$3,COLUMN(),0)*ScreenHeight!$C29)/Param!$B$39)/OFFSET(Radar!$AC$3,COLUMN(),0))*DistanceShader!CL28*LightShader!CL28*(IF(OFFSET(Ghosts!$S$41,COLUMN(),0)&lt;ScreenHeight!$E29,   1,   (SQRT(OFFSET(Ghosts!$T$41,COLUMN(),0)-OFFSET(Ghosts!$R$41,COLUMN(),0)*ScreenHeight!$D29)-1))+IF(Ghosts!$B$35,IF(Param!$M$21,-1-POWER(0.3,Param!$M$21)/(IF(Param!$M$21&lt;20,LightShader!CL93,OFFSET(LightShader!CL93,Param!$M$21-20,0))+POWER(0.3,Param!$M$21)),-2),0))</f>
        <v>0.35011824998305374</v>
      </c>
      <c r="CM28" s="46">
        <f ca="1">IF(ScreenHeight!$B29&lt;OFFSET(Radar!$AC$3,COLUMN(),0),    Param!$B$38/ScreenHeight!$B29,    (Param!$B$37+1/(1-OFFSET(Radar!$AD$3,COLUMN(),0)*ScreenHeight!$C29)/Param!$B$39)/OFFSET(Radar!$AC$3,COLUMN(),0))*DistanceShader!CM28*LightShader!CM28*(IF(OFFSET(Ghosts!$S$41,COLUMN(),0)&lt;ScreenHeight!$E29,   1,   (SQRT(OFFSET(Ghosts!$T$41,COLUMN(),0)-OFFSET(Ghosts!$R$41,COLUMN(),0)*ScreenHeight!$D29)-1))+IF(Ghosts!$B$35,IF(Param!$M$21,-1-POWER(0.3,Param!$M$21)/(IF(Param!$M$21&lt;20,LightShader!CM93,OFFSET(LightShader!CM93,Param!$M$21-20,0))+POWER(0.3,Param!$M$21)),-2),0))</f>
        <v>0.95993549870091044</v>
      </c>
      <c r="CN28" s="46">
        <f ca="1">IF(ScreenHeight!$B29&lt;OFFSET(Radar!$AC$3,COLUMN(),0),    Param!$B$38/ScreenHeight!$B29,    (Param!$B$37+1/(1-OFFSET(Radar!$AD$3,COLUMN(),0)*ScreenHeight!$C29)/Param!$B$39)/OFFSET(Radar!$AC$3,COLUMN(),0))*DistanceShader!CN28*LightShader!CN28*(IF(OFFSET(Ghosts!$S$41,COLUMN(),0)&lt;ScreenHeight!$E29,   1,   (SQRT(OFFSET(Ghosts!$T$41,COLUMN(),0)-OFFSET(Ghosts!$R$41,COLUMN(),0)*ScreenHeight!$D29)-1))+IF(Ghosts!$B$35,IF(Param!$M$21,-1-POWER(0.3,Param!$M$21)/(IF(Param!$M$21&lt;20,LightShader!CN93,OFFSET(LightShader!CN93,Param!$M$21-20,0))+POWER(0.3,Param!$M$21)),-2),0))</f>
        <v>0.91783529450758017</v>
      </c>
      <c r="CO28" s="46">
        <f ca="1">IF(ScreenHeight!$B29&lt;OFFSET(Radar!$AC$3,COLUMN(),0),    Param!$B$38/ScreenHeight!$B29,    (Param!$B$37+1/(1-OFFSET(Radar!$AD$3,COLUMN(),0)*ScreenHeight!$C29)/Param!$B$39)/OFFSET(Radar!$AC$3,COLUMN(),0))*DistanceShader!CO28*LightShader!CO28*(IF(OFFSET(Ghosts!$S$41,COLUMN(),0)&lt;ScreenHeight!$E29,   1,   (SQRT(OFFSET(Ghosts!$T$41,COLUMN(),0)-OFFSET(Ghosts!$R$41,COLUMN(),0)*ScreenHeight!$D29)-1))+IF(Ghosts!$B$35,IF(Param!$M$21,-1-POWER(0.3,Param!$M$21)/(IF(Param!$M$21&lt;20,LightShader!CO93,OFFSET(LightShader!CO93,Param!$M$21-20,0))+POWER(0.3,Param!$M$21)),-2),0))</f>
        <v>0.88047333141107353</v>
      </c>
      <c r="CP28" s="46">
        <f ca="1">IF(ScreenHeight!$B29&lt;OFFSET(Radar!$AC$3,COLUMN(),0),    Param!$B$38/ScreenHeight!$B29,    (Param!$B$37+1/(1-OFFSET(Radar!$AD$3,COLUMN(),0)*ScreenHeight!$C29)/Param!$B$39)/OFFSET(Radar!$AC$3,COLUMN(),0))*DistanceShader!CP28*LightShader!CP28*(IF(OFFSET(Ghosts!$S$41,COLUMN(),0)&lt;ScreenHeight!$E29,   1,   (SQRT(OFFSET(Ghosts!$T$41,COLUMN(),0)-OFFSET(Ghosts!$R$41,COLUMN(),0)*ScreenHeight!$D29)-1))+IF(Ghosts!$B$35,IF(Param!$M$21,-1-POWER(0.3,Param!$M$21)/(IF(Param!$M$21&lt;20,LightShader!CP93,OFFSET(LightShader!CP93,Param!$M$21-20,0))+POWER(0.3,Param!$M$21)),-2),0))</f>
        <v>0.84702028339152269</v>
      </c>
      <c r="CQ28" s="46">
        <f ca="1">IF(ScreenHeight!$B29&lt;OFFSET(Radar!$AC$3,COLUMN(),0),    Param!$B$38/ScreenHeight!$B29,    (Param!$B$37+1/(1-OFFSET(Radar!$AD$3,COLUMN(),0)*ScreenHeight!$C29)/Param!$B$39)/OFFSET(Radar!$AC$3,COLUMN(),0))*DistanceShader!CQ28*LightShader!CQ28*(IF(OFFSET(Ghosts!$S$41,COLUMN(),0)&lt;ScreenHeight!$E29,   1,   (SQRT(OFFSET(Ghosts!$T$41,COLUMN(),0)-OFFSET(Ghosts!$R$41,COLUMN(),0)*ScreenHeight!$D29)-1))+IF(Ghosts!$B$35,IF(Param!$M$21,-1-POWER(0.3,Param!$M$21)/(IF(Param!$M$21&lt;20,LightShader!CQ93,OFFSET(LightShader!CQ93,Param!$M$21-20,0))+POWER(0.3,Param!$M$21)),-2),0))</f>
        <v>0.81674685559126226</v>
      </c>
      <c r="CR28" s="46">
        <f ca="1">IF(ScreenHeight!$B29&lt;OFFSET(Radar!$AC$3,COLUMN(),0),    Param!$B$38/ScreenHeight!$B29,    (Param!$B$37+1/(1-OFFSET(Radar!$AD$3,COLUMN(),0)*ScreenHeight!$C29)/Param!$B$39)/OFFSET(Radar!$AC$3,COLUMN(),0))*DistanceShader!CR28*LightShader!CR28*(IF(OFFSET(Ghosts!$S$41,COLUMN(),0)&lt;ScreenHeight!$E29,   1,   (SQRT(OFFSET(Ghosts!$T$41,COLUMN(),0)-OFFSET(Ghosts!$R$41,COLUMN(),0)*ScreenHeight!$D29)-1))+IF(Ghosts!$B$35,IF(Param!$M$21,-1-POWER(0.3,Param!$M$21)/(IF(Param!$M$21&lt;20,LightShader!CR93,OFFSET(LightShader!CR93,Param!$M$21-20,0))+POWER(0.3,Param!$M$21)),-2),0))</f>
        <v>0.78907024892894206</v>
      </c>
      <c r="CS28" s="46">
        <f ca="1">IF(ScreenHeight!$B29&lt;OFFSET(Radar!$AC$3,COLUMN(),0),    Param!$B$38/ScreenHeight!$B29,    (Param!$B$37+1/(1-OFFSET(Radar!$AD$3,COLUMN(),0)*ScreenHeight!$C29)/Param!$B$39)/OFFSET(Radar!$AC$3,COLUMN(),0))*DistanceShader!CS28*LightShader!CS28*(IF(OFFSET(Ghosts!$S$41,COLUMN(),0)&lt;ScreenHeight!$E29,   1,   (SQRT(OFFSET(Ghosts!$T$41,COLUMN(),0)-OFFSET(Ghosts!$R$41,COLUMN(),0)*ScreenHeight!$D29)-1))+IF(Ghosts!$B$35,IF(Param!$M$21,-1-POWER(0.3,Param!$M$21)/(IF(Param!$M$21&lt;20,LightShader!CS93,OFFSET(LightShader!CS93,Param!$M$21-20,0))+POWER(0.3,Param!$M$21)),-2),0))</f>
        <v>0.7635410401242072</v>
      </c>
      <c r="CT28" s="46">
        <f ca="1">IF(ScreenHeight!$B29&lt;OFFSET(Radar!$AC$3,COLUMN(),0),    Param!$B$38/ScreenHeight!$B29,    (Param!$B$37+1/(1-OFFSET(Radar!$AD$3,COLUMN(),0)*ScreenHeight!$C29)/Param!$B$39)/OFFSET(Radar!$AC$3,COLUMN(),0))*DistanceShader!CT28*LightShader!CT28*(IF(OFFSET(Ghosts!$S$41,COLUMN(),0)&lt;ScreenHeight!$E29,   1,   (SQRT(OFFSET(Ghosts!$T$41,COLUMN(),0)-OFFSET(Ghosts!$R$41,COLUMN(),0)*ScreenHeight!$D29)-1))+IF(Ghosts!$B$35,IF(Param!$M$21,-1-POWER(0.3,Param!$M$21)/(IF(Param!$M$21&lt;20,LightShader!CT93,OFFSET(LightShader!CT93,Param!$M$21-20,0))+POWER(0.3,Param!$M$21)),-2),0))</f>
        <v>0.73981573323054639</v>
      </c>
      <c r="CU28" s="46">
        <f ca="1">IF(ScreenHeight!$B29&lt;OFFSET(Radar!$AC$3,COLUMN(),0),    Param!$B$38/ScreenHeight!$B29,    (Param!$B$37+1/(1-OFFSET(Radar!$AD$3,COLUMN(),0)*ScreenHeight!$C29)/Param!$B$39)/OFFSET(Radar!$AC$3,COLUMN(),0))*DistanceShader!CU28*LightShader!CU28*(IF(OFFSET(Ghosts!$S$41,COLUMN(),0)&lt;ScreenHeight!$E29,   1,   (SQRT(OFFSET(Ghosts!$T$41,COLUMN(),0)-OFFSET(Ghosts!$R$41,COLUMN(),0)*ScreenHeight!$D29)-1))+IF(Ghosts!$B$35,IF(Param!$M$21,-1-POWER(0.3,Param!$M$21)/(IF(Param!$M$21&lt;20,LightShader!CU93,OFFSET(LightShader!CU93,Param!$M$21-20,0))+POWER(0.3,Param!$M$21)),-2),0))</f>
        <v>0.71763062478031225</v>
      </c>
      <c r="CV28" s="46">
        <f ca="1">IF(ScreenHeight!$B29&lt;OFFSET(Radar!$AC$3,COLUMN(),0),    Param!$B$38/ScreenHeight!$B29,    (Param!$B$37+1/(1-OFFSET(Radar!$AD$3,COLUMN(),0)*ScreenHeight!$C29)/Param!$B$39)/OFFSET(Radar!$AC$3,COLUMN(),0))*DistanceShader!CV28*LightShader!CV28*(IF(OFFSET(Ghosts!$S$41,COLUMN(),0)&lt;ScreenHeight!$E29,   1,   (SQRT(OFFSET(Ghosts!$T$41,COLUMN(),0)-OFFSET(Ghosts!$R$41,COLUMN(),0)*ScreenHeight!$D29)-1))+IF(Ghosts!$B$35,IF(Param!$M$21,-1-POWER(0.3,Param!$M$21)/(IF(Param!$M$21&lt;20,LightShader!CV93,OFFSET(LightShader!CV93,Param!$M$21-20,0))+POWER(0.3,Param!$M$21)),-2),0))</f>
        <v>0.696780957049563</v>
      </c>
      <c r="CW28" s="46">
        <f ca="1">IF(ScreenHeight!$B29&lt;OFFSET(Radar!$AC$3,COLUMN(),0),    Param!$B$38/ScreenHeight!$B29,    (Param!$B$37+1/(1-OFFSET(Radar!$AD$3,COLUMN(),0)*ScreenHeight!$C29)/Param!$B$39)/OFFSET(Radar!$AC$3,COLUMN(),0))*DistanceShader!CW28*LightShader!CW28*(IF(OFFSET(Ghosts!$S$41,COLUMN(),0)&lt;ScreenHeight!$E29,   1,   (SQRT(OFFSET(Ghosts!$T$41,COLUMN(),0)-OFFSET(Ghosts!$R$41,COLUMN(),0)*ScreenHeight!$D29)-1))+IF(Ghosts!$B$35,IF(Param!$M$21,-1-POWER(0.3,Param!$M$21)/(IF(Param!$M$21&lt;20,LightShader!CW93,OFFSET(LightShader!CW93,Param!$M$21-20,0))+POWER(0.3,Param!$M$21)),-2),0))</f>
        <v>0.67710537017062999</v>
      </c>
    </row>
    <row r="29" spans="1:101" ht="7.5" customHeight="1">
      <c r="A29" s="46">
        <f ca="1">IF(ScreenHeight!$B30&lt;OFFSET(Radar!$AC$3,COLUMN(),0),    Param!$B$38/ScreenHeight!$B30,    (Param!$B$37+1/(1-OFFSET(Radar!$AD$3,COLUMN(),0)*ScreenHeight!$C30)/Param!$B$39)/OFFSET(Radar!$AC$3,COLUMN(),0))*DistanceShader!A29*LightShader!A29*(IF(OFFSET(Ghosts!$S$41,COLUMN(),0)&lt;ScreenHeight!$E30,   1,   (SQRT(OFFSET(Ghosts!$T$41,COLUMN(),0)-OFFSET(Ghosts!$R$41,COLUMN(),0)*ScreenHeight!$D30)-1))+IF(Ghosts!$B$35,IF(Param!$M$21,-1-POWER(0.3,Param!$M$21)/(IF(Param!$M$21&lt;20,LightShader!A94,OFFSET(LightShader!A94,Param!$M$21-20,0))+POWER(0.3,Param!$M$21)),-2),0))</f>
        <v>0.74130303804018982</v>
      </c>
      <c r="B29" s="46">
        <f ca="1">IF(ScreenHeight!$B30&lt;OFFSET(Radar!$AC$3,COLUMN(),0),    Param!$B$38/ScreenHeight!$B30,    (Param!$B$37+1/(1-OFFSET(Radar!$AD$3,COLUMN(),0)*ScreenHeight!$C30)/Param!$B$39)/OFFSET(Radar!$AC$3,COLUMN(),0))*DistanceShader!B29*LightShader!B29*(IF(OFFSET(Ghosts!$S$41,COLUMN(),0)&lt;ScreenHeight!$E30,   1,   (SQRT(OFFSET(Ghosts!$T$41,COLUMN(),0)-OFFSET(Ghosts!$R$41,COLUMN(),0)*ScreenHeight!$D30)-1))+IF(Ghosts!$B$35,IF(Param!$M$21,-1-POWER(0.3,Param!$M$21)/(IF(Param!$M$21&lt;20,LightShader!B94,OFFSET(LightShader!B94,Param!$M$21-20,0))+POWER(0.3,Param!$M$21)),-2),0))</f>
        <v>0.75578996919440167</v>
      </c>
      <c r="C29" s="46">
        <f ca="1">IF(ScreenHeight!$B30&lt;OFFSET(Radar!$AC$3,COLUMN(),0),    Param!$B$38/ScreenHeight!$B30,    (Param!$B$37+1/(1-OFFSET(Radar!$AD$3,COLUMN(),0)*ScreenHeight!$C30)/Param!$B$39)/OFFSET(Radar!$AC$3,COLUMN(),0))*DistanceShader!C29*LightShader!C29*(IF(OFFSET(Ghosts!$S$41,COLUMN(),0)&lt;ScreenHeight!$E30,   1,   (SQRT(OFFSET(Ghosts!$T$41,COLUMN(),0)-OFFSET(Ghosts!$R$41,COLUMN(),0)*ScreenHeight!$D30)-1))+IF(Ghosts!$B$35,IF(Param!$M$21,-1-POWER(0.3,Param!$M$21)/(IF(Param!$M$21&lt;20,LightShader!C94,OFFSET(LightShader!C94,Param!$M$21-20,0))+POWER(0.3,Param!$M$21)),-2),0))</f>
        <v>0.77078313372807639</v>
      </c>
      <c r="D29" s="46">
        <f ca="1">IF(ScreenHeight!$B30&lt;OFFSET(Radar!$AC$3,COLUMN(),0),    Param!$B$38/ScreenHeight!$B30,    (Param!$B$37+1/(1-OFFSET(Radar!$AD$3,COLUMN(),0)*ScreenHeight!$C30)/Param!$B$39)/OFFSET(Radar!$AC$3,COLUMN(),0))*DistanceShader!D29*LightShader!D29*(IF(OFFSET(Ghosts!$S$41,COLUMN(),0)&lt;ScreenHeight!$E30,   1,   (SQRT(OFFSET(Ghosts!$T$41,COLUMN(),0)-OFFSET(Ghosts!$R$41,COLUMN(),0)*ScreenHeight!$D30)-1))+IF(Ghosts!$B$35,IF(Param!$M$21,-1-POWER(0.3,Param!$M$21)/(IF(Param!$M$21&lt;20,LightShader!D94,OFFSET(LightShader!D94,Param!$M$21-20,0))+POWER(0.3,Param!$M$21)),-2),0))</f>
        <v>0.78630859077901583</v>
      </c>
      <c r="E29" s="46">
        <f ca="1">IF(ScreenHeight!$B30&lt;OFFSET(Radar!$AC$3,COLUMN(),0),    Param!$B$38/ScreenHeight!$B30,    (Param!$B$37+1/(1-OFFSET(Radar!$AD$3,COLUMN(),0)*ScreenHeight!$C30)/Param!$B$39)/OFFSET(Radar!$AC$3,COLUMN(),0))*DistanceShader!E29*LightShader!E29*(IF(OFFSET(Ghosts!$S$41,COLUMN(),0)&lt;ScreenHeight!$E30,   1,   (SQRT(OFFSET(Ghosts!$T$41,COLUMN(),0)-OFFSET(Ghosts!$R$41,COLUMN(),0)*ScreenHeight!$D30)-1))+IF(Ghosts!$B$35,IF(Param!$M$21,-1-POWER(0.3,Param!$M$21)/(IF(Param!$M$21&lt;20,LightShader!E94,OFFSET(LightShader!E94,Param!$M$21-20,0))+POWER(0.3,Param!$M$21)),-2),0))</f>
        <v>0.80239435518102609</v>
      </c>
      <c r="F29" s="46">
        <f ca="1">IF(ScreenHeight!$B30&lt;OFFSET(Radar!$AC$3,COLUMN(),0),    Param!$B$38/ScreenHeight!$B30,    (Param!$B$37+1/(1-OFFSET(Radar!$AD$3,COLUMN(),0)*ScreenHeight!$C30)/Param!$B$39)/OFFSET(Radar!$AC$3,COLUMN(),0))*DistanceShader!F29*LightShader!F29*(IF(OFFSET(Ghosts!$S$41,COLUMN(),0)&lt;ScreenHeight!$E30,   1,   (SQRT(OFFSET(Ghosts!$T$41,COLUMN(),0)-OFFSET(Ghosts!$R$41,COLUMN(),0)*ScreenHeight!$D30)-1))+IF(Ghosts!$B$35,IF(Param!$M$21,-1-POWER(0.3,Param!$M$21)/(IF(Param!$M$21&lt;20,LightShader!F94,OFFSET(LightShader!F94,Param!$M$21-20,0))+POWER(0.3,Param!$M$21)),-2),0))</f>
        <v>0.81907060604940674</v>
      </c>
      <c r="G29" s="46">
        <f ca="1">IF(ScreenHeight!$B30&lt;OFFSET(Radar!$AC$3,COLUMN(),0),    Param!$B$38/ScreenHeight!$B30,    (Param!$B$37+1/(1-OFFSET(Radar!$AD$3,COLUMN(),0)*ScreenHeight!$C30)/Param!$B$39)/OFFSET(Radar!$AC$3,COLUMN(),0))*DistanceShader!G29*LightShader!G29*(IF(OFFSET(Ghosts!$S$41,COLUMN(),0)&lt;ScreenHeight!$E30,   1,   (SQRT(OFFSET(Ghosts!$T$41,COLUMN(),0)-OFFSET(Ghosts!$R$41,COLUMN(),0)*ScreenHeight!$D30)-1))+IF(Ghosts!$B$35,IF(Param!$M$21,-1-POWER(0.3,Param!$M$21)/(IF(Param!$M$21&lt;20,LightShader!G94,OFFSET(LightShader!G94,Param!$M$21-20,0))+POWER(0.3,Param!$M$21)),-2),0))</f>
        <v>0.83636992467400573</v>
      </c>
      <c r="H29" s="46">
        <f ca="1">IF(ScreenHeight!$B30&lt;OFFSET(Radar!$AC$3,COLUMN(),0),    Param!$B$38/ScreenHeight!$B30,    (Param!$B$37+1/(1-OFFSET(Radar!$AD$3,COLUMN(),0)*ScreenHeight!$C30)/Param!$B$39)/OFFSET(Radar!$AC$3,COLUMN(),0))*DistanceShader!H29*LightShader!H29*(IF(OFFSET(Ghosts!$S$41,COLUMN(),0)&lt;ScreenHeight!$E30,   1,   (SQRT(OFFSET(Ghosts!$T$41,COLUMN(),0)-OFFSET(Ghosts!$R$41,COLUMN(),0)*ScreenHeight!$D30)-1))+IF(Ghosts!$B$35,IF(Param!$M$21,-1-POWER(0.3,Param!$M$21)/(IF(Param!$M$21&lt;20,LightShader!H94,OFFSET(LightShader!H94,Param!$M$21-20,0))+POWER(0.3,Param!$M$21)),-2),0))</f>
        <v>0.85432756667928322</v>
      </c>
      <c r="I29" s="46">
        <f ca="1">IF(ScreenHeight!$B30&lt;OFFSET(Radar!$AC$3,COLUMN(),0),    Param!$B$38/ScreenHeight!$B30,    (Param!$B$37+1/(1-OFFSET(Radar!$AD$3,COLUMN(),0)*ScreenHeight!$C30)/Param!$B$39)/OFFSET(Radar!$AC$3,COLUMN(),0))*DistanceShader!I29*LightShader!I29*(IF(OFFSET(Ghosts!$S$41,COLUMN(),0)&lt;ScreenHeight!$E30,   1,   (SQRT(OFFSET(Ghosts!$T$41,COLUMN(),0)-OFFSET(Ghosts!$R$41,COLUMN(),0)*ScreenHeight!$D30)-1))+IF(Ghosts!$B$35,IF(Param!$M$21,-1-POWER(0.3,Param!$M$21)/(IF(Param!$M$21&lt;20,LightShader!I94,OFFSET(LightShader!I94,Param!$M$21-20,0))+POWER(0.3,Param!$M$21)),-2),0))</f>
        <v>0.87298177437117686</v>
      </c>
      <c r="J29" s="46">
        <f ca="1">IF(ScreenHeight!$B30&lt;OFFSET(Radar!$AC$3,COLUMN(),0),    Param!$B$38/ScreenHeight!$B30,    (Param!$B$37+1/(1-OFFSET(Radar!$AD$3,COLUMN(),0)*ScreenHeight!$C30)/Param!$B$39)/OFFSET(Radar!$AC$3,COLUMN(),0))*DistanceShader!J29*LightShader!J29*(IF(OFFSET(Ghosts!$S$41,COLUMN(),0)&lt;ScreenHeight!$E30,   1,   (SQRT(OFFSET(Ghosts!$T$41,COLUMN(),0)-OFFSET(Ghosts!$R$41,COLUMN(),0)*ScreenHeight!$D30)-1))+IF(Ghosts!$B$35,IF(Param!$M$21,-1-POWER(0.3,Param!$M$21)/(IF(Param!$M$21&lt;20,LightShader!J94,OFFSET(LightShader!J94,Param!$M$21-20,0))+POWER(0.3,Param!$M$21)),-2),0))</f>
        <v>0.58202076702542904</v>
      </c>
      <c r="K29" s="46">
        <f ca="1">IF(ScreenHeight!$B30&lt;OFFSET(Radar!$AC$3,COLUMN(),0),    Param!$B$38/ScreenHeight!$B30,    (Param!$B$37+1/(1-OFFSET(Radar!$AD$3,COLUMN(),0)*ScreenHeight!$C30)/Param!$B$39)/OFFSET(Radar!$AC$3,COLUMN(),0))*DistanceShader!K29*LightShader!K29*(IF(OFFSET(Ghosts!$S$41,COLUMN(),0)&lt;ScreenHeight!$E30,   1,   (SQRT(OFFSET(Ghosts!$T$41,COLUMN(),0)-OFFSET(Ghosts!$R$41,COLUMN(),0)*ScreenHeight!$D30)-1))+IF(Ghosts!$B$35,IF(Param!$M$21,-1-POWER(0.3,Param!$M$21)/(IF(Param!$M$21&lt;20,LightShader!K94,OFFSET(LightShader!K94,Param!$M$21-20,0))+POWER(0.3,Param!$M$21)),-2),0))</f>
        <v>0.5951797917943854</v>
      </c>
      <c r="L29" s="46">
        <f ca="1">IF(ScreenHeight!$B30&lt;OFFSET(Radar!$AC$3,COLUMN(),0),    Param!$B$38/ScreenHeight!$B30,    (Param!$B$37+1/(1-OFFSET(Radar!$AD$3,COLUMN(),0)*ScreenHeight!$C30)/Param!$B$39)/OFFSET(Radar!$AC$3,COLUMN(),0))*DistanceShader!L29*LightShader!L29*(IF(OFFSET(Ghosts!$S$41,COLUMN(),0)&lt;ScreenHeight!$E30,   1,   (SQRT(OFFSET(Ghosts!$T$41,COLUMN(),0)-OFFSET(Ghosts!$R$41,COLUMN(),0)*ScreenHeight!$D30)-1))+IF(Ghosts!$B$35,IF(Param!$M$21,-1-POWER(0.3,Param!$M$21)/(IF(Param!$M$21&lt;20,LightShader!L94,OFFSET(LightShader!L94,Param!$M$21-20,0))+POWER(0.3,Param!$M$21)),-2),0))</f>
        <v>0.60888217658762056</v>
      </c>
      <c r="M29" s="46">
        <f ca="1">IF(ScreenHeight!$B30&lt;OFFSET(Radar!$AC$3,COLUMN(),0),    Param!$B$38/ScreenHeight!$B30,    (Param!$B$37+1/(1-OFFSET(Radar!$AD$3,COLUMN(),0)*ScreenHeight!$C30)/Param!$B$39)/OFFSET(Radar!$AC$3,COLUMN(),0))*DistanceShader!M29*LightShader!M29*(IF(OFFSET(Ghosts!$S$41,COLUMN(),0)&lt;ScreenHeight!$E30,   1,   (SQRT(OFFSET(Ghosts!$T$41,COLUMN(),0)-OFFSET(Ghosts!$R$41,COLUMN(),0)*ScreenHeight!$D30)-1))+IF(Ghosts!$B$35,IF(Param!$M$21,-1-POWER(0.3,Param!$M$21)/(IF(Param!$M$21&lt;20,LightShader!M94,OFFSET(LightShader!M94,Param!$M$21-20,0))+POWER(0.3,Param!$M$21)),-2),0))</f>
        <v>0.62316339982606395</v>
      </c>
      <c r="N29" s="46">
        <f ca="1">IF(ScreenHeight!$B30&lt;OFFSET(Radar!$AC$3,COLUMN(),0),    Param!$B$38/ScreenHeight!$B30,    (Param!$B$37+1/(1-OFFSET(Radar!$AD$3,COLUMN(),0)*ScreenHeight!$C30)/Param!$B$39)/OFFSET(Radar!$AC$3,COLUMN(),0))*DistanceShader!N29*LightShader!N29*(IF(OFFSET(Ghosts!$S$41,COLUMN(),0)&lt;ScreenHeight!$E30,   1,   (SQRT(OFFSET(Ghosts!$T$41,COLUMN(),0)-OFFSET(Ghosts!$R$41,COLUMN(),0)*ScreenHeight!$D30)-1))+IF(Ghosts!$B$35,IF(Param!$M$21,-1-POWER(0.3,Param!$M$21)/(IF(Param!$M$21&lt;20,LightShader!N94,OFFSET(LightShader!N94,Param!$M$21-20,0))+POWER(0.3,Param!$M$21)),-2),0))</f>
        <v>0.63806249894127864</v>
      </c>
      <c r="O29" s="46">
        <f ca="1">IF(ScreenHeight!$B30&lt;OFFSET(Radar!$AC$3,COLUMN(),0),    Param!$B$38/ScreenHeight!$B30,    (Param!$B$37+1/(1-OFFSET(Radar!$AD$3,COLUMN(),0)*ScreenHeight!$C30)/Param!$B$39)/OFFSET(Radar!$AC$3,COLUMN(),0))*DistanceShader!O29*LightShader!O29*(IF(OFFSET(Ghosts!$S$41,COLUMN(),0)&lt;ScreenHeight!$E30,   1,   (SQRT(OFFSET(Ghosts!$T$41,COLUMN(),0)-OFFSET(Ghosts!$R$41,COLUMN(),0)*ScreenHeight!$D30)-1))+IF(Ghosts!$B$35,IF(Param!$M$21,-1-POWER(0.3,Param!$M$21)/(IF(Param!$M$21&lt;20,LightShader!O94,OFFSET(LightShader!O94,Param!$M$21-20,0))+POWER(0.3,Param!$M$21)),-2),0))</f>
        <v>0.65362256976058886</v>
      </c>
      <c r="P29" s="46">
        <f ca="1">IF(ScreenHeight!$B30&lt;OFFSET(Radar!$AC$3,COLUMN(),0),    Param!$B$38/ScreenHeight!$B30,    (Param!$B$37+1/(1-OFFSET(Radar!$AD$3,COLUMN(),0)*ScreenHeight!$C30)/Param!$B$39)/OFFSET(Radar!$AC$3,COLUMN(),0))*DistanceShader!P29*LightShader!P29*(IF(OFFSET(Ghosts!$S$41,COLUMN(),0)&lt;ScreenHeight!$E30,   1,   (SQRT(OFFSET(Ghosts!$T$41,COLUMN(),0)-OFFSET(Ghosts!$R$41,COLUMN(),0)*ScreenHeight!$D30)-1))+IF(Ghosts!$B$35,IF(Param!$M$21,-1-POWER(0.3,Param!$M$21)/(IF(Param!$M$21&lt;20,LightShader!P94,OFFSET(LightShader!P94,Param!$M$21-20,0))+POWER(0.3,Param!$M$21)),-2),0))</f>
        <v>0.37020904504119656</v>
      </c>
      <c r="Q29" s="46">
        <f ca="1">IF(ScreenHeight!$B30&lt;OFFSET(Radar!$AC$3,COLUMN(),0),    Param!$B$38/ScreenHeight!$B30,    (Param!$B$37+1/(1-OFFSET(Radar!$AD$3,COLUMN(),0)*ScreenHeight!$C30)/Param!$B$39)/OFFSET(Radar!$AC$3,COLUMN(),0))*DistanceShader!Q29*LightShader!Q29*(IF(OFFSET(Ghosts!$S$41,COLUMN(),0)&lt;ScreenHeight!$E30,   1,   (SQRT(OFFSET(Ghosts!$T$41,COLUMN(),0)-OFFSET(Ghosts!$R$41,COLUMN(),0)*ScreenHeight!$D30)-1))+IF(Ghosts!$B$35,IF(Param!$M$21,-1-POWER(0.3,Param!$M$21)/(IF(Param!$M$21&lt;20,LightShader!Q94,OFFSET(LightShader!Q94,Param!$M$21-20,0))+POWER(0.3,Param!$M$21)),-2),0))</f>
        <v>0.3882038907144883</v>
      </c>
      <c r="R29" s="46">
        <f ca="1">IF(ScreenHeight!$B30&lt;OFFSET(Radar!$AC$3,COLUMN(),0),    Param!$B$38/ScreenHeight!$B30,    (Param!$B$37+1/(1-OFFSET(Radar!$AD$3,COLUMN(),0)*ScreenHeight!$C30)/Param!$B$39)/OFFSET(Radar!$AC$3,COLUMN(),0))*DistanceShader!R29*LightShader!R29*(IF(OFFSET(Ghosts!$S$41,COLUMN(),0)&lt;ScreenHeight!$E30,   1,   (SQRT(OFFSET(Ghosts!$T$41,COLUMN(),0)-OFFSET(Ghosts!$R$41,COLUMN(),0)*ScreenHeight!$D30)-1))+IF(Ghosts!$B$35,IF(Param!$M$21,-1-POWER(0.3,Param!$M$21)/(IF(Param!$M$21&lt;20,LightShader!R94,OFFSET(LightShader!R94,Param!$M$21-20,0))+POWER(0.3,Param!$M$21)),-2),0))</f>
        <v>0.52291286189011921</v>
      </c>
      <c r="S29" s="46">
        <f ca="1">IF(ScreenHeight!$B30&lt;OFFSET(Radar!$AC$3,COLUMN(),0),    Param!$B$38/ScreenHeight!$B30,    (Param!$B$37+1/(1-OFFSET(Radar!$AD$3,COLUMN(),0)*ScreenHeight!$C30)/Param!$B$39)/OFFSET(Radar!$AC$3,COLUMN(),0))*DistanceShader!S29*LightShader!S29*(IF(OFFSET(Ghosts!$S$41,COLUMN(),0)&lt;ScreenHeight!$E30,   1,   (SQRT(OFFSET(Ghosts!$T$41,COLUMN(),0)-OFFSET(Ghosts!$R$41,COLUMN(),0)*ScreenHeight!$D30)-1))+IF(Ghosts!$B$35,IF(Param!$M$21,-1-POWER(0.3,Param!$M$21)/(IF(Param!$M$21&lt;20,LightShader!S94,OFFSET(LightShader!S94,Param!$M$21-20,0))+POWER(0.3,Param!$M$21)),-2),0))</f>
        <v>0.53681644595718714</v>
      </c>
      <c r="T29" s="46">
        <f ca="1">IF(ScreenHeight!$B30&lt;OFFSET(Radar!$AC$3,COLUMN(),0),    Param!$B$38/ScreenHeight!$B30,    (Param!$B$37+1/(1-OFFSET(Radar!$AD$3,COLUMN(),0)*ScreenHeight!$C30)/Param!$B$39)/OFFSET(Radar!$AC$3,COLUMN(),0))*DistanceShader!T29*LightShader!T29*(IF(OFFSET(Ghosts!$S$41,COLUMN(),0)&lt;ScreenHeight!$E30,   1,   (SQRT(OFFSET(Ghosts!$T$41,COLUMN(),0)-OFFSET(Ghosts!$R$41,COLUMN(),0)*ScreenHeight!$D30)-1))+IF(Ghosts!$B$35,IF(Param!$M$21,-1-POWER(0.3,Param!$M$21)/(IF(Param!$M$21&lt;20,LightShader!T94,OFFSET(LightShader!T94,Param!$M$21-20,0))+POWER(0.3,Param!$M$21)),-2),0))</f>
        <v>0.55143387175351599</v>
      </c>
      <c r="U29" s="46">
        <f ca="1">IF(ScreenHeight!$B30&lt;OFFSET(Radar!$AC$3,COLUMN(),0),    Param!$B$38/ScreenHeight!$B30,    (Param!$B$37+1/(1-OFFSET(Radar!$AD$3,COLUMN(),0)*ScreenHeight!$C30)/Param!$B$39)/OFFSET(Radar!$AC$3,COLUMN(),0))*DistanceShader!U29*LightShader!U29*(IF(OFFSET(Ghosts!$S$41,COLUMN(),0)&lt;ScreenHeight!$E30,   1,   (SQRT(OFFSET(Ghosts!$T$41,COLUMN(),0)-OFFSET(Ghosts!$R$41,COLUMN(),0)*ScreenHeight!$D30)-1))+IF(Ghosts!$B$35,IF(Param!$M$21,-1-POWER(0.3,Param!$M$21)/(IF(Param!$M$21&lt;20,LightShader!U94,OFFSET(LightShader!U94,Param!$M$21-20,0))+POWER(0.3,Param!$M$21)),-2),0))</f>
        <v>0.56682776437923332</v>
      </c>
      <c r="V29" s="46">
        <f ca="1">IF(ScreenHeight!$B30&lt;OFFSET(Radar!$AC$3,COLUMN(),0),    Param!$B$38/ScreenHeight!$B30,    (Param!$B$37+1/(1-OFFSET(Radar!$AD$3,COLUMN(),0)*ScreenHeight!$C30)/Param!$B$39)/OFFSET(Radar!$AC$3,COLUMN(),0))*DistanceShader!V29*LightShader!V29*(IF(OFFSET(Ghosts!$S$41,COLUMN(),0)&lt;ScreenHeight!$E30,   1,   (SQRT(OFFSET(Ghosts!$T$41,COLUMN(),0)-OFFSET(Ghosts!$R$41,COLUMN(),0)*ScreenHeight!$D30)-1))+IF(Ghosts!$B$35,IF(Param!$M$21,-1-POWER(0.3,Param!$M$21)/(IF(Param!$M$21&lt;20,LightShader!V94,OFFSET(LightShader!V94,Param!$M$21-20,0))+POWER(0.3,Param!$M$21)),-2),0))</f>
        <v>0.58306921766604003</v>
      </c>
      <c r="W29" s="46">
        <f ca="1">IF(ScreenHeight!$B30&lt;OFFSET(Radar!$AC$3,COLUMN(),0),    Param!$B$38/ScreenHeight!$B30,    (Param!$B$37+1/(1-OFFSET(Radar!$AD$3,COLUMN(),0)*ScreenHeight!$C30)/Param!$B$39)/OFFSET(Radar!$AC$3,COLUMN(),0))*DistanceShader!W29*LightShader!W29*(IF(OFFSET(Ghosts!$S$41,COLUMN(),0)&lt;ScreenHeight!$E30,   1,   (SQRT(OFFSET(Ghosts!$T$41,COLUMN(),0)-OFFSET(Ghosts!$R$41,COLUMN(),0)*ScreenHeight!$D30)-1))+IF(Ghosts!$B$35,IF(Param!$M$21,-1-POWER(0.3,Param!$M$21)/(IF(Param!$M$21&lt;20,LightShader!W94,OFFSET(LightShader!W94,Param!$M$21-20,0))+POWER(0.3,Param!$M$21)),-2),0))</f>
        <v>0.60023932454495832</v>
      </c>
      <c r="X29" s="46">
        <f ca="1">IF(ScreenHeight!$B30&lt;OFFSET(Radar!$AC$3,COLUMN(),0),    Param!$B$38/ScreenHeight!$B30,    (Param!$B$37+1/(1-OFFSET(Radar!$AD$3,COLUMN(),0)*ScreenHeight!$C30)/Param!$B$39)/OFFSET(Radar!$AC$3,COLUMN(),0))*DistanceShader!X29*LightShader!X29*(IF(OFFSET(Ghosts!$S$41,COLUMN(),0)&lt;ScreenHeight!$E30,   1,   (SQRT(OFFSET(Ghosts!$T$41,COLUMN(),0)-OFFSET(Ghosts!$R$41,COLUMN(),0)*ScreenHeight!$D30)-1))+IF(Ghosts!$B$35,IF(Param!$M$21,-1-POWER(0.3,Param!$M$21)/(IF(Param!$M$21&lt;20,LightShader!X94,OFFSET(LightShader!X94,Param!$M$21-20,0))+POWER(0.3,Param!$M$21)),-2),0))</f>
        <v>0.61843104625827972</v>
      </c>
      <c r="Y29" s="46">
        <f ca="1">IF(ScreenHeight!$B30&lt;OFFSET(Radar!$AC$3,COLUMN(),0),    Param!$B$38/ScreenHeight!$B30,    (Param!$B$37+1/(1-OFFSET(Radar!$AD$3,COLUMN(),0)*ScreenHeight!$C30)/Param!$B$39)/OFFSET(Radar!$AC$3,COLUMN(),0))*DistanceShader!Y29*LightShader!Y29*(IF(OFFSET(Ghosts!$S$41,COLUMN(),0)&lt;ScreenHeight!$E30,   1,   (SQRT(OFFSET(Ghosts!$T$41,COLUMN(),0)-OFFSET(Ghosts!$R$41,COLUMN(),0)*ScreenHeight!$D30)-1))+IF(Ghosts!$B$35,IF(Param!$M$21,-1-POWER(0.3,Param!$M$21)/(IF(Param!$M$21&lt;20,LightShader!Y94,OFFSET(LightShader!Y94,Param!$M$21-20,0))+POWER(0.3,Param!$M$21)),-2),0))</f>
        <v>0.63775150960025073</v>
      </c>
      <c r="Z29" s="46">
        <f ca="1">IF(ScreenHeight!$B30&lt;OFFSET(Radar!$AC$3,COLUMN(),0),    Param!$B$38/ScreenHeight!$B30,    (Param!$B$37+1/(1-OFFSET(Radar!$AD$3,COLUMN(),0)*ScreenHeight!$C30)/Param!$B$39)/OFFSET(Radar!$AC$3,COLUMN(),0))*DistanceShader!Z29*LightShader!Z29*(IF(OFFSET(Ghosts!$S$41,COLUMN(),0)&lt;ScreenHeight!$E30,   1,   (SQRT(OFFSET(Ghosts!$T$41,COLUMN(),0)-OFFSET(Ghosts!$R$41,COLUMN(),0)*ScreenHeight!$D30)-1))+IF(Ghosts!$B$35,IF(Param!$M$21,-1-POWER(0.3,Param!$M$21)/(IF(Param!$M$21&lt;20,LightShader!Z94,OFFSET(LightShader!Z94,Param!$M$21-20,0))+POWER(0.3,Param!$M$21)),-2),0))</f>
        <v>0.65832484901651511</v>
      </c>
      <c r="AA29" s="46">
        <f ca="1">IF(ScreenHeight!$B30&lt;OFFSET(Radar!$AC$3,COLUMN(),0),    Param!$B$38/ScreenHeight!$B30,    (Param!$B$37+1/(1-OFFSET(Radar!$AD$3,COLUMN(),0)*ScreenHeight!$C30)/Param!$B$39)/OFFSET(Radar!$AC$3,COLUMN(),0))*DistanceShader!AA29*LightShader!AA29*(IF(OFFSET(Ghosts!$S$41,COLUMN(),0)&lt;ScreenHeight!$E30,   1,   (SQRT(OFFSET(Ghosts!$T$41,COLUMN(),0)-OFFSET(Ghosts!$R$41,COLUMN(),0)*ScreenHeight!$D30)-1))+IF(Ghosts!$B$35,IF(Param!$M$21,-1-POWER(0.3,Param!$M$21)/(IF(Param!$M$21&lt;20,LightShader!AA94,OFFSET(LightShader!AA94,Param!$M$21-20,0))+POWER(0.3,Param!$M$21)),-2),0))</f>
        <v>0.68029574804280113</v>
      </c>
      <c r="AB29" s="46">
        <f ca="1">IF(ScreenHeight!$B30&lt;OFFSET(Radar!$AC$3,COLUMN(),0),    Param!$B$38/ScreenHeight!$B30,    (Param!$B$37+1/(1-OFFSET(Radar!$AD$3,COLUMN(),0)*ScreenHeight!$C30)/Param!$B$39)/OFFSET(Radar!$AC$3,COLUMN(),0))*DistanceShader!AB29*LightShader!AB29*(IF(OFFSET(Ghosts!$S$41,COLUMN(),0)&lt;ScreenHeight!$E30,   1,   (SQRT(OFFSET(Ghosts!$T$41,COLUMN(),0)-OFFSET(Ghosts!$R$41,COLUMN(),0)*ScreenHeight!$D30)-1))+IF(Ghosts!$B$35,IF(Param!$M$21,-1-POWER(0.3,Param!$M$21)/(IF(Param!$M$21&lt;20,LightShader!AB94,OFFSET(LightShader!AB94,Param!$M$21-20,0))+POWER(0.3,Param!$M$21)),-2),0))</f>
        <v>0.70383388639879518</v>
      </c>
      <c r="AC29" s="46">
        <f ca="1">IF(ScreenHeight!$B30&lt;OFFSET(Radar!$AC$3,COLUMN(),0),    Param!$B$38/ScreenHeight!$B30,    (Param!$B$37+1/(1-OFFSET(Radar!$AD$3,COLUMN(),0)*ScreenHeight!$C30)/Param!$B$39)/OFFSET(Radar!$AC$3,COLUMN(),0))*DistanceShader!AC29*LightShader!AC29*(IF(OFFSET(Ghosts!$S$41,COLUMN(),0)&lt;ScreenHeight!$E30,   1,   (SQRT(OFFSET(Ghosts!$T$41,COLUMN(),0)-OFFSET(Ghosts!$R$41,COLUMN(),0)*ScreenHeight!$D30)-1))+IF(Ghosts!$B$35,IF(Param!$M$21,-1-POWER(0.3,Param!$M$21)/(IF(Param!$M$21&lt;20,LightShader!AC94,OFFSET(LightShader!AC94,Param!$M$21-20,0))+POWER(0.3,Param!$M$21)),-2),0))</f>
        <v>0.72913957124871953</v>
      </c>
      <c r="AD29" s="46">
        <f ca="1">IF(ScreenHeight!$B30&lt;OFFSET(Radar!$AC$3,COLUMN(),0),    Param!$B$38/ScreenHeight!$B30,    (Param!$B$37+1/(1-OFFSET(Radar!$AD$3,COLUMN(),0)*ScreenHeight!$C30)/Param!$B$39)/OFFSET(Radar!$AC$3,COLUMN(),0))*DistanceShader!AD29*LightShader!AD29*(IF(OFFSET(Ghosts!$S$41,COLUMN(),0)&lt;ScreenHeight!$E30,   1,   (SQRT(OFFSET(Ghosts!$T$41,COLUMN(),0)-OFFSET(Ghosts!$R$41,COLUMN(),0)*ScreenHeight!$D30)-1))+IF(Ghosts!$B$35,IF(Param!$M$21,-1-POWER(0.3,Param!$M$21)/(IF(Param!$M$21&lt;20,LightShader!AD94,OFFSET(LightShader!AD94,Param!$M$21-20,0))+POWER(0.3,Param!$M$21)),-2),0))</f>
        <v>0.75645093294442223</v>
      </c>
      <c r="AE29" s="46">
        <f ca="1">IF(ScreenHeight!$B30&lt;OFFSET(Radar!$AC$3,COLUMN(),0),    Param!$B$38/ScreenHeight!$B30,    (Param!$B$37+1/(1-OFFSET(Radar!$AD$3,COLUMN(),0)*ScreenHeight!$C30)/Param!$B$39)/OFFSET(Radar!$AC$3,COLUMN(),0))*DistanceShader!AE29*LightShader!AE29*(IF(OFFSET(Ghosts!$S$41,COLUMN(),0)&lt;ScreenHeight!$E30,   1,   (SQRT(OFFSET(Ghosts!$T$41,COLUMN(),0)-OFFSET(Ghosts!$R$41,COLUMN(),0)*ScreenHeight!$D30)-1))+IF(Ghosts!$B$35,IF(Param!$M$21,-1-POWER(0.3,Param!$M$21)/(IF(Param!$M$21&lt;20,LightShader!AE94,OFFSET(LightShader!AE94,Param!$M$21-20,0))+POWER(0.3,Param!$M$21)),-2),0))</f>
        <v>0.78605321103757186</v>
      </c>
      <c r="AF29" s="46">
        <f ca="1">IF(ScreenHeight!$B30&lt;OFFSET(Radar!$AC$3,COLUMN(),0),    Param!$B$38/ScreenHeight!$B30,    (Param!$B$37+1/(1-OFFSET(Radar!$AD$3,COLUMN(),0)*ScreenHeight!$C30)/Param!$B$39)/OFFSET(Radar!$AC$3,COLUMN(),0))*DistanceShader!AF29*LightShader!AF29*(IF(OFFSET(Ghosts!$S$41,COLUMN(),0)&lt;ScreenHeight!$E30,   1,   (SQRT(OFFSET(Ghosts!$T$41,COLUMN(),0)-OFFSET(Ghosts!$R$41,COLUMN(),0)*ScreenHeight!$D30)-1))+IF(Ghosts!$B$35,IF(Param!$M$21,-1-POWER(0.3,Param!$M$21)/(IF(Param!$M$21&lt;20,LightShader!AF94,OFFSET(LightShader!AF94,Param!$M$21-20,0))+POWER(0.3,Param!$M$21)),-2),0))</f>
        <v>0.81829086719085298</v>
      </c>
      <c r="AG29" s="46">
        <f ca="1">IF(ScreenHeight!$B30&lt;OFFSET(Radar!$AC$3,COLUMN(),0),    Param!$B$38/ScreenHeight!$B30,    (Param!$B$37+1/(1-OFFSET(Radar!$AD$3,COLUMN(),0)*ScreenHeight!$C30)/Param!$B$39)/OFFSET(Radar!$AC$3,COLUMN(),0))*DistanceShader!AG29*LightShader!AG29*(IF(OFFSET(Ghosts!$S$41,COLUMN(),0)&lt;ScreenHeight!$E30,   1,   (SQRT(OFFSET(Ghosts!$T$41,COLUMN(),0)-OFFSET(Ghosts!$R$41,COLUMN(),0)*ScreenHeight!$D30)-1))+IF(Ghosts!$B$35,IF(Param!$M$21,-1-POWER(0.3,Param!$M$21)/(IF(Param!$M$21&lt;20,LightShader!AG94,OFFSET(LightShader!AG94,Param!$M$21-20,0))+POWER(0.3,Param!$M$21)),-2),0))</f>
        <v>0.85358357191895451</v>
      </c>
      <c r="AH29" s="46">
        <f ca="1">IF(ScreenHeight!$B30&lt;OFFSET(Radar!$AC$3,COLUMN(),0),    Param!$B$38/ScreenHeight!$B30,    (Param!$B$37+1/(1-OFFSET(Radar!$AD$3,COLUMN(),0)*ScreenHeight!$C30)/Param!$B$39)/OFFSET(Radar!$AC$3,COLUMN(),0))*DistanceShader!AH29*LightShader!AH29*(IF(OFFSET(Ghosts!$S$41,COLUMN(),0)&lt;ScreenHeight!$E30,   1,   (SQRT(OFFSET(Ghosts!$T$41,COLUMN(),0)-OFFSET(Ghosts!$R$41,COLUMN(),0)*ScreenHeight!$D30)-1))+IF(Ghosts!$B$35,IF(Param!$M$21,-1-POWER(0.3,Param!$M$21)/(IF(Param!$M$21&lt;20,LightShader!AH94,OFFSET(LightShader!AH94,Param!$M$21-20,0))+POWER(0.3,Param!$M$21)),-2),0))</f>
        <v>1.8910345117773353</v>
      </c>
      <c r="AI29" s="46">
        <f ca="1">IF(ScreenHeight!$B30&lt;OFFSET(Radar!$AC$3,COLUMN(),0),    Param!$B$38/ScreenHeight!$B30,    (Param!$B$37+1/(1-OFFSET(Radar!$AD$3,COLUMN(),0)*ScreenHeight!$C30)/Param!$B$39)/OFFSET(Radar!$AC$3,COLUMN(),0))*DistanceShader!AI29*LightShader!AI29*(IF(OFFSET(Ghosts!$S$41,COLUMN(),0)&lt;ScreenHeight!$E30,   1,   (SQRT(OFFSET(Ghosts!$T$41,COLUMN(),0)-OFFSET(Ghosts!$R$41,COLUMN(),0)*ScreenHeight!$D30)-1))+IF(Ghosts!$B$35,IF(Param!$M$21,-1-POWER(0.3,Param!$M$21)/(IF(Param!$M$21&lt;20,LightShader!AI94,OFFSET(LightShader!AI94,Param!$M$21-20,0))+POWER(0.3,Param!$M$21)),-2),0))</f>
        <v>2.0353786784559311</v>
      </c>
      <c r="AJ29" s="46">
        <f ca="1">IF(ScreenHeight!$B30&lt;OFFSET(Radar!$AC$3,COLUMN(),0),    Param!$B$38/ScreenHeight!$B30,    (Param!$B$37+1/(1-OFFSET(Radar!$AD$3,COLUMN(),0)*ScreenHeight!$C30)/Param!$B$39)/OFFSET(Radar!$AC$3,COLUMN(),0))*DistanceShader!AJ29*LightShader!AJ29*(IF(OFFSET(Ghosts!$S$41,COLUMN(),0)&lt;ScreenHeight!$E30,   1,   (SQRT(OFFSET(Ghosts!$T$41,COLUMN(),0)-OFFSET(Ghosts!$R$41,COLUMN(),0)*ScreenHeight!$D30)-1))+IF(Ghosts!$B$35,IF(Param!$M$21,-1-POWER(0.3,Param!$M$21)/(IF(Param!$M$21&lt;20,LightShader!AJ94,OFFSET(LightShader!AJ94,Param!$M$21-20,0))+POWER(0.3,Param!$M$21)),-2),0))</f>
        <v>2.1980574313162062</v>
      </c>
      <c r="AK29" s="46">
        <f ca="1">IF(ScreenHeight!$B30&lt;OFFSET(Radar!$AC$3,COLUMN(),0),    Param!$B$38/ScreenHeight!$B30,    (Param!$B$37+1/(1-OFFSET(Radar!$AD$3,COLUMN(),0)*ScreenHeight!$C30)/Param!$B$39)/OFFSET(Radar!$AC$3,COLUMN(),0))*DistanceShader!AK29*LightShader!AK29*(IF(OFFSET(Ghosts!$S$41,COLUMN(),0)&lt;ScreenHeight!$E30,   1,   (SQRT(OFFSET(Ghosts!$T$41,COLUMN(),0)-OFFSET(Ghosts!$R$41,COLUMN(),0)*ScreenHeight!$D30)-1))+IF(Ghosts!$B$35,IF(Param!$M$21,-1-POWER(0.3,Param!$M$21)/(IF(Param!$M$21&lt;20,LightShader!AK94,OFFSET(LightShader!AK94,Param!$M$21-20,0))+POWER(0.3,Param!$M$21)),-2),0))</f>
        <v>2.3827951447840423</v>
      </c>
      <c r="AL29" s="46">
        <f ca="1">IF(ScreenHeight!$B30&lt;OFFSET(Radar!$AC$3,COLUMN(),0),    Param!$B$38/ScreenHeight!$B30,    (Param!$B$37+1/(1-OFFSET(Radar!$AD$3,COLUMN(),0)*ScreenHeight!$C30)/Param!$B$39)/OFFSET(Radar!$AC$3,COLUMN(),0))*DistanceShader!AL29*LightShader!AL29*(IF(OFFSET(Ghosts!$S$41,COLUMN(),0)&lt;ScreenHeight!$E30,   1,   (SQRT(OFFSET(Ghosts!$T$41,COLUMN(),0)-OFFSET(Ghosts!$R$41,COLUMN(),0)*ScreenHeight!$D30)-1))+IF(Ghosts!$B$35,IF(Param!$M$21,-1-POWER(0.3,Param!$M$21)/(IF(Param!$M$21&lt;20,LightShader!AL94,OFFSET(LightShader!AL94,Param!$M$21-20,0))+POWER(0.3,Param!$M$21)),-2),0))</f>
        <v>2.594404052540801</v>
      </c>
      <c r="AM29" s="46">
        <f ca="1">IF(ScreenHeight!$B30&lt;OFFSET(Radar!$AC$3,COLUMN(),0),    Param!$B$38/ScreenHeight!$B30,    (Param!$B$37+1/(1-OFFSET(Radar!$AD$3,COLUMN(),0)*ScreenHeight!$C30)/Param!$B$39)/OFFSET(Radar!$AC$3,COLUMN(),0))*DistanceShader!AM29*LightShader!AM29*(IF(OFFSET(Ghosts!$S$41,COLUMN(),0)&lt;ScreenHeight!$E30,   1,   (SQRT(OFFSET(Ghosts!$T$41,COLUMN(),0)-OFFSET(Ghosts!$R$41,COLUMN(),0)*ScreenHeight!$D30)-1))+IF(Ghosts!$B$35,IF(Param!$M$21,-1-POWER(0.3,Param!$M$21)/(IF(Param!$M$21&lt;20,LightShader!AM94,OFFSET(LightShader!AM94,Param!$M$21-20,0))+POWER(0.3,Param!$M$21)),-2),0))</f>
        <v>2.7632353568694379</v>
      </c>
      <c r="AN29" s="46">
        <f ca="1">IF(ScreenHeight!$B30&lt;OFFSET(Radar!$AC$3,COLUMN(),0),    Param!$B$38/ScreenHeight!$B30,    (Param!$B$37+1/(1-OFFSET(Radar!$AD$3,COLUMN(),0)*ScreenHeight!$C30)/Param!$B$39)/OFFSET(Radar!$AC$3,COLUMN(),0))*DistanceShader!AN29*LightShader!AN29*(IF(OFFSET(Ghosts!$S$41,COLUMN(),0)&lt;ScreenHeight!$E30,   1,   (SQRT(OFFSET(Ghosts!$T$41,COLUMN(),0)-OFFSET(Ghosts!$R$41,COLUMN(),0)*ScreenHeight!$D30)-1))+IF(Ghosts!$B$35,IF(Param!$M$21,-1-POWER(0.3,Param!$M$21)/(IF(Param!$M$21&lt;20,LightShader!AN94,OFFSET(LightShader!AN94,Param!$M$21-20,0))+POWER(0.3,Param!$M$21)),-2),0))</f>
        <v>2.7956827334230696</v>
      </c>
      <c r="AO29" s="46">
        <f ca="1">IF(ScreenHeight!$B30&lt;OFFSET(Radar!$AC$3,COLUMN(),0),    Param!$B$38/ScreenHeight!$B30,    (Param!$B$37+1/(1-OFFSET(Radar!$AD$3,COLUMN(),0)*ScreenHeight!$C30)/Param!$B$39)/OFFSET(Radar!$AC$3,COLUMN(),0))*DistanceShader!AO29*LightShader!AO29*(IF(OFFSET(Ghosts!$S$41,COLUMN(),0)&lt;ScreenHeight!$E30,   1,   (SQRT(OFFSET(Ghosts!$T$41,COLUMN(),0)-OFFSET(Ghosts!$R$41,COLUMN(),0)*ScreenHeight!$D30)-1))+IF(Ghosts!$B$35,IF(Param!$M$21,-1-POWER(0.3,Param!$M$21)/(IF(Param!$M$21&lt;20,LightShader!AO94,OFFSET(LightShader!AO94,Param!$M$21-20,0))+POWER(0.3,Param!$M$21)),-2),0))</f>
        <v>4.8718204867635375</v>
      </c>
      <c r="AP29" s="46">
        <f ca="1">IF(ScreenHeight!$B30&lt;OFFSET(Radar!$AC$3,COLUMN(),0),    Param!$B$38/ScreenHeight!$B30,    (Param!$B$37+1/(1-OFFSET(Radar!$AD$3,COLUMN(),0)*ScreenHeight!$C30)/Param!$B$39)/OFFSET(Radar!$AC$3,COLUMN(),0))*DistanceShader!AP29*LightShader!AP29*(IF(OFFSET(Ghosts!$S$41,COLUMN(),0)&lt;ScreenHeight!$E30,   1,   (SQRT(OFFSET(Ghosts!$T$41,COLUMN(),0)-OFFSET(Ghosts!$R$41,COLUMN(),0)*ScreenHeight!$D30)-1))+IF(Ghosts!$B$35,IF(Param!$M$21,-1-POWER(0.3,Param!$M$21)/(IF(Param!$M$21&lt;20,LightShader!AP94,OFFSET(LightShader!AP94,Param!$M$21-20,0))+POWER(0.3,Param!$M$21)),-2),0))</f>
        <v>4.7827660930842457</v>
      </c>
      <c r="AQ29" s="46">
        <f ca="1">IF(ScreenHeight!$B30&lt;OFFSET(Radar!$AC$3,COLUMN(),0),    Param!$B$38/ScreenHeight!$B30,    (Param!$B$37+1/(1-OFFSET(Radar!$AD$3,COLUMN(),0)*ScreenHeight!$C30)/Param!$B$39)/OFFSET(Radar!$AC$3,COLUMN(),0))*DistanceShader!AQ29*LightShader!AQ29*(IF(OFFSET(Ghosts!$S$41,COLUMN(),0)&lt;ScreenHeight!$E30,   1,   (SQRT(OFFSET(Ghosts!$T$41,COLUMN(),0)-OFFSET(Ghosts!$R$41,COLUMN(),0)*ScreenHeight!$D30)-1))+IF(Ghosts!$B$35,IF(Param!$M$21,-1-POWER(0.3,Param!$M$21)/(IF(Param!$M$21&lt;20,LightShader!AQ94,OFFSET(LightShader!AQ94,Param!$M$21-20,0))+POWER(0.3,Param!$M$21)),-2),0))</f>
        <v>4.6908064050384395</v>
      </c>
      <c r="AR29" s="46">
        <f ca="1">IF(ScreenHeight!$B30&lt;OFFSET(Radar!$AC$3,COLUMN(),0),    Param!$B$38/ScreenHeight!$B30,    (Param!$B$37+1/(1-OFFSET(Radar!$AD$3,COLUMN(),0)*ScreenHeight!$C30)/Param!$B$39)/OFFSET(Radar!$AC$3,COLUMN(),0))*DistanceShader!AR29*LightShader!AR29*(IF(OFFSET(Ghosts!$S$41,COLUMN(),0)&lt;ScreenHeight!$E30,   1,   (SQRT(OFFSET(Ghosts!$T$41,COLUMN(),0)-OFFSET(Ghosts!$R$41,COLUMN(),0)*ScreenHeight!$D30)-1))+IF(Ghosts!$B$35,IF(Param!$M$21,-1-POWER(0.3,Param!$M$21)/(IF(Param!$M$21&lt;20,LightShader!AR94,OFFSET(LightShader!AR94,Param!$M$21-20,0))+POWER(0.3,Param!$M$21)),-2),0))</f>
        <v>4.5960151667413793</v>
      </c>
      <c r="AS29" s="46">
        <f ca="1">IF(ScreenHeight!$B30&lt;OFFSET(Radar!$AC$3,COLUMN(),0),    Param!$B$38/ScreenHeight!$B30,    (Param!$B$37+1/(1-OFFSET(Radar!$AD$3,COLUMN(),0)*ScreenHeight!$C30)/Param!$B$39)/OFFSET(Radar!$AC$3,COLUMN(),0))*DistanceShader!AS29*LightShader!AS29*(IF(OFFSET(Ghosts!$S$41,COLUMN(),0)&lt;ScreenHeight!$E30,   1,   (SQRT(OFFSET(Ghosts!$T$41,COLUMN(),0)-OFFSET(Ghosts!$R$41,COLUMN(),0)*ScreenHeight!$D30)-1))+IF(Ghosts!$B$35,IF(Param!$M$21,-1-POWER(0.3,Param!$M$21)/(IF(Param!$M$21&lt;20,LightShader!AS94,OFFSET(LightShader!AS94,Param!$M$21-20,0))+POWER(0.3,Param!$M$21)),-2),0))</f>
        <v>4.4984797827464567</v>
      </c>
      <c r="AT29" s="46">
        <f ca="1">IF(ScreenHeight!$B30&lt;OFFSET(Radar!$AC$3,COLUMN(),0),    Param!$B$38/ScreenHeight!$B30,    (Param!$B$37+1/(1-OFFSET(Radar!$AD$3,COLUMN(),0)*ScreenHeight!$C30)/Param!$B$39)/OFFSET(Radar!$AC$3,COLUMN(),0))*DistanceShader!AT29*LightShader!AT29*(IF(OFFSET(Ghosts!$S$41,COLUMN(),0)&lt;ScreenHeight!$E30,   1,   (SQRT(OFFSET(Ghosts!$T$41,COLUMN(),0)-OFFSET(Ghosts!$R$41,COLUMN(),0)*ScreenHeight!$D30)-1))+IF(Ghosts!$B$35,IF(Param!$M$21,-1-POWER(0.3,Param!$M$21)/(IF(Param!$M$21&lt;20,LightShader!AT94,OFFSET(LightShader!AT94,Param!$M$21-20,0))+POWER(0.3,Param!$M$21)),-2),0))</f>
        <v>4.398301091971768</v>
      </c>
      <c r="AU29" s="46">
        <f ca="1">IF(ScreenHeight!$B30&lt;OFFSET(Radar!$AC$3,COLUMN(),0),    Param!$B$38/ScreenHeight!$B30,    (Param!$B$37+1/(1-OFFSET(Radar!$AD$3,COLUMN(),0)*ScreenHeight!$C30)/Param!$B$39)/OFFSET(Radar!$AC$3,COLUMN(),0))*DistanceShader!AU29*LightShader!AU29*(IF(OFFSET(Ghosts!$S$41,COLUMN(),0)&lt;ScreenHeight!$E30,   1,   (SQRT(OFFSET(Ghosts!$T$41,COLUMN(),0)-OFFSET(Ghosts!$R$41,COLUMN(),0)*ScreenHeight!$D30)-1))+IF(Ghosts!$B$35,IF(Param!$M$21,-1-POWER(0.3,Param!$M$21)/(IF(Param!$M$21&lt;20,LightShader!AU94,OFFSET(LightShader!AU94,Param!$M$21-20,0))+POWER(0.3,Param!$M$21)),-2),0))</f>
        <v>4.2955929726815123</v>
      </c>
      <c r="AV29" s="46">
        <f ca="1">IF(ScreenHeight!$B30&lt;OFFSET(Radar!$AC$3,COLUMN(),0),    Param!$B$38/ScreenHeight!$B30,    (Param!$B$37+1/(1-OFFSET(Radar!$AD$3,COLUMN(),0)*ScreenHeight!$C30)/Param!$B$39)/OFFSET(Radar!$AC$3,COLUMN(),0))*DistanceShader!AV29*LightShader!AV29*(IF(OFFSET(Ghosts!$S$41,COLUMN(),0)&lt;ScreenHeight!$E30,   1,   (SQRT(OFFSET(Ghosts!$T$41,COLUMN(),0)-OFFSET(Ghosts!$R$41,COLUMN(),0)*ScreenHeight!$D30)-1))+IF(Ghosts!$B$35,IF(Param!$M$21,-1-POWER(0.3,Param!$M$21)/(IF(Param!$M$21&lt;20,LightShader!AV94,OFFSET(LightShader!AV94,Param!$M$21-20,0))+POWER(0.3,Param!$M$21)),-2),0))</f>
        <v>4.1904817791243074</v>
      </c>
      <c r="AW29" s="46">
        <f ca="1">IF(ScreenHeight!$B30&lt;OFFSET(Radar!$AC$3,COLUMN(),0),    Param!$B$38/ScreenHeight!$B30,    (Param!$B$37+1/(1-OFFSET(Radar!$AD$3,COLUMN(),0)*ScreenHeight!$C30)/Param!$B$39)/OFFSET(Radar!$AC$3,COLUMN(),0))*DistanceShader!AW29*LightShader!AW29*(IF(OFFSET(Ghosts!$S$41,COLUMN(),0)&lt;ScreenHeight!$E30,   1,   (SQRT(OFFSET(Ghosts!$T$41,COLUMN(),0)-OFFSET(Ghosts!$R$41,COLUMN(),0)*ScreenHeight!$D30)-1))+IF(Ghosts!$B$35,IF(Param!$M$21,-1-POWER(0.3,Param!$M$21)/(IF(Param!$M$21&lt;20,LightShader!AW94,OFFSET(LightShader!AW94,Param!$M$21-20,0))+POWER(0.3,Param!$M$21)),-2),0))</f>
        <v>4.0831056144751425</v>
      </c>
      <c r="AX29" s="46">
        <f ca="1">IF(ScreenHeight!$B30&lt;OFFSET(Radar!$AC$3,COLUMN(),0),    Param!$B$38/ScreenHeight!$B30,    (Param!$B$37+1/(1-OFFSET(Radar!$AD$3,COLUMN(),0)*ScreenHeight!$C30)/Param!$B$39)/OFFSET(Radar!$AC$3,COLUMN(),0))*DistanceShader!AX29*LightShader!AX29*(IF(OFFSET(Ghosts!$S$41,COLUMN(),0)&lt;ScreenHeight!$E30,   1,   (SQRT(OFFSET(Ghosts!$T$41,COLUMN(),0)-OFFSET(Ghosts!$R$41,COLUMN(),0)*ScreenHeight!$D30)-1))+IF(Ghosts!$B$35,IF(Param!$M$21,-1-POWER(0.3,Param!$M$21)/(IF(Param!$M$21&lt;20,LightShader!AX94,OFFSET(LightShader!AX94,Param!$M$21-20,0))+POWER(0.3,Param!$M$21)),-2),0))</f>
        <v>3.9736134487854415</v>
      </c>
      <c r="AY29" s="46">
        <f ca="1">IF(ScreenHeight!$B30&lt;OFFSET(Radar!$AC$3,COLUMN(),0),    Param!$B$38/ScreenHeight!$B30,    (Param!$B$37+1/(1-OFFSET(Radar!$AD$3,COLUMN(),0)*ScreenHeight!$C30)/Param!$B$39)/OFFSET(Radar!$AC$3,COLUMN(),0))*DistanceShader!AY29*LightShader!AY29*(IF(OFFSET(Ghosts!$S$41,COLUMN(),0)&lt;ScreenHeight!$E30,   1,   (SQRT(OFFSET(Ghosts!$T$41,COLUMN(),0)-OFFSET(Ghosts!$R$41,COLUMN(),0)*ScreenHeight!$D30)-1))+IF(Ghosts!$B$35,IF(Param!$M$21,-1-POWER(0.3,Param!$M$21)/(IF(Param!$M$21&lt;20,LightShader!AY94,OFFSET(LightShader!AY94,Param!$M$21-20,0))+POWER(0.3,Param!$M$21)),-2),0))</f>
        <v>3.8621640945561042</v>
      </c>
      <c r="AZ29" s="46">
        <f ca="1">IF(ScreenHeight!$B30&lt;OFFSET(Radar!$AC$3,COLUMN(),0),    Param!$B$38/ScreenHeight!$B30,    (Param!$B$37+1/(1-OFFSET(Radar!$AD$3,COLUMN(),0)*ScreenHeight!$C30)/Param!$B$39)/OFFSET(Radar!$AC$3,COLUMN(),0))*DistanceShader!AZ29*LightShader!AZ29*(IF(OFFSET(Ghosts!$S$41,COLUMN(),0)&lt;ScreenHeight!$E30,   1,   (SQRT(OFFSET(Ghosts!$T$41,COLUMN(),0)-OFFSET(Ghosts!$R$41,COLUMN(),0)*ScreenHeight!$D30)-1))+IF(Ghosts!$B$35,IF(Param!$M$21,-1-POWER(0.3,Param!$M$21)/(IF(Param!$M$21&lt;20,LightShader!AZ94,OFFSET(LightShader!AZ94,Param!$M$21-20,0))+POWER(0.3,Param!$M$21)),-2),0))</f>
        <v>3.7489250561521206</v>
      </c>
      <c r="BA29" s="46">
        <f ca="1">IF(ScreenHeight!$B30&lt;OFFSET(Radar!$AC$3,COLUMN(),0),    Param!$B$38/ScreenHeight!$B30,    (Param!$B$37+1/(1-OFFSET(Radar!$AD$3,COLUMN(),0)*ScreenHeight!$C30)/Param!$B$39)/OFFSET(Radar!$AC$3,COLUMN(),0))*DistanceShader!BA29*LightShader!BA29*(IF(OFFSET(Ghosts!$S$41,COLUMN(),0)&lt;ScreenHeight!$E30,   1,   (SQRT(OFFSET(Ghosts!$T$41,COLUMN(),0)-OFFSET(Ghosts!$R$41,COLUMN(),0)*ScreenHeight!$D30)-1))+IF(Ghosts!$B$35,IF(Param!$M$21,-1-POWER(0.3,Param!$M$21)/(IF(Param!$M$21&lt;20,LightShader!BA94,OFFSET(LightShader!BA94,Param!$M$21-20,0))+POWER(0.3,Param!$M$21)),-2),0))</f>
        <v>3.6340712724257513</v>
      </c>
      <c r="BB29" s="46">
        <f ca="1">IF(ScreenHeight!$B30&lt;OFFSET(Radar!$AC$3,COLUMN(),0),    Param!$B$38/ScreenHeight!$B30,    (Param!$B$37+1/(1-OFFSET(Radar!$AD$3,COLUMN(),0)*ScreenHeight!$C30)/Param!$B$39)/OFFSET(Radar!$AC$3,COLUMN(),0))*DistanceShader!BB29*LightShader!BB29*(IF(OFFSET(Ghosts!$S$41,COLUMN(),0)&lt;ScreenHeight!$E30,   1,   (SQRT(OFFSET(Ghosts!$T$41,COLUMN(),0)-OFFSET(Ghosts!$R$41,COLUMN(),0)*ScreenHeight!$D30)-1))+IF(Ghosts!$B$35,IF(Param!$M$21,-1-POWER(0.3,Param!$M$21)/(IF(Param!$M$21&lt;20,LightShader!BB94,OFFSET(LightShader!BB94,Param!$M$21-20,0))+POWER(0.3,Param!$M$21)),-2),0))</f>
        <v>3.5177837744795997</v>
      </c>
      <c r="BC29" s="46">
        <f ca="1">IF(ScreenHeight!$B30&lt;OFFSET(Radar!$AC$3,COLUMN(),0),    Param!$B$38/ScreenHeight!$B30,    (Param!$B$37+1/(1-OFFSET(Radar!$AD$3,COLUMN(),0)*ScreenHeight!$C30)/Param!$B$39)/OFFSET(Radar!$AC$3,COLUMN(),0))*DistanceShader!BC29*LightShader!BC29*(IF(OFFSET(Ghosts!$S$41,COLUMN(),0)&lt;ScreenHeight!$E30,   1,   (SQRT(OFFSET(Ghosts!$T$41,COLUMN(),0)-OFFSET(Ghosts!$R$41,COLUMN(),0)*ScreenHeight!$D30)-1))+IF(Ghosts!$B$35,IF(Param!$M$21,-1-POWER(0.3,Param!$M$21)/(IF(Param!$M$21&lt;20,LightShader!BC94,OFFSET(LightShader!BC94,Param!$M$21-20,0))+POWER(0.3,Param!$M$21)),-2),0))</f>
        <v>3.4002482823796321</v>
      </c>
      <c r="BD29" s="46">
        <f ca="1">IF(ScreenHeight!$B30&lt;OFFSET(Radar!$AC$3,COLUMN(),0),    Param!$B$38/ScreenHeight!$B30,    (Param!$B$37+1/(1-OFFSET(Radar!$AD$3,COLUMN(),0)*ScreenHeight!$C30)/Param!$B$39)/OFFSET(Radar!$AC$3,COLUMN(),0))*DistanceShader!BD29*LightShader!BD29*(IF(OFFSET(Ghosts!$S$41,COLUMN(),0)&lt;ScreenHeight!$E30,   1,   (SQRT(OFFSET(Ghosts!$T$41,COLUMN(),0)-OFFSET(Ghosts!$R$41,COLUMN(),0)*ScreenHeight!$D30)-1))+IF(Ghosts!$B$35,IF(Param!$M$21,-1-POWER(0.3,Param!$M$21)/(IF(Param!$M$21&lt;20,LightShader!BD94,OFFSET(LightShader!BD94,Param!$M$21-20,0))+POWER(0.3,Param!$M$21)),-2),0))</f>
        <v>3.2816537657536236</v>
      </c>
      <c r="BE29" s="46">
        <f ca="1">IF(ScreenHeight!$B30&lt;OFFSET(Radar!$AC$3,COLUMN(),0),    Param!$B$38/ScreenHeight!$B30,    (Param!$B$37+1/(1-OFFSET(Radar!$AD$3,COLUMN(),0)*ScreenHeight!$C30)/Param!$B$39)/OFFSET(Radar!$AC$3,COLUMN(),0))*DistanceShader!BE29*LightShader!BE29*(IF(OFFSET(Ghosts!$S$41,COLUMN(),0)&lt;ScreenHeight!$E30,   1,   (SQRT(OFFSET(Ghosts!$T$41,COLUMN(),0)-OFFSET(Ghosts!$R$41,COLUMN(),0)*ScreenHeight!$D30)-1))+IF(Ghosts!$B$35,IF(Param!$M$21,-1-POWER(0.3,Param!$M$21)/(IF(Param!$M$21&lt;20,LightShader!BE94,OFFSET(LightShader!BE94,Param!$M$21-20,0))+POWER(0.3,Param!$M$21)),-2),0))</f>
        <v>3.1621909935517722</v>
      </c>
      <c r="BF29" s="46">
        <f ca="1">IF(ScreenHeight!$B30&lt;OFFSET(Radar!$AC$3,COLUMN(),0),    Param!$B$38/ScreenHeight!$B30,    (Param!$B$37+1/(1-OFFSET(Radar!$AD$3,COLUMN(),0)*ScreenHeight!$C30)/Param!$B$39)/OFFSET(Radar!$AC$3,COLUMN(),0))*DistanceShader!BF29*LightShader!BF29*(IF(OFFSET(Ghosts!$S$41,COLUMN(),0)&lt;ScreenHeight!$E30,   1,   (SQRT(OFFSET(Ghosts!$T$41,COLUMN(),0)-OFFSET(Ghosts!$R$41,COLUMN(),0)*ScreenHeight!$D30)-1))+IF(Ghosts!$B$35,IF(Param!$M$21,-1-POWER(0.3,Param!$M$21)/(IF(Param!$M$21&lt;20,LightShader!BF94,OFFSET(LightShader!BF94,Param!$M$21-20,0))+POWER(0.3,Param!$M$21)),-2),0))</f>
        <v>1.4199254600641475</v>
      </c>
      <c r="BG29" s="46">
        <f ca="1">IF(ScreenHeight!$B30&lt;OFFSET(Radar!$AC$3,COLUMN(),0),    Param!$B$38/ScreenHeight!$B30,    (Param!$B$37+1/(1-OFFSET(Radar!$AD$3,COLUMN(),0)*ScreenHeight!$C30)/Param!$B$39)/OFFSET(Radar!$AC$3,COLUMN(),0))*DistanceShader!BG29*LightShader!BG29*(IF(OFFSET(Ghosts!$S$41,COLUMN(),0)&lt;ScreenHeight!$E30,   1,   (SQRT(OFFSET(Ghosts!$T$41,COLUMN(),0)-OFFSET(Ghosts!$R$41,COLUMN(),0)*ScreenHeight!$D30)-1))+IF(Ghosts!$B$35,IF(Param!$M$21,-1-POWER(0.3,Param!$M$21)/(IF(Param!$M$21&lt;20,LightShader!BG94,OFFSET(LightShader!BG94,Param!$M$21-20,0))+POWER(0.3,Param!$M$21)),-2),0))</f>
        <v>1.3636209361660256</v>
      </c>
      <c r="BH29" s="46">
        <f ca="1">IF(ScreenHeight!$B30&lt;OFFSET(Radar!$AC$3,COLUMN(),0),    Param!$B$38/ScreenHeight!$B30,    (Param!$B$37+1/(1-OFFSET(Radar!$AD$3,COLUMN(),0)*ScreenHeight!$C30)/Param!$B$39)/OFFSET(Radar!$AC$3,COLUMN(),0))*DistanceShader!BH29*LightShader!BH29*(IF(OFFSET(Ghosts!$S$41,COLUMN(),0)&lt;ScreenHeight!$E30,   1,   (SQRT(OFFSET(Ghosts!$T$41,COLUMN(),0)-OFFSET(Ghosts!$R$41,COLUMN(),0)*ScreenHeight!$D30)-1))+IF(Ghosts!$B$35,IF(Param!$M$21,-1-POWER(0.3,Param!$M$21)/(IF(Param!$M$21&lt;20,LightShader!BH94,OFFSET(LightShader!BH94,Param!$M$21-20,0))+POWER(0.3,Param!$M$21)),-2),0))</f>
        <v>1.3071767069607485</v>
      </c>
      <c r="BI29" s="46">
        <f ca="1">IF(ScreenHeight!$B30&lt;OFFSET(Radar!$AC$3,COLUMN(),0),    Param!$B$38/ScreenHeight!$B30,    (Param!$B$37+1/(1-OFFSET(Radar!$AD$3,COLUMN(),0)*ScreenHeight!$C30)/Param!$B$39)/OFFSET(Radar!$AC$3,COLUMN(),0))*DistanceShader!BI29*LightShader!BI29*(IF(OFFSET(Ghosts!$S$41,COLUMN(),0)&lt;ScreenHeight!$E30,   1,   (SQRT(OFFSET(Ghosts!$T$41,COLUMN(),0)-OFFSET(Ghosts!$R$41,COLUMN(),0)*ScreenHeight!$D30)-1))+IF(Ghosts!$B$35,IF(Param!$M$21,-1-POWER(0.3,Param!$M$21)/(IF(Param!$M$21&lt;20,LightShader!BI94,OFFSET(LightShader!BI94,Param!$M$21-20,0))+POWER(0.3,Param!$M$21)),-2),0))</f>
        <v>1.2506786981974765</v>
      </c>
      <c r="BJ29" s="46">
        <f ca="1">IF(ScreenHeight!$B30&lt;OFFSET(Radar!$AC$3,COLUMN(),0),    Param!$B$38/ScreenHeight!$B30,    (Param!$B$37+1/(1-OFFSET(Radar!$AD$3,COLUMN(),0)*ScreenHeight!$C30)/Param!$B$39)/OFFSET(Radar!$AC$3,COLUMN(),0))*DistanceShader!BJ29*LightShader!BJ29*(IF(OFFSET(Ghosts!$S$41,COLUMN(),0)&lt;ScreenHeight!$E30,   1,   (SQRT(OFFSET(Ghosts!$T$41,COLUMN(),0)-OFFSET(Ghosts!$R$41,COLUMN(),0)*ScreenHeight!$D30)-1))+IF(Ghosts!$B$35,IF(Param!$M$21,-1-POWER(0.3,Param!$M$21)/(IF(Param!$M$21&lt;20,LightShader!BJ94,OFFSET(LightShader!BJ94,Param!$M$21-20,0))+POWER(0.3,Param!$M$21)),-2),0))</f>
        <v>1.1942105956353617</v>
      </c>
      <c r="BK29" s="46">
        <f ca="1">IF(ScreenHeight!$B30&lt;OFFSET(Radar!$AC$3,COLUMN(),0),    Param!$B$38/ScreenHeight!$B30,    (Param!$B$37+1/(1-OFFSET(Radar!$AD$3,COLUMN(),0)*ScreenHeight!$C30)/Param!$B$39)/OFFSET(Radar!$AC$3,COLUMN(),0))*DistanceShader!BK29*LightShader!BK29*(IF(OFFSET(Ghosts!$S$41,COLUMN(),0)&lt;ScreenHeight!$E30,   1,   (SQRT(OFFSET(Ghosts!$T$41,COLUMN(),0)-OFFSET(Ghosts!$R$41,COLUMN(),0)*ScreenHeight!$D30)-1))+IF(Ghosts!$B$35,IF(Param!$M$21,-1-POWER(0.3,Param!$M$21)/(IF(Param!$M$21&lt;20,LightShader!BK94,OFFSET(LightShader!BK94,Param!$M$21-20,0))+POWER(0.3,Param!$M$21)),-2),0))</f>
        <v>1.0230849200707304</v>
      </c>
      <c r="BL29" s="46">
        <f ca="1">IF(ScreenHeight!$B30&lt;OFFSET(Radar!$AC$3,COLUMN(),0),    Param!$B$38/ScreenHeight!$B30,    (Param!$B$37+1/(1-OFFSET(Radar!$AD$3,COLUMN(),0)*ScreenHeight!$C30)/Param!$B$39)/OFFSET(Radar!$AC$3,COLUMN(),0))*DistanceShader!BL29*LightShader!BL29*(IF(OFFSET(Ghosts!$S$41,COLUMN(),0)&lt;ScreenHeight!$E30,   1,   (SQRT(OFFSET(Ghosts!$T$41,COLUMN(),0)-OFFSET(Ghosts!$R$41,COLUMN(),0)*ScreenHeight!$D30)-1))+IF(Ghosts!$B$35,IF(Param!$M$21,-1-POWER(0.3,Param!$M$21)/(IF(Param!$M$21&lt;20,LightShader!BL94,OFFSET(LightShader!BL94,Param!$M$21-20,0))+POWER(0.3,Param!$M$21)),-2),0))</f>
        <v>0.97256486207405757</v>
      </c>
      <c r="BM29" s="46">
        <f ca="1">IF(ScreenHeight!$B30&lt;OFFSET(Radar!$AC$3,COLUMN(),0),    Param!$B$38/ScreenHeight!$B30,    (Param!$B$37+1/(1-OFFSET(Radar!$AD$3,COLUMN(),0)*ScreenHeight!$C30)/Param!$B$39)/OFFSET(Radar!$AC$3,COLUMN(),0))*DistanceShader!BM29*LightShader!BM29*(IF(OFFSET(Ghosts!$S$41,COLUMN(),0)&lt;ScreenHeight!$E30,   1,   (SQRT(OFFSET(Ghosts!$T$41,COLUMN(),0)-OFFSET(Ghosts!$R$41,COLUMN(),0)*ScreenHeight!$D30)-1))+IF(Ghosts!$B$35,IF(Param!$M$21,-1-POWER(0.3,Param!$M$21)/(IF(Param!$M$21&lt;20,LightShader!BM94,OFFSET(LightShader!BM94,Param!$M$21-20,0))+POWER(0.3,Param!$M$21)),-2),0))</f>
        <v>1.9807973996765127</v>
      </c>
      <c r="BN29" s="46">
        <f ca="1">IF(ScreenHeight!$B30&lt;OFFSET(Radar!$AC$3,COLUMN(),0),    Param!$B$38/ScreenHeight!$B30,    (Param!$B$37+1/(1-OFFSET(Radar!$AD$3,COLUMN(),0)*ScreenHeight!$C30)/Param!$B$39)/OFFSET(Radar!$AC$3,COLUMN(),0))*DistanceShader!BN29*LightShader!BN29*(IF(OFFSET(Ghosts!$S$41,COLUMN(),0)&lt;ScreenHeight!$E30,   1,   (SQRT(OFFSET(Ghosts!$T$41,COLUMN(),0)-OFFSET(Ghosts!$R$41,COLUMN(),0)*ScreenHeight!$D30)-1))+IF(Ghosts!$B$35,IF(Param!$M$21,-1-POWER(0.3,Param!$M$21)/(IF(Param!$M$21&lt;20,LightShader!BN94,OFFSET(LightShader!BN94,Param!$M$21-20,0))+POWER(0.3,Param!$M$21)),-2),0))</f>
        <v>1.8505484457343391</v>
      </c>
      <c r="BO29" s="46">
        <f ca="1">IF(ScreenHeight!$B30&lt;OFFSET(Radar!$AC$3,COLUMN(),0),    Param!$B$38/ScreenHeight!$B30,    (Param!$B$37+1/(1-OFFSET(Radar!$AD$3,COLUMN(),0)*ScreenHeight!$C30)/Param!$B$39)/OFFSET(Radar!$AC$3,COLUMN(),0))*DistanceShader!BO29*LightShader!BO29*(IF(OFFSET(Ghosts!$S$41,COLUMN(),0)&lt;ScreenHeight!$E30,   1,   (SQRT(OFFSET(Ghosts!$T$41,COLUMN(),0)-OFFSET(Ghosts!$R$41,COLUMN(),0)*ScreenHeight!$D30)-1))+IF(Ghosts!$B$35,IF(Param!$M$21,-1-POWER(0.3,Param!$M$21)/(IF(Param!$M$21&lt;20,LightShader!BO94,OFFSET(LightShader!BO94,Param!$M$21-20,0))+POWER(0.3,Param!$M$21)),-2),0))</f>
        <v>1.7357627700964549</v>
      </c>
      <c r="BP29" s="46">
        <f ca="1">IF(ScreenHeight!$B30&lt;OFFSET(Radar!$AC$3,COLUMN(),0),    Param!$B$38/ScreenHeight!$B30,    (Param!$B$37+1/(1-OFFSET(Radar!$AD$3,COLUMN(),0)*ScreenHeight!$C30)/Param!$B$39)/OFFSET(Radar!$AC$3,COLUMN(),0))*DistanceShader!BP29*LightShader!BP29*(IF(OFFSET(Ghosts!$S$41,COLUMN(),0)&lt;ScreenHeight!$E30,   1,   (SQRT(OFFSET(Ghosts!$T$41,COLUMN(),0)-OFFSET(Ghosts!$R$41,COLUMN(),0)*ScreenHeight!$D30)-1))+IF(Ghosts!$B$35,IF(Param!$M$21,-1-POWER(0.3,Param!$M$21)/(IF(Param!$M$21&lt;20,LightShader!BP94,OFFSET(LightShader!BP94,Param!$M$21-20,0))+POWER(0.3,Param!$M$21)),-2),0))</f>
        <v>1.6338691581840763</v>
      </c>
      <c r="BQ29" s="46">
        <f ca="1">IF(ScreenHeight!$B30&lt;OFFSET(Radar!$AC$3,COLUMN(),0),    Param!$B$38/ScreenHeight!$B30,    (Param!$B$37+1/(1-OFFSET(Radar!$AD$3,COLUMN(),0)*ScreenHeight!$C30)/Param!$B$39)/OFFSET(Radar!$AC$3,COLUMN(),0))*DistanceShader!BQ29*LightShader!BQ29*(IF(OFFSET(Ghosts!$S$41,COLUMN(),0)&lt;ScreenHeight!$E30,   1,   (SQRT(OFFSET(Ghosts!$T$41,COLUMN(),0)-OFFSET(Ghosts!$R$41,COLUMN(),0)*ScreenHeight!$D30)-1))+IF(Ghosts!$B$35,IF(Param!$M$21,-1-POWER(0.3,Param!$M$21)/(IF(Param!$M$21&lt;20,LightShader!BQ94,OFFSET(LightShader!BQ94,Param!$M$21-20,0))+POWER(0.3,Param!$M$21)),-2),0))</f>
        <v>1.5428597758825005</v>
      </c>
      <c r="BR29" s="46">
        <f ca="1">IF(ScreenHeight!$B30&lt;OFFSET(Radar!$AC$3,COLUMN(),0),    Param!$B$38/ScreenHeight!$B30,    (Param!$B$37+1/(1-OFFSET(Radar!$AD$3,COLUMN(),0)*ScreenHeight!$C30)/Param!$B$39)/OFFSET(Radar!$AC$3,COLUMN(),0))*DistanceShader!BR29*LightShader!BR29*(IF(OFFSET(Ghosts!$S$41,COLUMN(),0)&lt;ScreenHeight!$E30,   1,   (SQRT(OFFSET(Ghosts!$T$41,COLUMN(),0)-OFFSET(Ghosts!$R$41,COLUMN(),0)*ScreenHeight!$D30)-1))+IF(Ghosts!$B$35,IF(Param!$M$21,-1-POWER(0.3,Param!$M$21)/(IF(Param!$M$21&lt;20,LightShader!BR94,OFFSET(LightShader!BR94,Param!$M$21-20,0))+POWER(0.3,Param!$M$21)),-2),0))</f>
        <v>1.4611515401674136</v>
      </c>
      <c r="BS29" s="46">
        <f ca="1">IF(ScreenHeight!$B30&lt;OFFSET(Radar!$AC$3,COLUMN(),0),    Param!$B$38/ScreenHeight!$B30,    (Param!$B$37+1/(1-OFFSET(Radar!$AD$3,COLUMN(),0)*ScreenHeight!$C30)/Param!$B$39)/OFFSET(Radar!$AC$3,COLUMN(),0))*DistanceShader!BS29*LightShader!BS29*(IF(OFFSET(Ghosts!$S$41,COLUMN(),0)&lt;ScreenHeight!$E30,   1,   (SQRT(OFFSET(Ghosts!$T$41,COLUMN(),0)-OFFSET(Ghosts!$R$41,COLUMN(),0)*ScreenHeight!$D30)-1))+IF(Ghosts!$B$35,IF(Param!$M$21,-1-POWER(0.3,Param!$M$21)/(IF(Param!$M$21&lt;20,LightShader!BS94,OFFSET(LightShader!BS94,Param!$M$21-20,0))+POWER(0.3,Param!$M$21)),-2),0))</f>
        <v>1.3874888262959297</v>
      </c>
      <c r="BT29" s="46">
        <f ca="1">IF(ScreenHeight!$B30&lt;OFFSET(Radar!$AC$3,COLUMN(),0),    Param!$B$38/ScreenHeight!$B30,    (Param!$B$37+1/(1-OFFSET(Radar!$AD$3,COLUMN(),0)*ScreenHeight!$C30)/Param!$B$39)/OFFSET(Radar!$AC$3,COLUMN(),0))*DistanceShader!BT29*LightShader!BT29*(IF(OFFSET(Ghosts!$S$41,COLUMN(),0)&lt;ScreenHeight!$E30,   1,   (SQRT(OFFSET(Ghosts!$T$41,COLUMN(),0)-OFFSET(Ghosts!$R$41,COLUMN(),0)*ScreenHeight!$D30)-1))+IF(Ghosts!$B$35,IF(Param!$M$21,-1-POWER(0.3,Param!$M$21)/(IF(Param!$M$21&lt;20,LightShader!BT94,OFFSET(LightShader!BT94,Param!$M$21-20,0))+POWER(0.3,Param!$M$21)),-2),0))</f>
        <v>1.3208751137063715</v>
      </c>
      <c r="BU29" s="46">
        <f ca="1">IF(ScreenHeight!$B30&lt;OFFSET(Radar!$AC$3,COLUMN(),0),    Param!$B$38/ScreenHeight!$B30,    (Param!$B$37+1/(1-OFFSET(Radar!$AD$3,COLUMN(),0)*ScreenHeight!$C30)/Param!$B$39)/OFFSET(Radar!$AC$3,COLUMN(),0))*DistanceShader!BU29*LightShader!BU29*(IF(OFFSET(Ghosts!$S$41,COLUMN(),0)&lt;ScreenHeight!$E30,   1,   (SQRT(OFFSET(Ghosts!$T$41,COLUMN(),0)-OFFSET(Ghosts!$R$41,COLUMN(),0)*ScreenHeight!$D30)-1))+IF(Ghosts!$B$35,IF(Param!$M$21,-1-POWER(0.3,Param!$M$21)/(IF(Param!$M$21&lt;20,LightShader!BU94,OFFSET(LightShader!BU94,Param!$M$21-20,0))+POWER(0.3,Param!$M$21)),-2),0))</f>
        <v>1.2605258401623334</v>
      </c>
      <c r="BV29" s="46">
        <f ca="1">IF(ScreenHeight!$B30&lt;OFFSET(Radar!$AC$3,COLUMN(),0),    Param!$B$38/ScreenHeight!$B30,    (Param!$B$37+1/(1-OFFSET(Radar!$AD$3,COLUMN(),0)*ScreenHeight!$C30)/Param!$B$39)/OFFSET(Radar!$AC$3,COLUMN(),0))*DistanceShader!BV29*LightShader!BV29*(IF(OFFSET(Ghosts!$S$41,COLUMN(),0)&lt;ScreenHeight!$E30,   1,   (SQRT(OFFSET(Ghosts!$T$41,COLUMN(),0)-OFFSET(Ghosts!$R$41,COLUMN(),0)*ScreenHeight!$D30)-1))+IF(Ghosts!$B$35,IF(Param!$M$21,-1-POWER(0.3,Param!$M$21)/(IF(Param!$M$21&lt;20,LightShader!BV94,OFFSET(LightShader!BV94,Param!$M$21-20,0))+POWER(0.3,Param!$M$21)),-2),0))</f>
        <v>1.2058378988571339</v>
      </c>
      <c r="BW29" s="46">
        <f ca="1">IF(ScreenHeight!$B30&lt;OFFSET(Radar!$AC$3,COLUMN(),0),    Param!$B$38/ScreenHeight!$B30,    (Param!$B$37+1/(1-OFFSET(Radar!$AD$3,COLUMN(),0)*ScreenHeight!$C30)/Param!$B$39)/OFFSET(Radar!$AC$3,COLUMN(),0))*DistanceShader!BW29*LightShader!BW29*(IF(OFFSET(Ghosts!$S$41,COLUMN(),0)&lt;ScreenHeight!$E30,   1,   (SQRT(OFFSET(Ghosts!$T$41,COLUMN(),0)-OFFSET(Ghosts!$R$41,COLUMN(),0)*ScreenHeight!$D30)-1))+IF(Ghosts!$B$35,IF(Param!$M$21,-1-POWER(0.3,Param!$M$21)/(IF(Param!$M$21&lt;20,LightShader!BW94,OFFSET(LightShader!BW94,Param!$M$21-20,0))+POWER(0.3,Param!$M$21)),-2),0))</f>
        <v>1.1563735975932867</v>
      </c>
      <c r="BX29" s="46">
        <f ca="1">IF(ScreenHeight!$B30&lt;OFFSET(Radar!$AC$3,COLUMN(),0),    Param!$B$38/ScreenHeight!$B30,    (Param!$B$37+1/(1-OFFSET(Radar!$AD$3,COLUMN(),0)*ScreenHeight!$C30)/Param!$B$39)/OFFSET(Radar!$AC$3,COLUMN(),0))*DistanceShader!BX29*LightShader!BX29*(IF(OFFSET(Ghosts!$S$41,COLUMN(),0)&lt;ScreenHeight!$E30,   1,   (SQRT(OFFSET(Ghosts!$T$41,COLUMN(),0)-OFFSET(Ghosts!$R$41,COLUMN(),0)*ScreenHeight!$D30)-1))+IF(Ghosts!$B$35,IF(Param!$M$21,-1-POWER(0.3,Param!$M$21)/(IF(Param!$M$21&lt;20,LightShader!BX94,OFFSET(LightShader!BX94,Param!$M$21-20,0))+POWER(0.3,Param!$M$21)),-2),0))</f>
        <v>1.1118589794428162</v>
      </c>
      <c r="BY29" s="46">
        <f ca="1">IF(ScreenHeight!$B30&lt;OFFSET(Radar!$AC$3,COLUMN(),0),    Param!$B$38/ScreenHeight!$B30,    (Param!$B$37+1/(1-OFFSET(Radar!$AD$3,COLUMN(),0)*ScreenHeight!$C30)/Param!$B$39)/OFFSET(Radar!$AC$3,COLUMN(),0))*DistanceShader!BY29*LightShader!BY29*(IF(OFFSET(Ghosts!$S$41,COLUMN(),0)&lt;ScreenHeight!$E30,   1,   (SQRT(OFFSET(Ghosts!$T$41,COLUMN(),0)-OFFSET(Ghosts!$R$41,COLUMN(),0)*ScreenHeight!$D30)-1))+IF(Ghosts!$B$35,IF(Param!$M$21,-1-POWER(0.3,Param!$M$21)/(IF(Param!$M$21&lt;20,LightShader!BY94,OFFSET(LightShader!BY94,Param!$M$21-20,0))+POWER(0.3,Param!$M$21)),-2),0))</f>
        <v>1.0721984710054093</v>
      </c>
      <c r="BZ29" s="46">
        <f ca="1">IF(ScreenHeight!$B30&lt;OFFSET(Radar!$AC$3,COLUMN(),0),    Param!$B$38/ScreenHeight!$B30,    (Param!$B$37+1/(1-OFFSET(Radar!$AD$3,COLUMN(),0)*ScreenHeight!$C30)/Param!$B$39)/OFFSET(Radar!$AC$3,COLUMN(),0))*DistanceShader!BZ29*LightShader!BZ29*(IF(OFFSET(Ghosts!$S$41,COLUMN(),0)&lt;ScreenHeight!$E30,   1,   (SQRT(OFFSET(Ghosts!$T$41,COLUMN(),0)-OFFSET(Ghosts!$R$41,COLUMN(),0)*ScreenHeight!$D30)-1))+IF(Ghosts!$B$35,IF(Param!$M$21,-1-POWER(0.3,Param!$M$21)/(IF(Param!$M$21&lt;20,LightShader!BZ94,OFFSET(LightShader!BZ94,Param!$M$21-20,0))+POWER(0.3,Param!$M$21)),-2),0))</f>
        <v>1.0375097807146092</v>
      </c>
      <c r="CA29" s="46">
        <f ca="1">IF(ScreenHeight!$B30&lt;OFFSET(Radar!$AC$3,COLUMN(),0),    Param!$B$38/ScreenHeight!$B30,    (Param!$B$37+1/(1-OFFSET(Radar!$AD$3,COLUMN(),0)*ScreenHeight!$C30)/Param!$B$39)/OFFSET(Radar!$AC$3,COLUMN(),0))*DistanceShader!CA29*LightShader!CA29*(IF(OFFSET(Ghosts!$S$41,COLUMN(),0)&lt;ScreenHeight!$E30,   1,   (SQRT(OFFSET(Ghosts!$T$41,COLUMN(),0)-OFFSET(Ghosts!$R$41,COLUMN(),0)*ScreenHeight!$D30)-1))+IF(Ghosts!$B$35,IF(Param!$M$21,-1-POWER(0.3,Param!$M$21)/(IF(Param!$M$21&lt;20,LightShader!CA94,OFFSET(LightShader!CA94,Param!$M$21-20,0))+POWER(0.3,Param!$M$21)),-2),0))</f>
        <v>1.0081833563686484</v>
      </c>
      <c r="CB29" s="46">
        <f ca="1">IF(ScreenHeight!$B30&lt;OFFSET(Radar!$AC$3,COLUMN(),0),    Param!$B$38/ScreenHeight!$B30,    (Param!$B$37+1/(1-OFFSET(Radar!$AD$3,COLUMN(),0)*ScreenHeight!$C30)/Param!$B$39)/OFFSET(Radar!$AC$3,COLUMN(),0))*DistanceShader!CB29*LightShader!CB29*(IF(OFFSET(Ghosts!$S$41,COLUMN(),0)&lt;ScreenHeight!$E30,   1,   (SQRT(OFFSET(Ghosts!$T$41,COLUMN(),0)-OFFSET(Ghosts!$R$41,COLUMN(),0)*ScreenHeight!$D30)-1))+IF(Ghosts!$B$35,IF(Param!$M$21,-1-POWER(0.3,Param!$M$21)/(IF(Param!$M$21&lt;20,LightShader!CB94,OFFSET(LightShader!CB94,Param!$M$21-20,0))+POWER(0.3,Param!$M$21)),-2),0))</f>
        <v>0.98496319187613368</v>
      </c>
      <c r="CC29" s="46">
        <f ca="1">IF(ScreenHeight!$B30&lt;OFFSET(Radar!$AC$3,COLUMN(),0),    Param!$B$38/ScreenHeight!$B30,    (Param!$B$37+1/(1-OFFSET(Radar!$AD$3,COLUMN(),0)*ScreenHeight!$C30)/Param!$B$39)/OFFSET(Radar!$AC$3,COLUMN(),0))*DistanceShader!CC29*LightShader!CC29*(IF(OFFSET(Ghosts!$S$41,COLUMN(),0)&lt;ScreenHeight!$E30,   1,   (SQRT(OFFSET(Ghosts!$T$41,COLUMN(),0)-OFFSET(Ghosts!$R$41,COLUMN(),0)*ScreenHeight!$D30)-1))+IF(Ghosts!$B$35,IF(Param!$M$21,-1-POWER(0.3,Param!$M$21)/(IF(Param!$M$21&lt;20,LightShader!CC94,OFFSET(LightShader!CC94,Param!$M$21-20,0))+POWER(0.3,Param!$M$21)),-2),0))</f>
        <v>0.969007786764289</v>
      </c>
      <c r="CD29" s="46">
        <f ca="1">IF(ScreenHeight!$B30&lt;OFFSET(Radar!$AC$3,COLUMN(),0),    Param!$B$38/ScreenHeight!$B30,    (Param!$B$37+1/(1-OFFSET(Radar!$AD$3,COLUMN(),0)*ScreenHeight!$C30)/Param!$B$39)/OFFSET(Radar!$AC$3,COLUMN(),0))*DistanceShader!CD29*LightShader!CD29*(IF(OFFSET(Ghosts!$S$41,COLUMN(),0)&lt;ScreenHeight!$E30,   1,   (SQRT(OFFSET(Ghosts!$T$41,COLUMN(),0)-OFFSET(Ghosts!$R$41,COLUMN(),0)*ScreenHeight!$D30)-1))+IF(Ghosts!$B$35,IF(Param!$M$21,-1-POWER(0.3,Param!$M$21)/(IF(Param!$M$21&lt;20,LightShader!CD94,OFFSET(LightShader!CD94,Param!$M$21-20,0))+POWER(0.3,Param!$M$21)),-2),0))</f>
        <v>0.96175237891811238</v>
      </c>
      <c r="CE29" s="46">
        <f ca="1">IF(ScreenHeight!$B30&lt;OFFSET(Radar!$AC$3,COLUMN(),0),    Param!$B$38/ScreenHeight!$B30,    (Param!$B$37+1/(1-OFFSET(Radar!$AD$3,COLUMN(),0)*ScreenHeight!$C30)/Param!$B$39)/OFFSET(Radar!$AC$3,COLUMN(),0))*DistanceShader!CE29*LightShader!CE29*(IF(OFFSET(Ghosts!$S$41,COLUMN(),0)&lt;ScreenHeight!$E30,   1,   (SQRT(OFFSET(Ghosts!$T$41,COLUMN(),0)-OFFSET(Ghosts!$R$41,COLUMN(),0)*ScreenHeight!$D30)-1))+IF(Ghosts!$B$35,IF(Param!$M$21,-1-POWER(0.3,Param!$M$21)/(IF(Param!$M$21&lt;20,LightShader!CE94,OFFSET(LightShader!CE94,Param!$M$21-20,0))+POWER(0.3,Param!$M$21)),-2),0))</f>
        <v>0.96400213458906281</v>
      </c>
      <c r="CF29" s="46">
        <f ca="1">IF(ScreenHeight!$B30&lt;OFFSET(Radar!$AC$3,COLUMN(),0),    Param!$B$38/ScreenHeight!$B30,    (Param!$B$37+1/(1-OFFSET(Radar!$AD$3,COLUMN(),0)*ScreenHeight!$C30)/Param!$B$39)/OFFSET(Radar!$AC$3,COLUMN(),0))*DistanceShader!CF29*LightShader!CF29*(IF(OFFSET(Ghosts!$S$41,COLUMN(),0)&lt;ScreenHeight!$E30,   1,   (SQRT(OFFSET(Ghosts!$T$41,COLUMN(),0)-OFFSET(Ghosts!$R$41,COLUMN(),0)*ScreenHeight!$D30)-1))+IF(Ghosts!$B$35,IF(Param!$M$21,-1-POWER(0.3,Param!$M$21)/(IF(Param!$M$21&lt;20,LightShader!CF94,OFFSET(LightShader!CF94,Param!$M$21-20,0))+POWER(0.3,Param!$M$21)),-2),0))</f>
        <v>0.97305254911206196</v>
      </c>
      <c r="CG29" s="46">
        <f ca="1">IF(ScreenHeight!$B30&lt;OFFSET(Radar!$AC$3,COLUMN(),0),    Param!$B$38/ScreenHeight!$B30,    (Param!$B$37+1/(1-OFFSET(Radar!$AD$3,COLUMN(),0)*ScreenHeight!$C30)/Param!$B$39)/OFFSET(Radar!$AC$3,COLUMN(),0))*DistanceShader!CG29*LightShader!CG29*(IF(OFFSET(Ghosts!$S$41,COLUMN(),0)&lt;ScreenHeight!$E30,   1,   (SQRT(OFFSET(Ghosts!$T$41,COLUMN(),0)-OFFSET(Ghosts!$R$41,COLUMN(),0)*ScreenHeight!$D30)-1))+IF(Ghosts!$B$35,IF(Param!$M$21,-1-POWER(0.3,Param!$M$21)/(IF(Param!$M$21&lt;20,LightShader!CG94,OFFSET(LightShader!CG94,Param!$M$21-20,0))+POWER(0.3,Param!$M$21)),-2),0))</f>
        <v>0.96729661350190643</v>
      </c>
      <c r="CH29" s="46">
        <f ca="1">IF(ScreenHeight!$B30&lt;OFFSET(Radar!$AC$3,COLUMN(),0),    Param!$B$38/ScreenHeight!$B30,    (Param!$B$37+1/(1-OFFSET(Radar!$AD$3,COLUMN(),0)*ScreenHeight!$C30)/Param!$B$39)/OFFSET(Radar!$AC$3,COLUMN(),0))*DistanceShader!CH29*LightShader!CH29*(IF(OFFSET(Ghosts!$S$41,COLUMN(),0)&lt;ScreenHeight!$E30,   1,   (SQRT(OFFSET(Ghosts!$T$41,COLUMN(),0)-OFFSET(Ghosts!$R$41,COLUMN(),0)*ScreenHeight!$D30)-1))+IF(Ghosts!$B$35,IF(Param!$M$21,-1-POWER(0.3,Param!$M$21)/(IF(Param!$M$21&lt;20,LightShader!CH94,OFFSET(LightShader!CH94,Param!$M$21-20,0))+POWER(0.3,Param!$M$21)),-2),0))</f>
        <v>0.93442552513139476</v>
      </c>
      <c r="CI29" s="46">
        <f ca="1">IF(ScreenHeight!$B30&lt;OFFSET(Radar!$AC$3,COLUMN(),0),    Param!$B$38/ScreenHeight!$B30,    (Param!$B$37+1/(1-OFFSET(Radar!$AD$3,COLUMN(),0)*ScreenHeight!$C30)/Param!$B$39)/OFFSET(Radar!$AC$3,COLUMN(),0))*DistanceShader!CI29*LightShader!CI29*(IF(OFFSET(Ghosts!$S$41,COLUMN(),0)&lt;ScreenHeight!$E30,   1,   (SQRT(OFFSET(Ghosts!$T$41,COLUMN(),0)-OFFSET(Ghosts!$R$41,COLUMN(),0)*ScreenHeight!$D30)-1))+IF(Ghosts!$B$35,IF(Param!$M$21,-1-POWER(0.3,Param!$M$21)/(IF(Param!$M$21&lt;20,LightShader!CI94,OFFSET(LightShader!CI94,Param!$M$21-20,0))+POWER(0.3,Param!$M$21)),-2),0))</f>
        <v>0.90331841024668036</v>
      </c>
      <c r="CJ29" s="46">
        <f ca="1">IF(ScreenHeight!$B30&lt;OFFSET(Radar!$AC$3,COLUMN(),0),    Param!$B$38/ScreenHeight!$B30,    (Param!$B$37+1/(1-OFFSET(Radar!$AD$3,COLUMN(),0)*ScreenHeight!$C30)/Param!$B$39)/OFFSET(Radar!$AC$3,COLUMN(),0))*DistanceShader!CJ29*LightShader!CJ29*(IF(OFFSET(Ghosts!$S$41,COLUMN(),0)&lt;ScreenHeight!$E30,   1,   (SQRT(OFFSET(Ghosts!$T$41,COLUMN(),0)-OFFSET(Ghosts!$R$41,COLUMN(),0)*ScreenHeight!$D30)-1))+IF(Ghosts!$B$35,IF(Param!$M$21,-1-POWER(0.3,Param!$M$21)/(IF(Param!$M$21&lt;20,LightShader!CJ94,OFFSET(LightShader!CJ94,Param!$M$21-20,0))+POWER(0.3,Param!$M$21)),-2),0))</f>
        <v>0.84803671398850367</v>
      </c>
      <c r="CK29" s="46">
        <f ca="1">IF(ScreenHeight!$B30&lt;OFFSET(Radar!$AC$3,COLUMN(),0),    Param!$B$38/ScreenHeight!$B30,    (Param!$B$37+1/(1-OFFSET(Radar!$AD$3,COLUMN(),0)*ScreenHeight!$C30)/Param!$B$39)/OFFSET(Radar!$AC$3,COLUMN(),0))*DistanceShader!CK29*LightShader!CK29*(IF(OFFSET(Ghosts!$S$41,COLUMN(),0)&lt;ScreenHeight!$E30,   1,   (SQRT(OFFSET(Ghosts!$T$41,COLUMN(),0)-OFFSET(Ghosts!$R$41,COLUMN(),0)*ScreenHeight!$D30)-1))+IF(Ghosts!$B$35,IF(Param!$M$21,-1-POWER(0.3,Param!$M$21)/(IF(Param!$M$21&lt;20,LightShader!CK94,OFFSET(LightShader!CK94,Param!$M$21-20,0))+POWER(0.3,Param!$M$21)),-2),0))</f>
        <v>0.78612892782585653</v>
      </c>
      <c r="CL29" s="46">
        <f ca="1">IF(ScreenHeight!$B30&lt;OFFSET(Radar!$AC$3,COLUMN(),0),    Param!$B$38/ScreenHeight!$B30,    (Param!$B$37+1/(1-OFFSET(Radar!$AD$3,COLUMN(),0)*ScreenHeight!$C30)/Param!$B$39)/OFFSET(Radar!$AC$3,COLUMN(),0))*DistanceShader!CL29*LightShader!CL29*(IF(OFFSET(Ghosts!$S$41,COLUMN(),0)&lt;ScreenHeight!$E30,   1,   (SQRT(OFFSET(Ghosts!$T$41,COLUMN(),0)-OFFSET(Ghosts!$R$41,COLUMN(),0)*ScreenHeight!$D30)-1))+IF(Ghosts!$B$35,IF(Param!$M$21,-1-POWER(0.3,Param!$M$21)/(IF(Param!$M$21&lt;20,LightShader!CL94,OFFSET(LightShader!CL94,Param!$M$21-20,0))+POWER(0.3,Param!$M$21)),-2),0))</f>
        <v>0.26312759133360369</v>
      </c>
      <c r="CM29" s="46">
        <f ca="1">IF(ScreenHeight!$B30&lt;OFFSET(Radar!$AC$3,COLUMN(),0),    Param!$B$38/ScreenHeight!$B30,    (Param!$B$37+1/(1-OFFSET(Radar!$AD$3,COLUMN(),0)*ScreenHeight!$C30)/Param!$B$39)/OFFSET(Radar!$AC$3,COLUMN(),0))*DistanceShader!CM29*LightShader!CM29*(IF(OFFSET(Ghosts!$S$41,COLUMN(),0)&lt;ScreenHeight!$E30,   1,   (SQRT(OFFSET(Ghosts!$T$41,COLUMN(),0)-OFFSET(Ghosts!$R$41,COLUMN(),0)*ScreenHeight!$D30)-1))+IF(Ghosts!$B$35,IF(Param!$M$21,-1-POWER(0.3,Param!$M$21)/(IF(Param!$M$21&lt;20,LightShader!CM94,OFFSET(LightShader!CM94,Param!$M$21-20,0))+POWER(0.3,Param!$M$21)),-2),0))</f>
        <v>0.98327546216003825</v>
      </c>
      <c r="CN29" s="46">
        <f ca="1">IF(ScreenHeight!$B30&lt;OFFSET(Radar!$AC$3,COLUMN(),0),    Param!$B$38/ScreenHeight!$B30,    (Param!$B$37+1/(1-OFFSET(Radar!$AD$3,COLUMN(),0)*ScreenHeight!$C30)/Param!$B$39)/OFFSET(Radar!$AC$3,COLUMN(),0))*DistanceShader!CN29*LightShader!CN29*(IF(OFFSET(Ghosts!$S$41,COLUMN(),0)&lt;ScreenHeight!$E30,   1,   (SQRT(OFFSET(Ghosts!$T$41,COLUMN(),0)-OFFSET(Ghosts!$R$41,COLUMN(),0)*ScreenHeight!$D30)-1))+IF(Ghosts!$B$35,IF(Param!$M$21,-1-POWER(0.3,Param!$M$21)/(IF(Param!$M$21&lt;20,LightShader!CN94,OFFSET(LightShader!CN94,Param!$M$21-20,0))+POWER(0.3,Param!$M$21)),-2),0))</f>
        <v>0.93305541879398535</v>
      </c>
      <c r="CO29" s="46">
        <f ca="1">IF(ScreenHeight!$B30&lt;OFFSET(Radar!$AC$3,COLUMN(),0),    Param!$B$38/ScreenHeight!$B30,    (Param!$B$37+1/(1-OFFSET(Radar!$AD$3,COLUMN(),0)*ScreenHeight!$C30)/Param!$B$39)/OFFSET(Radar!$AC$3,COLUMN(),0))*DistanceShader!CO29*LightShader!CO29*(IF(OFFSET(Ghosts!$S$41,COLUMN(),0)&lt;ScreenHeight!$E30,   1,   (SQRT(OFFSET(Ghosts!$T$41,COLUMN(),0)-OFFSET(Ghosts!$R$41,COLUMN(),0)*ScreenHeight!$D30)-1))+IF(Ghosts!$B$35,IF(Param!$M$21,-1-POWER(0.3,Param!$M$21)/(IF(Param!$M$21&lt;20,LightShader!CO94,OFFSET(LightShader!CO94,Param!$M$21-20,0))+POWER(0.3,Param!$M$21)),-2),0))</f>
        <v>0.89077468521784808</v>
      </c>
      <c r="CP29" s="46">
        <f ca="1">IF(ScreenHeight!$B30&lt;OFFSET(Radar!$AC$3,COLUMN(),0),    Param!$B$38/ScreenHeight!$B30,    (Param!$B$37+1/(1-OFFSET(Radar!$AD$3,COLUMN(),0)*ScreenHeight!$C30)/Param!$B$39)/OFFSET(Radar!$AC$3,COLUMN(),0))*DistanceShader!CP29*LightShader!CP29*(IF(OFFSET(Ghosts!$S$41,COLUMN(),0)&lt;ScreenHeight!$E30,   1,   (SQRT(OFFSET(Ghosts!$T$41,COLUMN(),0)-OFFSET(Ghosts!$R$41,COLUMN(),0)*ScreenHeight!$D30)-1))+IF(Ghosts!$B$35,IF(Param!$M$21,-1-POWER(0.3,Param!$M$21)/(IF(Param!$M$21&lt;20,LightShader!CP94,OFFSET(LightShader!CP94,Param!$M$21-20,0))+POWER(0.3,Param!$M$21)),-2),0))</f>
        <v>0.85427535115639919</v>
      </c>
      <c r="CQ29" s="46">
        <f ca="1">IF(ScreenHeight!$B30&lt;OFFSET(Radar!$AC$3,COLUMN(),0),    Param!$B$38/ScreenHeight!$B30,    (Param!$B$37+1/(1-OFFSET(Radar!$AD$3,COLUMN(),0)*ScreenHeight!$C30)/Param!$B$39)/OFFSET(Radar!$AC$3,COLUMN(),0))*DistanceShader!CQ29*LightShader!CQ29*(IF(OFFSET(Ghosts!$S$41,COLUMN(),0)&lt;ScreenHeight!$E30,   1,   (SQRT(OFFSET(Ghosts!$T$41,COLUMN(),0)-OFFSET(Ghosts!$R$41,COLUMN(),0)*ScreenHeight!$D30)-1))+IF(Ghosts!$B$35,IF(Param!$M$21,-1-POWER(0.3,Param!$M$21)/(IF(Param!$M$21&lt;20,LightShader!CQ94,OFFSET(LightShader!CQ94,Param!$M$21-20,0))+POWER(0.3,Param!$M$21)),-2),0))</f>
        <v>0.82205918084090301</v>
      </c>
      <c r="CR29" s="46">
        <f ca="1">IF(ScreenHeight!$B30&lt;OFFSET(Radar!$AC$3,COLUMN(),0),    Param!$B$38/ScreenHeight!$B30,    (Param!$B$37+1/(1-OFFSET(Radar!$AD$3,COLUMN(),0)*ScreenHeight!$C30)/Param!$B$39)/OFFSET(Radar!$AC$3,COLUMN(),0))*DistanceShader!CR29*LightShader!CR29*(IF(OFFSET(Ghosts!$S$41,COLUMN(),0)&lt;ScreenHeight!$E30,   1,   (SQRT(OFFSET(Ghosts!$T$41,COLUMN(),0)-OFFSET(Ghosts!$R$41,COLUMN(),0)*ScreenHeight!$D30)-1))+IF(Ghosts!$B$35,IF(Param!$M$21,-1-POWER(0.3,Param!$M$21)/(IF(Param!$M$21&lt;20,LightShader!CR94,OFFSET(LightShader!CR94,Param!$M$21-20,0))+POWER(0.3,Param!$M$21)),-2),0))</f>
        <v>0.79310362526770806</v>
      </c>
      <c r="CS29" s="46">
        <f ca="1">IF(ScreenHeight!$B30&lt;OFFSET(Radar!$AC$3,COLUMN(),0),    Param!$B$38/ScreenHeight!$B30,    (Param!$B$37+1/(1-OFFSET(Radar!$AD$3,COLUMN(),0)*ScreenHeight!$C30)/Param!$B$39)/OFFSET(Radar!$AC$3,COLUMN(),0))*DistanceShader!CS29*LightShader!CS29*(IF(OFFSET(Ghosts!$S$41,COLUMN(),0)&lt;ScreenHeight!$E30,   1,   (SQRT(OFFSET(Ghosts!$T$41,COLUMN(),0)-OFFSET(Ghosts!$R$41,COLUMN(),0)*ScreenHeight!$D30)-1))+IF(Ghosts!$B$35,IF(Param!$M$21,-1-POWER(0.3,Param!$M$21)/(IF(Param!$M$21&lt;20,LightShader!CS94,OFFSET(LightShader!CS94,Param!$M$21-20,0))+POWER(0.3,Param!$M$21)),-2),0))</f>
        <v>0.7667051753741797</v>
      </c>
      <c r="CT29" s="46">
        <f ca="1">IF(ScreenHeight!$B30&lt;OFFSET(Radar!$AC$3,COLUMN(),0),    Param!$B$38/ScreenHeight!$B30,    (Param!$B$37+1/(1-OFFSET(Radar!$AD$3,COLUMN(),0)*ScreenHeight!$C30)/Param!$B$39)/OFFSET(Radar!$AC$3,COLUMN(),0))*DistanceShader!CT29*LightShader!CT29*(IF(OFFSET(Ghosts!$S$41,COLUMN(),0)&lt;ScreenHeight!$E30,   1,   (SQRT(OFFSET(Ghosts!$T$41,COLUMN(),0)-OFFSET(Ghosts!$R$41,COLUMN(),0)*ScreenHeight!$D30)-1))+IF(Ghosts!$B$35,IF(Param!$M$21,-1-POWER(0.3,Param!$M$21)/(IF(Param!$M$21&lt;20,LightShader!CT94,OFFSET(LightShader!CT94,Param!$M$21-20,0))+POWER(0.3,Param!$M$21)),-2),0))</f>
        <v>0.74237055292857423</v>
      </c>
      <c r="CU29" s="46">
        <f ca="1">IF(ScreenHeight!$B30&lt;OFFSET(Radar!$AC$3,COLUMN(),0),    Param!$B$38/ScreenHeight!$B30,    (Param!$B$37+1/(1-OFFSET(Radar!$AD$3,COLUMN(),0)*ScreenHeight!$C30)/Param!$B$39)/OFFSET(Radar!$AC$3,COLUMN(),0))*DistanceShader!CU29*LightShader!CU29*(IF(OFFSET(Ghosts!$S$41,COLUMN(),0)&lt;ScreenHeight!$E30,   1,   (SQRT(OFFSET(Ghosts!$T$41,COLUMN(),0)-OFFSET(Ghosts!$R$41,COLUMN(),0)*ScreenHeight!$D30)-1))+IF(Ghosts!$B$35,IF(Param!$M$21,-1-POWER(0.3,Param!$M$21)/(IF(Param!$M$21&lt;20,LightShader!CU94,OFFSET(LightShader!CU94,Param!$M$21-20,0))+POWER(0.3,Param!$M$21)),-2),0))</f>
        <v>0.71974561333714571</v>
      </c>
      <c r="CV29" s="46">
        <f ca="1">IF(ScreenHeight!$B30&lt;OFFSET(Radar!$AC$3,COLUMN(),0),    Param!$B$38/ScreenHeight!$B30,    (Param!$B$37+1/(1-OFFSET(Radar!$AD$3,COLUMN(),0)*ScreenHeight!$C30)/Param!$B$39)/OFFSET(Radar!$AC$3,COLUMN(),0))*DistanceShader!CV29*LightShader!CV29*(IF(OFFSET(Ghosts!$S$41,COLUMN(),0)&lt;ScreenHeight!$E30,   1,   (SQRT(OFFSET(Ghosts!$T$41,COLUMN(),0)-OFFSET(Ghosts!$R$41,COLUMN(),0)*ScreenHeight!$D30)-1))+IF(Ghosts!$B$35,IF(Param!$M$21,-1-POWER(0.3,Param!$M$21)/(IF(Param!$M$21&lt;20,LightShader!CV94,OFFSET(LightShader!CV94,Param!$M$21-20,0))+POWER(0.3,Param!$M$21)),-2),0))</f>
        <v>0.69856959870745527</v>
      </c>
      <c r="CW29" s="46">
        <f ca="1">IF(ScreenHeight!$B30&lt;OFFSET(Radar!$AC$3,COLUMN(),0),    Param!$B$38/ScreenHeight!$B30,    (Param!$B$37+1/(1-OFFSET(Radar!$AD$3,COLUMN(),0)*ScreenHeight!$C30)/Param!$B$39)/OFFSET(Radar!$AC$3,COLUMN(),0))*DistanceShader!CW29*LightShader!CW29*(IF(OFFSET(Ghosts!$S$41,COLUMN(),0)&lt;ScreenHeight!$E30,   1,   (SQRT(OFFSET(Ghosts!$T$41,COLUMN(),0)-OFFSET(Ghosts!$R$41,COLUMN(),0)*ScreenHeight!$D30)-1))+IF(Ghosts!$B$35,IF(Param!$M$21,-1-POWER(0.3,Param!$M$21)/(IF(Param!$M$21&lt;20,LightShader!CW94,OFFSET(LightShader!CW94,Param!$M$21-20,0))+POWER(0.3,Param!$M$21)),-2),0))</f>
        <v>0.67864560048864786</v>
      </c>
    </row>
    <row r="30" spans="1:101" ht="7.5" customHeight="1">
      <c r="A30" s="46">
        <f ca="1">IF(ScreenHeight!$B31&lt;OFFSET(Radar!$AC$3,COLUMN(),0),    Param!$B$38/ScreenHeight!$B31,    (Param!$B$37+1/(1-OFFSET(Radar!$AD$3,COLUMN(),0)*ScreenHeight!$C31)/Param!$B$39)/OFFSET(Radar!$AC$3,COLUMN(),0))*DistanceShader!A30*LightShader!A30*(IF(OFFSET(Ghosts!$S$41,COLUMN(),0)&lt;ScreenHeight!$E31,   1,   (SQRT(OFFSET(Ghosts!$T$41,COLUMN(),0)-OFFSET(Ghosts!$R$41,COLUMN(),0)*ScreenHeight!$D31)-1))+IF(Ghosts!$B$35,IF(Param!$M$21,-1-POWER(0.3,Param!$M$21)/(IF(Param!$M$21&lt;20,LightShader!A95,OFFSET(LightShader!A95,Param!$M$21-20,0))+POWER(0.3,Param!$M$21)),-2),0))</f>
        <v>0.74183458515436906</v>
      </c>
      <c r="B30" s="46">
        <f ca="1">IF(ScreenHeight!$B31&lt;OFFSET(Radar!$AC$3,COLUMN(),0),    Param!$B$38/ScreenHeight!$B31,    (Param!$B$37+1/(1-OFFSET(Radar!$AD$3,COLUMN(),0)*ScreenHeight!$C31)/Param!$B$39)/OFFSET(Radar!$AC$3,COLUMN(),0))*DistanceShader!B30*LightShader!B30*(IF(OFFSET(Ghosts!$S$41,COLUMN(),0)&lt;ScreenHeight!$E31,   1,   (SQRT(OFFSET(Ghosts!$T$41,COLUMN(),0)-OFFSET(Ghosts!$R$41,COLUMN(),0)*ScreenHeight!$D31)-1))+IF(Ghosts!$B$35,IF(Param!$M$21,-1-POWER(0.3,Param!$M$21)/(IF(Param!$M$21&lt;20,LightShader!B95,OFFSET(LightShader!B95,Param!$M$21-20,0))+POWER(0.3,Param!$M$21)),-2),0))</f>
        <v>0.75635226173262704</v>
      </c>
      <c r="C30" s="46">
        <f ca="1">IF(ScreenHeight!$B31&lt;OFFSET(Radar!$AC$3,COLUMN(),0),    Param!$B$38/ScreenHeight!$B31,    (Param!$B$37+1/(1-OFFSET(Radar!$AD$3,COLUMN(),0)*ScreenHeight!$C31)/Param!$B$39)/OFFSET(Radar!$AC$3,COLUMN(),0))*DistanceShader!C30*LightShader!C30*(IF(OFFSET(Ghosts!$S$41,COLUMN(),0)&lt;ScreenHeight!$E31,   1,   (SQRT(OFFSET(Ghosts!$T$41,COLUMN(),0)-OFFSET(Ghosts!$R$41,COLUMN(),0)*ScreenHeight!$D31)-1))+IF(Ghosts!$B$35,IF(Param!$M$21,-1-POWER(0.3,Param!$M$21)/(IF(Param!$M$21&lt;20,LightShader!C95,OFFSET(LightShader!C95,Param!$M$21-20,0))+POWER(0.3,Param!$M$21)),-2),0))</f>
        <v>0.77137860687597248</v>
      </c>
      <c r="D30" s="46">
        <f ca="1">IF(ScreenHeight!$B31&lt;OFFSET(Radar!$AC$3,COLUMN(),0),    Param!$B$38/ScreenHeight!$B31,    (Param!$B$37+1/(1-OFFSET(Radar!$AD$3,COLUMN(),0)*ScreenHeight!$C31)/Param!$B$39)/OFFSET(Radar!$AC$3,COLUMN(),0))*DistanceShader!D30*LightShader!D30*(IF(OFFSET(Ghosts!$S$41,COLUMN(),0)&lt;ScreenHeight!$E31,   1,   (SQRT(OFFSET(Ghosts!$T$41,COLUMN(),0)-OFFSET(Ghosts!$R$41,COLUMN(),0)*ScreenHeight!$D31)-1))+IF(Ghosts!$B$35,IF(Param!$M$21,-1-POWER(0.3,Param!$M$21)/(IF(Param!$M$21&lt;20,LightShader!D95,OFFSET(LightShader!D95,Param!$M$21-20,0))+POWER(0.3,Param!$M$21)),-2),0))</f>
        <v>0.78693992218725506</v>
      </c>
      <c r="E30" s="46">
        <f ca="1">IF(ScreenHeight!$B31&lt;OFFSET(Radar!$AC$3,COLUMN(),0),    Param!$B$38/ScreenHeight!$B31,    (Param!$B$37+1/(1-OFFSET(Radar!$AD$3,COLUMN(),0)*ScreenHeight!$C31)/Param!$B$39)/OFFSET(Radar!$AC$3,COLUMN(),0))*DistanceShader!E30*LightShader!E30*(IF(OFFSET(Ghosts!$S$41,COLUMN(),0)&lt;ScreenHeight!$E31,   1,   (SQRT(OFFSET(Ghosts!$T$41,COLUMN(),0)-OFFSET(Ghosts!$R$41,COLUMN(),0)*ScreenHeight!$D31)-1))+IF(Ghosts!$B$35,IF(Param!$M$21,-1-POWER(0.3,Param!$M$21)/(IF(Param!$M$21&lt;20,LightShader!E95,OFFSET(LightShader!E95,Param!$M$21-20,0))+POWER(0.3,Param!$M$21)),-2),0))</f>
        <v>0.80306449520715228</v>
      </c>
      <c r="F30" s="46">
        <f ca="1">IF(ScreenHeight!$B31&lt;OFFSET(Radar!$AC$3,COLUMN(),0),    Param!$B$38/ScreenHeight!$B31,    (Param!$B$37+1/(1-OFFSET(Radar!$AD$3,COLUMN(),0)*ScreenHeight!$C31)/Param!$B$39)/OFFSET(Radar!$AC$3,COLUMN(),0))*DistanceShader!F30*LightShader!F30*(IF(OFFSET(Ghosts!$S$41,COLUMN(),0)&lt;ScreenHeight!$E31,   1,   (SQRT(OFFSET(Ghosts!$T$41,COLUMN(),0)-OFFSET(Ghosts!$R$41,COLUMN(),0)*ScreenHeight!$D31)-1))+IF(Ghosts!$B$35,IF(Param!$M$21,-1-POWER(0.3,Param!$M$21)/(IF(Param!$M$21&lt;20,LightShader!F95,OFFSET(LightShader!F95,Param!$M$21-20,0))+POWER(0.3,Param!$M$21)),-2),0))</f>
        <v>0.81978281253789564</v>
      </c>
      <c r="G30" s="46">
        <f ca="1">IF(ScreenHeight!$B31&lt;OFFSET(Radar!$AC$3,COLUMN(),0),    Param!$B$38/ScreenHeight!$B31,    (Param!$B$37+1/(1-OFFSET(Radar!$AD$3,COLUMN(),0)*ScreenHeight!$C31)/Param!$B$39)/OFFSET(Radar!$AC$3,COLUMN(),0))*DistanceShader!G30*LightShader!G30*(IF(OFFSET(Ghosts!$S$41,COLUMN(),0)&lt;ScreenHeight!$E31,   1,   (SQRT(OFFSET(Ghosts!$T$41,COLUMN(),0)-OFFSET(Ghosts!$R$41,COLUMN(),0)*ScreenHeight!$D31)-1))+IF(Ghosts!$B$35,IF(Param!$M$21,-1-POWER(0.3,Param!$M$21)/(IF(Param!$M$21&lt;20,LightShader!G95,OFFSET(LightShader!G95,Param!$M$21-20,0))+POWER(0.3,Param!$M$21)),-2),0))</f>
        <v>0.8371278030837116</v>
      </c>
      <c r="H30" s="46">
        <f ca="1">IF(ScreenHeight!$B31&lt;OFFSET(Radar!$AC$3,COLUMN(),0),    Param!$B$38/ScreenHeight!$B31,    (Param!$B$37+1/(1-OFFSET(Radar!$AD$3,COLUMN(),0)*ScreenHeight!$C31)/Param!$B$39)/OFFSET(Radar!$AC$3,COLUMN(),0))*DistanceShader!H30*LightShader!H30*(IF(OFFSET(Ghosts!$S$41,COLUMN(),0)&lt;ScreenHeight!$E31,   1,   (SQRT(OFFSET(Ghosts!$T$41,COLUMN(),0)-OFFSET(Ghosts!$R$41,COLUMN(),0)*ScreenHeight!$D31)-1))+IF(Ghosts!$B$35,IF(Param!$M$21,-1-POWER(0.3,Param!$M$21)/(IF(Param!$M$21&lt;20,LightShader!H95,OFFSET(LightShader!H95,Param!$M$21-20,0))+POWER(0.3,Param!$M$21)),-2),0))</f>
        <v>0.85513511653484786</v>
      </c>
      <c r="I30" s="46">
        <f ca="1">IF(ScreenHeight!$B31&lt;OFFSET(Radar!$AC$3,COLUMN(),0),    Param!$B$38/ScreenHeight!$B31,    (Param!$B$37+1/(1-OFFSET(Radar!$AD$3,COLUMN(),0)*ScreenHeight!$C31)/Param!$B$39)/OFFSET(Radar!$AC$3,COLUMN(),0))*DistanceShader!I30*LightShader!I30*(IF(OFFSET(Ghosts!$S$41,COLUMN(),0)&lt;ScreenHeight!$E31,   1,   (SQRT(OFFSET(Ghosts!$T$41,COLUMN(),0)-OFFSET(Ghosts!$R$41,COLUMN(),0)*ScreenHeight!$D31)-1))+IF(Ghosts!$B$35,IF(Param!$M$21,-1-POWER(0.3,Param!$M$21)/(IF(Param!$M$21&lt;20,LightShader!I95,OFFSET(LightShader!I95,Param!$M$21-20,0))+POWER(0.3,Param!$M$21)),-2),0))</f>
        <v>0.8738434432220612</v>
      </c>
      <c r="J30" s="46">
        <f ca="1">IF(ScreenHeight!$B31&lt;OFFSET(Radar!$AC$3,COLUMN(),0),    Param!$B$38/ScreenHeight!$B31,    (Param!$B$37+1/(1-OFFSET(Radar!$AD$3,COLUMN(),0)*ScreenHeight!$C31)/Param!$B$39)/OFFSET(Radar!$AC$3,COLUMN(),0))*DistanceShader!J30*LightShader!J30*(IF(OFFSET(Ghosts!$S$41,COLUMN(),0)&lt;ScreenHeight!$E31,   1,   (SQRT(OFFSET(Ghosts!$T$41,COLUMN(),0)-OFFSET(Ghosts!$R$41,COLUMN(),0)*ScreenHeight!$D31)-1))+IF(Ghosts!$B$35,IF(Param!$M$21,-1-POWER(0.3,Param!$M$21)/(IF(Param!$M$21&lt;20,LightShader!J95,OFFSET(LightShader!J95,Param!$M$21-20,0))+POWER(0.3,Param!$M$21)),-2),0))</f>
        <v>0.58262129259236872</v>
      </c>
      <c r="K30" s="46">
        <f ca="1">IF(ScreenHeight!$B31&lt;OFFSET(Radar!$AC$3,COLUMN(),0),    Param!$B$38/ScreenHeight!$B31,    (Param!$B$37+1/(1-OFFSET(Radar!$AD$3,COLUMN(),0)*ScreenHeight!$C31)/Param!$B$39)/OFFSET(Radar!$AC$3,COLUMN(),0))*DistanceShader!K30*LightShader!K30*(IF(OFFSET(Ghosts!$S$41,COLUMN(),0)&lt;ScreenHeight!$E31,   1,   (SQRT(OFFSET(Ghosts!$T$41,COLUMN(),0)-OFFSET(Ghosts!$R$41,COLUMN(),0)*ScreenHeight!$D31)-1))+IF(Ghosts!$B$35,IF(Param!$M$21,-1-POWER(0.3,Param!$M$21)/(IF(Param!$M$21&lt;20,LightShader!K95,OFFSET(LightShader!K95,Param!$M$21-20,0))+POWER(0.3,Param!$M$21)),-2),0))</f>
        <v>0.59582246389788807</v>
      </c>
      <c r="L30" s="46">
        <f ca="1">IF(ScreenHeight!$B31&lt;OFFSET(Radar!$AC$3,COLUMN(),0),    Param!$B$38/ScreenHeight!$B31,    (Param!$B$37+1/(1-OFFSET(Radar!$AD$3,COLUMN(),0)*ScreenHeight!$C31)/Param!$B$39)/OFFSET(Radar!$AC$3,COLUMN(),0))*DistanceShader!L30*LightShader!L30*(IF(OFFSET(Ghosts!$S$41,COLUMN(),0)&lt;ScreenHeight!$E31,   1,   (SQRT(OFFSET(Ghosts!$T$41,COLUMN(),0)-OFFSET(Ghosts!$R$41,COLUMN(),0)*ScreenHeight!$D31)-1))+IF(Ghosts!$B$35,IF(Param!$M$21,-1-POWER(0.3,Param!$M$21)/(IF(Param!$M$21&lt;20,LightShader!L95,OFFSET(LightShader!L95,Param!$M$21-20,0))+POWER(0.3,Param!$M$21)),-2),0))</f>
        <v>0.60957104815124896</v>
      </c>
      <c r="M30" s="46">
        <f ca="1">IF(ScreenHeight!$B31&lt;OFFSET(Radar!$AC$3,COLUMN(),0),    Param!$B$38/ScreenHeight!$B31,    (Param!$B$37+1/(1-OFFSET(Radar!$AD$3,COLUMN(),0)*ScreenHeight!$C31)/Param!$B$39)/OFFSET(Radar!$AC$3,COLUMN(),0))*DistanceShader!M30*LightShader!M30*(IF(OFFSET(Ghosts!$S$41,COLUMN(),0)&lt;ScreenHeight!$E31,   1,   (SQRT(OFFSET(Ghosts!$T$41,COLUMN(),0)-OFFSET(Ghosts!$R$41,COLUMN(),0)*ScreenHeight!$D31)-1))+IF(Ghosts!$B$35,IF(Param!$M$21,-1-POWER(0.3,Param!$M$21)/(IF(Param!$M$21&lt;20,LightShader!M95,OFFSET(LightShader!M95,Param!$M$21-20,0))+POWER(0.3,Param!$M$21)),-2),0))</f>
        <v>0.6239030279997011</v>
      </c>
      <c r="N30" s="46">
        <f ca="1">IF(ScreenHeight!$B31&lt;OFFSET(Radar!$AC$3,COLUMN(),0),    Param!$B$38/ScreenHeight!$B31,    (Param!$B$37+1/(1-OFFSET(Radar!$AD$3,COLUMN(),0)*ScreenHeight!$C31)/Param!$B$39)/OFFSET(Radar!$AC$3,COLUMN(),0))*DistanceShader!N30*LightShader!N30*(IF(OFFSET(Ghosts!$S$41,COLUMN(),0)&lt;ScreenHeight!$E31,   1,   (SQRT(OFFSET(Ghosts!$T$41,COLUMN(),0)-OFFSET(Ghosts!$R$41,COLUMN(),0)*ScreenHeight!$D31)-1))+IF(Ghosts!$B$35,IF(Param!$M$21,-1-POWER(0.3,Param!$M$21)/(IF(Param!$M$21&lt;20,LightShader!N95,OFFSET(LightShader!N95,Param!$M$21-20,0))+POWER(0.3,Param!$M$21)),-2),0))</f>
        <v>0.63885802397073321</v>
      </c>
      <c r="O30" s="46">
        <f ca="1">IF(ScreenHeight!$B31&lt;OFFSET(Radar!$AC$3,COLUMN(),0),    Param!$B$38/ScreenHeight!$B31,    (Param!$B$37+1/(1-OFFSET(Radar!$AD$3,COLUMN(),0)*ScreenHeight!$C31)/Param!$B$39)/OFFSET(Radar!$AC$3,COLUMN(),0))*DistanceShader!O30*LightShader!O30*(IF(OFFSET(Ghosts!$S$41,COLUMN(),0)&lt;ScreenHeight!$E31,   1,   (SQRT(OFFSET(Ghosts!$T$41,COLUMN(),0)-OFFSET(Ghosts!$R$41,COLUMN(),0)*ScreenHeight!$D31)-1))+IF(Ghosts!$B$35,IF(Param!$M$21,-1-POWER(0.3,Param!$M$21)/(IF(Param!$M$21&lt;20,LightShader!O95,OFFSET(LightShader!O95,Param!$M$21-20,0))+POWER(0.3,Param!$M$21)),-2),0))</f>
        <v>0.65447980887504509</v>
      </c>
      <c r="P30" s="46">
        <f ca="1">IF(ScreenHeight!$B31&lt;OFFSET(Radar!$AC$3,COLUMN(),0),    Param!$B$38/ScreenHeight!$B31,    (Param!$B$37+1/(1-OFFSET(Radar!$AD$3,COLUMN(),0)*ScreenHeight!$C31)/Param!$B$39)/OFFSET(Radar!$AC$3,COLUMN(),0))*DistanceShader!P30*LightShader!P30*(IF(OFFSET(Ghosts!$S$41,COLUMN(),0)&lt;ScreenHeight!$E31,   1,   (SQRT(OFFSET(Ghosts!$T$41,COLUMN(),0)-OFFSET(Ghosts!$R$41,COLUMN(),0)*ScreenHeight!$D31)-1))+IF(Ghosts!$B$35,IF(Param!$M$21,-1-POWER(0.3,Param!$M$21)/(IF(Param!$M$21&lt;20,LightShader!P95,OFFSET(LightShader!P95,Param!$M$21-20,0))+POWER(0.3,Param!$M$21)),-2),0))</f>
        <v>0.37072017921445294</v>
      </c>
      <c r="Q30" s="46">
        <f ca="1">IF(ScreenHeight!$B31&lt;OFFSET(Radar!$AC$3,COLUMN(),0),    Param!$B$38/ScreenHeight!$B31,    (Param!$B$37+1/(1-OFFSET(Radar!$AD$3,COLUMN(),0)*ScreenHeight!$C31)/Param!$B$39)/OFFSET(Radar!$AC$3,COLUMN(),0))*DistanceShader!Q30*LightShader!Q30*(IF(OFFSET(Ghosts!$S$41,COLUMN(),0)&lt;ScreenHeight!$E31,   1,   (SQRT(OFFSET(Ghosts!$T$41,COLUMN(),0)-OFFSET(Ghosts!$R$41,COLUMN(),0)*ScreenHeight!$D31)-1))+IF(Ghosts!$B$35,IF(Param!$M$21,-1-POWER(0.3,Param!$M$21)/(IF(Param!$M$21&lt;20,LightShader!Q95,OFFSET(LightShader!Q95,Param!$M$21-20,0))+POWER(0.3,Param!$M$21)),-2),0))</f>
        <v>0.38876949181212705</v>
      </c>
      <c r="R30" s="46">
        <f ca="1">IF(ScreenHeight!$B31&lt;OFFSET(Radar!$AC$3,COLUMN(),0),    Param!$B$38/ScreenHeight!$B31,    (Param!$B$37+1/(1-OFFSET(Radar!$AD$3,COLUMN(),0)*ScreenHeight!$C31)/Param!$B$39)/OFFSET(Radar!$AC$3,COLUMN(),0))*DistanceShader!R30*LightShader!R30*(IF(OFFSET(Ghosts!$S$41,COLUMN(),0)&lt;ScreenHeight!$E31,   1,   (SQRT(OFFSET(Ghosts!$T$41,COLUMN(),0)-OFFSET(Ghosts!$R$41,COLUMN(),0)*ScreenHeight!$D31)-1))+IF(Ghosts!$B$35,IF(Param!$M$21,-1-POWER(0.3,Param!$M$21)/(IF(Param!$M$21&lt;20,LightShader!R95,OFFSET(LightShader!R95,Param!$M$21-20,0))+POWER(0.3,Param!$M$21)),-2),0))</f>
        <v>0.52371854067656531</v>
      </c>
      <c r="S30" s="46">
        <f ca="1">IF(ScreenHeight!$B31&lt;OFFSET(Radar!$AC$3,COLUMN(),0),    Param!$B$38/ScreenHeight!$B31,    (Param!$B$37+1/(1-OFFSET(Radar!$AD$3,COLUMN(),0)*ScreenHeight!$C31)/Param!$B$39)/OFFSET(Radar!$AC$3,COLUMN(),0))*DistanceShader!S30*LightShader!S30*(IF(OFFSET(Ghosts!$S$41,COLUMN(),0)&lt;ScreenHeight!$E31,   1,   (SQRT(OFFSET(Ghosts!$T$41,COLUMN(),0)-OFFSET(Ghosts!$R$41,COLUMN(),0)*ScreenHeight!$D31)-1))+IF(Ghosts!$B$35,IF(Param!$M$21,-1-POWER(0.3,Param!$M$21)/(IF(Param!$M$21&lt;20,LightShader!S95,OFFSET(LightShader!S95,Param!$M$21-20,0))+POWER(0.3,Param!$M$21)),-2),0))</f>
        <v>0.5376921463460661</v>
      </c>
      <c r="T30" s="46">
        <f ca="1">IF(ScreenHeight!$B31&lt;OFFSET(Radar!$AC$3,COLUMN(),0),    Param!$B$38/ScreenHeight!$B31,    (Param!$B$37+1/(1-OFFSET(Radar!$AD$3,COLUMN(),0)*ScreenHeight!$C31)/Param!$B$39)/OFFSET(Radar!$AC$3,COLUMN(),0))*DistanceShader!T30*LightShader!T30*(IF(OFFSET(Ghosts!$S$41,COLUMN(),0)&lt;ScreenHeight!$E31,   1,   (SQRT(OFFSET(Ghosts!$T$41,COLUMN(),0)-OFFSET(Ghosts!$R$41,COLUMN(),0)*ScreenHeight!$D31)-1))+IF(Ghosts!$B$35,IF(Param!$M$21,-1-POWER(0.3,Param!$M$21)/(IF(Param!$M$21&lt;20,LightShader!T95,OFFSET(LightShader!T95,Param!$M$21-20,0))+POWER(0.3,Param!$M$21)),-2),0))</f>
        <v>0.55238807635212628</v>
      </c>
      <c r="U30" s="46">
        <f ca="1">IF(ScreenHeight!$B31&lt;OFFSET(Radar!$AC$3,COLUMN(),0),    Param!$B$38/ScreenHeight!$B31,    (Param!$B$37+1/(1-OFFSET(Radar!$AD$3,COLUMN(),0)*ScreenHeight!$C31)/Param!$B$39)/OFFSET(Radar!$AC$3,COLUMN(),0))*DistanceShader!U30*LightShader!U30*(IF(OFFSET(Ghosts!$S$41,COLUMN(),0)&lt;ScreenHeight!$E31,   1,   (SQRT(OFFSET(Ghosts!$T$41,COLUMN(),0)-OFFSET(Ghosts!$R$41,COLUMN(),0)*ScreenHeight!$D31)-1))+IF(Ghosts!$B$35,IF(Param!$M$21,-1-POWER(0.3,Param!$M$21)/(IF(Param!$M$21&lt;20,LightShader!U95,OFFSET(LightShader!U95,Param!$M$21-20,0))+POWER(0.3,Param!$M$21)),-2),0))</f>
        <v>0.56787031140016264</v>
      </c>
      <c r="V30" s="46">
        <f ca="1">IF(ScreenHeight!$B31&lt;OFFSET(Radar!$AC$3,COLUMN(),0),    Param!$B$38/ScreenHeight!$B31,    (Param!$B$37+1/(1-OFFSET(Radar!$AD$3,COLUMN(),0)*ScreenHeight!$C31)/Param!$B$39)/OFFSET(Radar!$AC$3,COLUMN(),0))*DistanceShader!V30*LightShader!V30*(IF(OFFSET(Ghosts!$S$41,COLUMN(),0)&lt;ScreenHeight!$E31,   1,   (SQRT(OFFSET(Ghosts!$T$41,COLUMN(),0)-OFFSET(Ghosts!$R$41,COLUMN(),0)*ScreenHeight!$D31)-1))+IF(Ghosts!$B$35,IF(Param!$M$21,-1-POWER(0.3,Param!$M$21)/(IF(Param!$M$21&lt;20,LightShader!V95,OFFSET(LightShader!V95,Param!$M$21-20,0))+POWER(0.3,Param!$M$21)),-2),0))</f>
        <v>0.58421157540373303</v>
      </c>
      <c r="W30" s="46">
        <f ca="1">IF(ScreenHeight!$B31&lt;OFFSET(Radar!$AC$3,COLUMN(),0),    Param!$B$38/ScreenHeight!$B31,    (Param!$B$37+1/(1-OFFSET(Radar!$AD$3,COLUMN(),0)*ScreenHeight!$C31)/Param!$B$39)/OFFSET(Radar!$AC$3,COLUMN(),0))*DistanceShader!W30*LightShader!W30*(IF(OFFSET(Ghosts!$S$41,COLUMN(),0)&lt;ScreenHeight!$E31,   1,   (SQRT(OFFSET(Ghosts!$T$41,COLUMN(),0)-OFFSET(Ghosts!$R$41,COLUMN(),0)*ScreenHeight!$D31)-1))+IF(Ghosts!$B$35,IF(Param!$M$21,-1-POWER(0.3,Param!$M$21)/(IF(Param!$M$21&lt;20,LightShader!W95,OFFSET(LightShader!W95,Param!$M$21-20,0))+POWER(0.3,Param!$M$21)),-2),0))</f>
        <v>0.60149493391435993</v>
      </c>
      <c r="X30" s="46">
        <f ca="1">IF(ScreenHeight!$B31&lt;OFFSET(Radar!$AC$3,COLUMN(),0),    Param!$B$38/ScreenHeight!$B31,    (Param!$B$37+1/(1-OFFSET(Radar!$AD$3,COLUMN(),0)*ScreenHeight!$C31)/Param!$B$39)/OFFSET(Radar!$AC$3,COLUMN(),0))*DistanceShader!X30*LightShader!X30*(IF(OFFSET(Ghosts!$S$41,COLUMN(),0)&lt;ScreenHeight!$E31,   1,   (SQRT(OFFSET(Ghosts!$T$41,COLUMN(),0)-OFFSET(Ghosts!$R$41,COLUMN(),0)*ScreenHeight!$D31)-1))+IF(Ghosts!$B$35,IF(Param!$M$21,-1-POWER(0.3,Param!$M$21)/(IF(Param!$M$21&lt;20,LightShader!X95,OFFSET(LightShader!X95,Param!$M$21-20,0))+POWER(0.3,Param!$M$21)),-2),0))</f>
        <v>0.61981575156423585</v>
      </c>
      <c r="Y30" s="46">
        <f ca="1">IF(ScreenHeight!$B31&lt;OFFSET(Radar!$AC$3,COLUMN(),0),    Param!$B$38/ScreenHeight!$B31,    (Param!$B$37+1/(1-OFFSET(Radar!$AD$3,COLUMN(),0)*ScreenHeight!$C31)/Param!$B$39)/OFFSET(Radar!$AC$3,COLUMN(),0))*DistanceShader!Y30*LightShader!Y30*(IF(OFFSET(Ghosts!$S$41,COLUMN(),0)&lt;ScreenHeight!$E31,   1,   (SQRT(OFFSET(Ghosts!$T$41,COLUMN(),0)-OFFSET(Ghosts!$R$41,COLUMN(),0)*ScreenHeight!$D31)-1))+IF(Ghosts!$B$35,IF(Param!$M$21,-1-POWER(0.3,Param!$M$21)/(IF(Param!$M$21&lt;20,LightShader!Y95,OFFSET(LightShader!Y95,Param!$M$21-20,0))+POWER(0.3,Param!$M$21)),-2),0))</f>
        <v>0.63928410472498332</v>
      </c>
      <c r="Z30" s="46">
        <f ca="1">IF(ScreenHeight!$B31&lt;OFFSET(Radar!$AC$3,COLUMN(),0),    Param!$B$38/ScreenHeight!$B31,    (Param!$B$37+1/(1-OFFSET(Radar!$AD$3,COLUMN(),0)*ScreenHeight!$C31)/Param!$B$39)/OFFSET(Radar!$AC$3,COLUMN(),0))*DistanceShader!Z30*LightShader!Z30*(IF(OFFSET(Ghosts!$S$41,COLUMN(),0)&lt;ScreenHeight!$E31,   1,   (SQRT(OFFSET(Ghosts!$T$41,COLUMN(),0)-OFFSET(Ghosts!$R$41,COLUMN(),0)*ScreenHeight!$D31)-1))+IF(Ghosts!$B$35,IF(Param!$M$21,-1-POWER(0.3,Param!$M$21)/(IF(Param!$M$21&lt;20,LightShader!Z95,OFFSET(LightShader!Z95,Param!$M$21-20,0))+POWER(0.3,Param!$M$21)),-2),0))</f>
        <v>0.66002777606391616</v>
      </c>
      <c r="AA30" s="46">
        <f ca="1">IF(ScreenHeight!$B31&lt;OFFSET(Radar!$AC$3,COLUMN(),0),    Param!$B$38/ScreenHeight!$B31,    (Param!$B$37+1/(1-OFFSET(Radar!$AD$3,COLUMN(),0)*ScreenHeight!$C31)/Param!$B$39)/OFFSET(Radar!$AC$3,COLUMN(),0))*DistanceShader!AA30*LightShader!AA30*(IF(OFFSET(Ghosts!$S$41,COLUMN(),0)&lt;ScreenHeight!$E31,   1,   (SQRT(OFFSET(Ghosts!$T$41,COLUMN(),0)-OFFSET(Ghosts!$R$41,COLUMN(),0)*ScreenHeight!$D31)-1))+IF(Ghosts!$B$35,IF(Param!$M$21,-1-POWER(0.3,Param!$M$21)/(IF(Param!$M$21&lt;20,LightShader!AA95,OFFSET(LightShader!AA95,Param!$M$21-20,0))+POWER(0.3,Param!$M$21)),-2),0))</f>
        <v>0.68219599947606258</v>
      </c>
      <c r="AB30" s="46">
        <f ca="1">IF(ScreenHeight!$B31&lt;OFFSET(Radar!$AC$3,COLUMN(),0),    Param!$B$38/ScreenHeight!$B31,    (Param!$B$37+1/(1-OFFSET(Radar!$AD$3,COLUMN(),0)*ScreenHeight!$C31)/Param!$B$39)/OFFSET(Radar!$AC$3,COLUMN(),0))*DistanceShader!AB30*LightShader!AB30*(IF(OFFSET(Ghosts!$S$41,COLUMN(),0)&lt;ScreenHeight!$E31,   1,   (SQRT(OFFSET(Ghosts!$T$41,COLUMN(),0)-OFFSET(Ghosts!$R$41,COLUMN(),0)*ScreenHeight!$D31)-1))+IF(Ghosts!$B$35,IF(Param!$M$21,-1-POWER(0.3,Param!$M$21)/(IF(Param!$M$21&lt;20,LightShader!AB95,OFFSET(LightShader!AB95,Param!$M$21-20,0))+POWER(0.3,Param!$M$21)),-2),0))</f>
        <v>0.70596418186035381</v>
      </c>
      <c r="AC30" s="46">
        <f ca="1">IF(ScreenHeight!$B31&lt;OFFSET(Radar!$AC$3,COLUMN(),0),    Param!$B$38/ScreenHeight!$B31,    (Param!$B$37+1/(1-OFFSET(Radar!$AD$3,COLUMN(),0)*ScreenHeight!$C31)/Param!$B$39)/OFFSET(Radar!$AC$3,COLUMN(),0))*DistanceShader!AC30*LightShader!AC30*(IF(OFFSET(Ghosts!$S$41,COLUMN(),0)&lt;ScreenHeight!$E31,   1,   (SQRT(OFFSET(Ghosts!$T$41,COLUMN(),0)-OFFSET(Ghosts!$R$41,COLUMN(),0)*ScreenHeight!$D31)-1))+IF(Ghosts!$B$35,IF(Param!$M$21,-1-POWER(0.3,Param!$M$21)/(IF(Param!$M$21&lt;20,LightShader!AC95,OFFSET(LightShader!AC95,Param!$M$21-20,0))+POWER(0.3,Param!$M$21)),-2),0))</f>
        <v>0.73153990967831228</v>
      </c>
      <c r="AD30" s="46">
        <f ca="1">IF(ScreenHeight!$B31&lt;OFFSET(Radar!$AC$3,COLUMN(),0),    Param!$B$38/ScreenHeight!$B31,    (Param!$B$37+1/(1-OFFSET(Radar!$AD$3,COLUMN(),0)*ScreenHeight!$C31)/Param!$B$39)/OFFSET(Radar!$AC$3,COLUMN(),0))*DistanceShader!AD30*LightShader!AD30*(IF(OFFSET(Ghosts!$S$41,COLUMN(),0)&lt;ScreenHeight!$E31,   1,   (SQRT(OFFSET(Ghosts!$T$41,COLUMN(),0)-OFFSET(Ghosts!$R$41,COLUMN(),0)*ScreenHeight!$D31)-1))+IF(Ghosts!$B$35,IF(Param!$M$21,-1-POWER(0.3,Param!$M$21)/(IF(Param!$M$21&lt;20,LightShader!AD95,OFFSET(LightShader!AD95,Param!$M$21-20,0))+POWER(0.3,Param!$M$21)),-2),0))</f>
        <v>0.7591706642421383</v>
      </c>
      <c r="AE30" s="46">
        <f ca="1">IF(ScreenHeight!$B31&lt;OFFSET(Radar!$AC$3,COLUMN(),0),    Param!$B$38/ScreenHeight!$B31,    (Param!$B$37+1/(1-OFFSET(Radar!$AD$3,COLUMN(),0)*ScreenHeight!$C31)/Param!$B$39)/OFFSET(Radar!$AC$3,COLUMN(),0))*DistanceShader!AE30*LightShader!AE30*(IF(OFFSET(Ghosts!$S$41,COLUMN(),0)&lt;ScreenHeight!$E31,   1,   (SQRT(OFFSET(Ghosts!$T$41,COLUMN(),0)-OFFSET(Ghosts!$R$41,COLUMN(),0)*ScreenHeight!$D31)-1))+IF(Ghosts!$B$35,IF(Param!$M$21,-1-POWER(0.3,Param!$M$21)/(IF(Param!$M$21&lt;20,LightShader!AE95,OFFSET(LightShader!AE95,Param!$M$21-20,0))+POWER(0.3,Param!$M$21)),-2),0))</f>
        <v>0.78915383729014754</v>
      </c>
      <c r="AF30" s="46">
        <f ca="1">IF(ScreenHeight!$B31&lt;OFFSET(Radar!$AC$3,COLUMN(),0),    Param!$B$38/ScreenHeight!$B31,    (Param!$B$37+1/(1-OFFSET(Radar!$AD$3,COLUMN(),0)*ScreenHeight!$C31)/Param!$B$39)/OFFSET(Radar!$AC$3,COLUMN(),0))*DistanceShader!AF30*LightShader!AF30*(IF(OFFSET(Ghosts!$S$41,COLUMN(),0)&lt;ScreenHeight!$E31,   1,   (SQRT(OFFSET(Ghosts!$T$41,COLUMN(),0)-OFFSET(Ghosts!$R$41,COLUMN(),0)*ScreenHeight!$D31)-1))+IF(Ghosts!$B$35,IF(Param!$M$21,-1-POWER(0.3,Param!$M$21)/(IF(Param!$M$21&lt;20,LightShader!AF95,OFFSET(LightShader!AF95,Param!$M$21-20,0))+POWER(0.3,Param!$M$21)),-2),0))</f>
        <v>0.82184988442519835</v>
      </c>
      <c r="AG30" s="46">
        <f ca="1">IF(ScreenHeight!$B31&lt;OFFSET(Radar!$AC$3,COLUMN(),0),    Param!$B$38/ScreenHeight!$B31,    (Param!$B$37+1/(1-OFFSET(Radar!$AD$3,COLUMN(),0)*ScreenHeight!$C31)/Param!$B$39)/OFFSET(Radar!$AC$3,COLUMN(),0))*DistanceShader!AG30*LightShader!AG30*(IF(OFFSET(Ghosts!$S$41,COLUMN(),0)&lt;ScreenHeight!$E31,   1,   (SQRT(OFFSET(Ghosts!$T$41,COLUMN(),0)-OFFSET(Ghosts!$R$41,COLUMN(),0)*ScreenHeight!$D31)-1))+IF(Ghosts!$B$35,IF(Param!$M$21,-1-POWER(0.3,Param!$M$21)/(IF(Param!$M$21&lt;20,LightShader!AG95,OFFSET(LightShader!AG95,Param!$M$21-20,0))+POWER(0.3,Param!$M$21)),-2),0))</f>
        <v>0.85769982134627409</v>
      </c>
      <c r="AH30" s="46">
        <f ca="1">IF(ScreenHeight!$B31&lt;OFFSET(Radar!$AC$3,COLUMN(),0),    Param!$B$38/ScreenHeight!$B31,    (Param!$B$37+1/(1-OFFSET(Radar!$AD$3,COLUMN(),0)*ScreenHeight!$C31)/Param!$B$39)/OFFSET(Radar!$AC$3,COLUMN(),0))*DistanceShader!AH30*LightShader!AH30*(IF(OFFSET(Ghosts!$S$41,COLUMN(),0)&lt;ScreenHeight!$E31,   1,   (SQRT(OFFSET(Ghosts!$T$41,COLUMN(),0)-OFFSET(Ghosts!$R$41,COLUMN(),0)*ScreenHeight!$D31)-1))+IF(Ghosts!$B$35,IF(Param!$M$21,-1-POWER(0.3,Param!$M$21)/(IF(Param!$M$21&lt;20,LightShader!AH95,OFFSET(LightShader!AH95,Param!$M$21-20,0))+POWER(0.3,Param!$M$21)),-2),0))</f>
        <v>1.9012109457775859</v>
      </c>
      <c r="AI30" s="46">
        <f ca="1">IF(ScreenHeight!$B31&lt;OFFSET(Radar!$AC$3,COLUMN(),0),    Param!$B$38/ScreenHeight!$B31,    (Param!$B$37+1/(1-OFFSET(Radar!$AD$3,COLUMN(),0)*ScreenHeight!$C31)/Param!$B$39)/OFFSET(Radar!$AC$3,COLUMN(),0))*DistanceShader!AI30*LightShader!AI30*(IF(OFFSET(Ghosts!$S$41,COLUMN(),0)&lt;ScreenHeight!$E31,   1,   (SQRT(OFFSET(Ghosts!$T$41,COLUMN(),0)-OFFSET(Ghosts!$R$41,COLUMN(),0)*ScreenHeight!$D31)-1))+IF(Ghosts!$B$35,IF(Param!$M$21,-1-POWER(0.3,Param!$M$21)/(IF(Param!$M$21&lt;20,LightShader!AI95,OFFSET(LightShader!AI95,Param!$M$21-20,0))+POWER(0.3,Param!$M$21)),-2),0))</f>
        <v>2.0476831668086075</v>
      </c>
      <c r="AJ30" s="46">
        <f ca="1">IF(ScreenHeight!$B31&lt;OFFSET(Radar!$AC$3,COLUMN(),0),    Param!$B$38/ScreenHeight!$B31,    (Param!$B$37+1/(1-OFFSET(Radar!$AD$3,COLUMN(),0)*ScreenHeight!$C31)/Param!$B$39)/OFFSET(Radar!$AC$3,COLUMN(),0))*DistanceShader!AJ30*LightShader!AJ30*(IF(OFFSET(Ghosts!$S$41,COLUMN(),0)&lt;ScreenHeight!$E31,   1,   (SQRT(OFFSET(Ghosts!$T$41,COLUMN(),0)-OFFSET(Ghosts!$R$41,COLUMN(),0)*ScreenHeight!$D31)-1))+IF(Ghosts!$B$35,IF(Param!$M$21,-1-POWER(0.3,Param!$M$21)/(IF(Param!$M$21&lt;20,LightShader!AJ95,OFFSET(LightShader!AJ95,Param!$M$21-20,0))+POWER(0.3,Param!$M$21)),-2),0))</f>
        <v>2.2131014795394428</v>
      </c>
      <c r="AK30" s="46">
        <f ca="1">IF(ScreenHeight!$B31&lt;OFFSET(Radar!$AC$3,COLUMN(),0),    Param!$B$38/ScreenHeight!$B31,    (Param!$B$37+1/(1-OFFSET(Radar!$AD$3,COLUMN(),0)*ScreenHeight!$C31)/Param!$B$39)/OFFSET(Radar!$AC$3,COLUMN(),0))*DistanceShader!AK30*LightShader!AK30*(IF(OFFSET(Ghosts!$S$41,COLUMN(),0)&lt;ScreenHeight!$E31,   1,   (SQRT(OFFSET(Ghosts!$T$41,COLUMN(),0)-OFFSET(Ghosts!$R$41,COLUMN(),0)*ScreenHeight!$D31)-1))+IF(Ghosts!$B$35,IF(Param!$M$21,-1-POWER(0.3,Param!$M$21)/(IF(Param!$M$21&lt;20,LightShader!AK95,OFFSET(LightShader!AK95,Param!$M$21-20,0))+POWER(0.3,Param!$M$21)),-2),0))</f>
        <v>2.4014229660000721</v>
      </c>
      <c r="AL30" s="46">
        <f ca="1">IF(ScreenHeight!$B31&lt;OFFSET(Radar!$AC$3,COLUMN(),0),    Param!$B$38/ScreenHeight!$B31,    (Param!$B$37+1/(1-OFFSET(Radar!$AD$3,COLUMN(),0)*ScreenHeight!$C31)/Param!$B$39)/OFFSET(Radar!$AC$3,COLUMN(),0))*DistanceShader!AL30*LightShader!AL30*(IF(OFFSET(Ghosts!$S$41,COLUMN(),0)&lt;ScreenHeight!$E31,   1,   (SQRT(OFFSET(Ghosts!$T$41,COLUMN(),0)-OFFSET(Ghosts!$R$41,COLUMN(),0)*ScreenHeight!$D31)-1))+IF(Ghosts!$B$35,IF(Param!$M$21,-1-POWER(0.3,Param!$M$21)/(IF(Param!$M$21&lt;20,LightShader!AL95,OFFSET(LightShader!AL95,Param!$M$21-20,0))+POWER(0.3,Param!$M$21)),-2),0))</f>
        <v>2.6178063638762668</v>
      </c>
      <c r="AM30" s="46">
        <f ca="1">IF(ScreenHeight!$B31&lt;OFFSET(Radar!$AC$3,COLUMN(),0),    Param!$B$38/ScreenHeight!$B31,    (Param!$B$37+1/(1-OFFSET(Radar!$AD$3,COLUMN(),0)*ScreenHeight!$C31)/Param!$B$39)/OFFSET(Radar!$AC$3,COLUMN(),0))*DistanceShader!AM30*LightShader!AM30*(IF(OFFSET(Ghosts!$S$41,COLUMN(),0)&lt;ScreenHeight!$E31,   1,   (SQRT(OFFSET(Ghosts!$T$41,COLUMN(),0)-OFFSET(Ghosts!$R$41,COLUMN(),0)*ScreenHeight!$D31)-1))+IF(Ghosts!$B$35,IF(Param!$M$21,-1-POWER(0.3,Param!$M$21)/(IF(Param!$M$21&lt;20,LightShader!AM95,OFFSET(LightShader!AM95,Param!$M$21-20,0))+POWER(0.3,Param!$M$21)),-2),0))</f>
        <v>2.7638876299036057</v>
      </c>
      <c r="AN30" s="46">
        <f ca="1">IF(ScreenHeight!$B31&lt;OFFSET(Radar!$AC$3,COLUMN(),0),    Param!$B$38/ScreenHeight!$B31,    (Param!$B$37+1/(1-OFFSET(Radar!$AD$3,COLUMN(),0)*ScreenHeight!$C31)/Param!$B$39)/OFFSET(Radar!$AC$3,COLUMN(),0))*DistanceShader!AN30*LightShader!AN30*(IF(OFFSET(Ghosts!$S$41,COLUMN(),0)&lt;ScreenHeight!$E31,   1,   (SQRT(OFFSET(Ghosts!$T$41,COLUMN(),0)-OFFSET(Ghosts!$R$41,COLUMN(),0)*ScreenHeight!$D31)-1))+IF(Ghosts!$B$35,IF(Param!$M$21,-1-POWER(0.3,Param!$M$21)/(IF(Param!$M$21&lt;20,LightShader!AN95,OFFSET(LightShader!AN95,Param!$M$21-20,0))+POWER(0.3,Param!$M$21)),-2),0))</f>
        <v>2.7963499557072788</v>
      </c>
      <c r="AO30" s="46">
        <f ca="1">IF(ScreenHeight!$B31&lt;OFFSET(Radar!$AC$3,COLUMN(),0),    Param!$B$38/ScreenHeight!$B31,    (Param!$B$37+1/(1-OFFSET(Radar!$AD$3,COLUMN(),0)*ScreenHeight!$C31)/Param!$B$39)/OFFSET(Radar!$AC$3,COLUMN(),0))*DistanceShader!AO30*LightShader!AO30*(IF(OFFSET(Ghosts!$S$41,COLUMN(),0)&lt;ScreenHeight!$E31,   1,   (SQRT(OFFSET(Ghosts!$T$41,COLUMN(),0)-OFFSET(Ghosts!$R$41,COLUMN(),0)*ScreenHeight!$D31)-1))+IF(Ghosts!$B$35,IF(Param!$M$21,-1-POWER(0.3,Param!$M$21)/(IF(Param!$M$21&lt;20,LightShader!AO95,OFFSET(LightShader!AO95,Param!$M$21-20,0))+POWER(0.3,Param!$M$21)),-2),0))</f>
        <v>4.8729783676740661</v>
      </c>
      <c r="AP30" s="46">
        <f ca="1">IF(ScreenHeight!$B31&lt;OFFSET(Radar!$AC$3,COLUMN(),0),    Param!$B$38/ScreenHeight!$B31,    (Param!$B$37+1/(1-OFFSET(Radar!$AD$3,COLUMN(),0)*ScreenHeight!$C31)/Param!$B$39)/OFFSET(Radar!$AC$3,COLUMN(),0))*DistanceShader!AP30*LightShader!AP30*(IF(OFFSET(Ghosts!$S$41,COLUMN(),0)&lt;ScreenHeight!$E31,   1,   (SQRT(OFFSET(Ghosts!$T$41,COLUMN(),0)-OFFSET(Ghosts!$R$41,COLUMN(),0)*ScreenHeight!$D31)-1))+IF(Ghosts!$B$35,IF(Param!$M$21,-1-POWER(0.3,Param!$M$21)/(IF(Param!$M$21&lt;20,LightShader!AP95,OFFSET(LightShader!AP95,Param!$M$21-20,0))+POWER(0.3,Param!$M$21)),-2),0))</f>
        <v>4.783911958415521</v>
      </c>
      <c r="AQ30" s="46">
        <f ca="1">IF(ScreenHeight!$B31&lt;OFFSET(Radar!$AC$3,COLUMN(),0),    Param!$B$38/ScreenHeight!$B31,    (Param!$B$37+1/(1-OFFSET(Radar!$AD$3,COLUMN(),0)*ScreenHeight!$C31)/Param!$B$39)/OFFSET(Radar!$AC$3,COLUMN(),0))*DistanceShader!AQ30*LightShader!AQ30*(IF(OFFSET(Ghosts!$S$41,COLUMN(),0)&lt;ScreenHeight!$E31,   1,   (SQRT(OFFSET(Ghosts!$T$41,COLUMN(),0)-OFFSET(Ghosts!$R$41,COLUMN(),0)*ScreenHeight!$D31)-1))+IF(Ghosts!$B$35,IF(Param!$M$21,-1-POWER(0.3,Param!$M$21)/(IF(Param!$M$21&lt;20,LightShader!AQ95,OFFSET(LightShader!AQ95,Param!$M$21-20,0))+POWER(0.3,Param!$M$21)),-2),0))</f>
        <v>4.6919382754085088</v>
      </c>
      <c r="AR30" s="46">
        <f ca="1">IF(ScreenHeight!$B31&lt;OFFSET(Radar!$AC$3,COLUMN(),0),    Param!$B$38/ScreenHeight!$B31,    (Param!$B$37+1/(1-OFFSET(Radar!$AD$3,COLUMN(),0)*ScreenHeight!$C31)/Param!$B$39)/OFFSET(Radar!$AC$3,COLUMN(),0))*DistanceShader!AR30*LightShader!AR30*(IF(OFFSET(Ghosts!$S$41,COLUMN(),0)&lt;ScreenHeight!$E31,   1,   (SQRT(OFFSET(Ghosts!$T$41,COLUMN(),0)-OFFSET(Ghosts!$R$41,COLUMN(),0)*ScreenHeight!$D31)-1))+IF(Ghosts!$B$35,IF(Param!$M$21,-1-POWER(0.3,Param!$M$21)/(IF(Param!$M$21&lt;20,LightShader!AR95,OFFSET(LightShader!AR95,Param!$M$21-20,0))+POWER(0.3,Param!$M$21)),-2),0))</f>
        <v>4.5971310771648604</v>
      </c>
      <c r="AS30" s="46">
        <f ca="1">IF(ScreenHeight!$B31&lt;OFFSET(Radar!$AC$3,COLUMN(),0),    Param!$B$38/ScreenHeight!$B31,    (Param!$B$37+1/(1-OFFSET(Radar!$AD$3,COLUMN(),0)*ScreenHeight!$C31)/Param!$B$39)/OFFSET(Radar!$AC$3,COLUMN(),0))*DistanceShader!AS30*LightShader!AS30*(IF(OFFSET(Ghosts!$S$41,COLUMN(),0)&lt;ScreenHeight!$E31,   1,   (SQRT(OFFSET(Ghosts!$T$41,COLUMN(),0)-OFFSET(Ghosts!$R$41,COLUMN(),0)*ScreenHeight!$D31)-1))+IF(Ghosts!$B$35,IF(Param!$M$21,-1-POWER(0.3,Param!$M$21)/(IF(Param!$M$21&lt;20,LightShader!AS95,OFFSET(LightShader!AS95,Param!$M$21-20,0))+POWER(0.3,Param!$M$21)),-2),0))</f>
        <v>4.4995777979531608</v>
      </c>
      <c r="AT30" s="46">
        <f ca="1">IF(ScreenHeight!$B31&lt;OFFSET(Radar!$AC$3,COLUMN(),0),    Param!$B$38/ScreenHeight!$B31,    (Param!$B$37+1/(1-OFFSET(Radar!$AD$3,COLUMN(),0)*ScreenHeight!$C31)/Param!$B$39)/OFFSET(Radar!$AC$3,COLUMN(),0))*DistanceShader!AT30*LightShader!AT30*(IF(OFFSET(Ghosts!$S$41,COLUMN(),0)&lt;ScreenHeight!$E31,   1,   (SQRT(OFFSET(Ghosts!$T$41,COLUMN(),0)-OFFSET(Ghosts!$R$41,COLUMN(),0)*ScreenHeight!$D31)-1))+IF(Ghosts!$B$35,IF(Param!$M$21,-1-POWER(0.3,Param!$M$21)/(IF(Param!$M$21&lt;20,LightShader!AT95,OFFSET(LightShader!AT95,Param!$M$21-20,0))+POWER(0.3,Param!$M$21)),-2),0))</f>
        <v>4.3993793218582509</v>
      </c>
      <c r="AU30" s="46">
        <f ca="1">IF(ScreenHeight!$B31&lt;OFFSET(Radar!$AC$3,COLUMN(),0),    Param!$B$38/ScreenHeight!$B31,    (Param!$B$37+1/(1-OFFSET(Radar!$AD$3,COLUMN(),0)*ScreenHeight!$C31)/Param!$B$39)/OFFSET(Radar!$AC$3,COLUMN(),0))*DistanceShader!AU30*LightShader!AU30*(IF(OFFSET(Ghosts!$S$41,COLUMN(),0)&lt;ScreenHeight!$E31,   1,   (SQRT(OFFSET(Ghosts!$T$41,COLUMN(),0)-OFFSET(Ghosts!$R$41,COLUMN(),0)*ScreenHeight!$D31)-1))+IF(Ghosts!$B$35,IF(Param!$M$21,-1-POWER(0.3,Param!$M$21)/(IF(Param!$M$21&lt;20,LightShader!AU95,OFFSET(LightShader!AU95,Param!$M$21-20,0))+POWER(0.3,Param!$M$21)),-2),0))</f>
        <v>4.2966495876315722</v>
      </c>
      <c r="AV30" s="46">
        <f ca="1">IF(ScreenHeight!$B31&lt;OFFSET(Radar!$AC$3,COLUMN(),0),    Param!$B$38/ScreenHeight!$B31,    (Param!$B$37+1/(1-OFFSET(Radar!$AD$3,COLUMN(),0)*ScreenHeight!$C31)/Param!$B$39)/OFFSET(Radar!$AC$3,COLUMN(),0))*DistanceShader!AV30*LightShader!AV30*(IF(OFFSET(Ghosts!$S$41,COLUMN(),0)&lt;ScreenHeight!$E31,   1,   (SQRT(OFFSET(Ghosts!$T$41,COLUMN(),0)-OFFSET(Ghosts!$R$41,COLUMN(),0)*ScreenHeight!$D31)-1))+IF(Ghosts!$B$35,IF(Param!$M$21,-1-POWER(0.3,Param!$M$21)/(IF(Param!$M$21&lt;20,LightShader!AV95,OFFSET(LightShader!AV95,Param!$M$21-20,0))+POWER(0.3,Param!$M$21)),-2),0))</f>
        <v>4.1915150249272797</v>
      </c>
      <c r="AW30" s="46">
        <f ca="1">IF(ScreenHeight!$B31&lt;OFFSET(Radar!$AC$3,COLUMN(),0),    Param!$B$38/ScreenHeight!$B31,    (Param!$B$37+1/(1-OFFSET(Radar!$AD$3,COLUMN(),0)*ScreenHeight!$C31)/Param!$B$39)/OFFSET(Radar!$AC$3,COLUMN(),0))*DistanceShader!AW30*LightShader!AW30*(IF(OFFSET(Ghosts!$S$41,COLUMN(),0)&lt;ScreenHeight!$E31,   1,   (SQRT(OFFSET(Ghosts!$T$41,COLUMN(),0)-OFFSET(Ghosts!$R$41,COLUMN(),0)*ScreenHeight!$D31)-1))+IF(Ghosts!$B$35,IF(Param!$M$21,-1-POWER(0.3,Param!$M$21)/(IF(Param!$M$21&lt;20,LightShader!AW95,OFFSET(LightShader!AW95,Param!$M$21-20,0))+POWER(0.3,Param!$M$21)),-2),0))</f>
        <v>4.0841138265717962</v>
      </c>
      <c r="AX30" s="46">
        <f ca="1">IF(ScreenHeight!$B31&lt;OFFSET(Radar!$AC$3,COLUMN(),0),    Param!$B$38/ScreenHeight!$B31,    (Param!$B$37+1/(1-OFFSET(Radar!$AD$3,COLUMN(),0)*ScreenHeight!$C31)/Param!$B$39)/OFFSET(Radar!$AC$3,COLUMN(),0))*DistanceShader!AX30*LightShader!AX30*(IF(OFFSET(Ghosts!$S$41,COLUMN(),0)&lt;ScreenHeight!$E31,   1,   (SQRT(OFFSET(Ghosts!$T$41,COLUMN(),0)-OFFSET(Ghosts!$R$41,COLUMN(),0)*ScreenHeight!$D31)-1))+IF(Ghosts!$B$35,IF(Param!$M$21,-1-POWER(0.3,Param!$M$21)/(IF(Param!$M$21&lt;20,LightShader!AX95,OFFSET(LightShader!AX95,Param!$M$21-20,0))+POWER(0.3,Param!$M$21)),-2),0))</f>
        <v>3.9745950655808113</v>
      </c>
      <c r="AY30" s="46">
        <f ca="1">IF(ScreenHeight!$B31&lt;OFFSET(Radar!$AC$3,COLUMN(),0),    Param!$B$38/ScreenHeight!$B31,    (Param!$B$37+1/(1-OFFSET(Radar!$AD$3,COLUMN(),0)*ScreenHeight!$C31)/Param!$B$39)/OFFSET(Radar!$AC$3,COLUMN(),0))*DistanceShader!AY30*LightShader!AY30*(IF(OFFSET(Ghosts!$S$41,COLUMN(),0)&lt;ScreenHeight!$E31,   1,   (SQRT(OFFSET(Ghosts!$T$41,COLUMN(),0)-OFFSET(Ghosts!$R$41,COLUMN(),0)*ScreenHeight!$D31)-1))+IF(Ghosts!$B$35,IF(Param!$M$21,-1-POWER(0.3,Param!$M$21)/(IF(Param!$M$21&lt;20,LightShader!AY95,OFFSET(LightShader!AY95,Param!$M$21-20,0))+POWER(0.3,Param!$M$21)),-2),0))</f>
        <v>3.8631176695564555</v>
      </c>
      <c r="AZ30" s="46">
        <f ca="1">IF(ScreenHeight!$B31&lt;OFFSET(Radar!$AC$3,COLUMN(),0),    Param!$B$38/ScreenHeight!$B31,    (Param!$B$37+1/(1-OFFSET(Radar!$AD$3,COLUMN(),0)*ScreenHeight!$C31)/Param!$B$39)/OFFSET(Radar!$AC$3,COLUMN(),0))*DistanceShader!AZ30*LightShader!AZ30*(IF(OFFSET(Ghosts!$S$41,COLUMN(),0)&lt;ScreenHeight!$E31,   1,   (SQRT(OFFSET(Ghosts!$T$41,COLUMN(),0)-OFFSET(Ghosts!$R$41,COLUMN(),0)*ScreenHeight!$D31)-1))+IF(Ghosts!$B$35,IF(Param!$M$21,-1-POWER(0.3,Param!$M$21)/(IF(Param!$M$21&lt;20,LightShader!AZ95,OFFSET(LightShader!AZ95,Param!$M$21-20,0))+POWER(0.3,Param!$M$21)),-2),0))</f>
        <v>3.7498492687090836</v>
      </c>
      <c r="BA30" s="46">
        <f ca="1">IF(ScreenHeight!$B31&lt;OFFSET(Radar!$AC$3,COLUMN(),0),    Param!$B$38/ScreenHeight!$B31,    (Param!$B$37+1/(1-OFFSET(Radar!$AD$3,COLUMN(),0)*ScreenHeight!$C31)/Param!$B$39)/OFFSET(Radar!$AC$3,COLUMN(),0))*DistanceShader!BA30*LightShader!BA30*(IF(OFFSET(Ghosts!$S$41,COLUMN(),0)&lt;ScreenHeight!$E31,   1,   (SQRT(OFFSET(Ghosts!$T$41,COLUMN(),0)-OFFSET(Ghosts!$R$41,COLUMN(),0)*ScreenHeight!$D31)-1))+IF(Ghosts!$B$35,IF(Param!$M$21,-1-POWER(0.3,Param!$M$21)/(IF(Param!$M$21&lt;20,LightShader!BA95,OFFSET(LightShader!BA95,Param!$M$21-20,0))+POWER(0.3,Param!$M$21)),-2),0))</f>
        <v>3.6349649369033132</v>
      </c>
      <c r="BB30" s="46">
        <f ca="1">IF(ScreenHeight!$B31&lt;OFFSET(Radar!$AC$3,COLUMN(),0),    Param!$B$38/ScreenHeight!$B31,    (Param!$B$37+1/(1-OFFSET(Radar!$AD$3,COLUMN(),0)*ScreenHeight!$C31)/Param!$B$39)/OFFSET(Radar!$AC$3,COLUMN(),0))*DistanceShader!BB30*LightShader!BB30*(IF(OFFSET(Ghosts!$S$41,COLUMN(),0)&lt;ScreenHeight!$E31,   1,   (SQRT(OFFSET(Ghosts!$T$41,COLUMN(),0)-OFFSET(Ghosts!$R$41,COLUMN(),0)*ScreenHeight!$D31)-1))+IF(Ghosts!$B$35,IF(Param!$M$21,-1-POWER(0.3,Param!$M$21)/(IF(Param!$M$21&lt;20,LightShader!BB95,OFFSET(LightShader!BB95,Param!$M$21-20,0))+POWER(0.3,Param!$M$21)),-2),0))</f>
        <v>3.5186458476981306</v>
      </c>
      <c r="BC30" s="46">
        <f ca="1">IF(ScreenHeight!$B31&lt;OFFSET(Radar!$AC$3,COLUMN(),0),    Param!$B$38/ScreenHeight!$B31,    (Param!$B$37+1/(1-OFFSET(Radar!$AD$3,COLUMN(),0)*ScreenHeight!$C31)/Param!$B$39)/OFFSET(Radar!$AC$3,COLUMN(),0))*DistanceShader!BC30*LightShader!BC30*(IF(OFFSET(Ghosts!$S$41,COLUMN(),0)&lt;ScreenHeight!$E31,   1,   (SQRT(OFFSET(Ghosts!$T$41,COLUMN(),0)-OFFSET(Ghosts!$R$41,COLUMN(),0)*ScreenHeight!$D31)-1))+IF(Ghosts!$B$35,IF(Param!$M$21,-1-POWER(0.3,Param!$M$21)/(IF(Param!$M$21&lt;20,LightShader!BC95,OFFSET(LightShader!BC95,Param!$M$21-20,0))+POWER(0.3,Param!$M$21)),-2),0))</f>
        <v>3.401077869233637</v>
      </c>
      <c r="BD30" s="46">
        <f ca="1">IF(ScreenHeight!$B31&lt;OFFSET(Radar!$AC$3,COLUMN(),0),    Param!$B$38/ScreenHeight!$B31,    (Param!$B$37+1/(1-OFFSET(Radar!$AD$3,COLUMN(),0)*ScreenHeight!$C31)/Param!$B$39)/OFFSET(Radar!$AC$3,COLUMN(),0))*DistanceShader!BD30*LightShader!BD30*(IF(OFFSET(Ghosts!$S$41,COLUMN(),0)&lt;ScreenHeight!$E31,   1,   (SQRT(OFFSET(Ghosts!$T$41,COLUMN(),0)-OFFSET(Ghosts!$R$41,COLUMN(),0)*ScreenHeight!$D31)-1))+IF(Ghosts!$B$35,IF(Param!$M$21,-1-POWER(0.3,Param!$M$21)/(IF(Param!$M$21&lt;20,LightShader!BD95,OFFSET(LightShader!BD95,Param!$M$21-20,0))+POWER(0.3,Param!$M$21)),-2),0))</f>
        <v>3.2824501229449194</v>
      </c>
      <c r="BE30" s="46">
        <f ca="1">IF(ScreenHeight!$B31&lt;OFFSET(Radar!$AC$3,COLUMN(),0),    Param!$B$38/ScreenHeight!$B31,    (Param!$B$37+1/(1-OFFSET(Radar!$AD$3,COLUMN(),0)*ScreenHeight!$C31)/Param!$B$39)/OFFSET(Radar!$AC$3,COLUMN(),0))*DistanceShader!BE30*LightShader!BE30*(IF(OFFSET(Ghosts!$S$41,COLUMN(),0)&lt;ScreenHeight!$E31,   1,   (SQRT(OFFSET(Ghosts!$T$41,COLUMN(),0)-OFFSET(Ghosts!$R$41,COLUMN(),0)*ScreenHeight!$D31)-1))+IF(Ghosts!$B$35,IF(Param!$M$21,-1-POWER(0.3,Param!$M$21)/(IF(Param!$M$21&lt;20,LightShader!BE95,OFFSET(LightShader!BE95,Param!$M$21-20,0))+POWER(0.3,Param!$M$21)),-2),0))</f>
        <v>3.1629535314253818</v>
      </c>
      <c r="BF30" s="46">
        <f ca="1">IF(ScreenHeight!$B31&lt;OFFSET(Radar!$AC$3,COLUMN(),0),    Param!$B$38/ScreenHeight!$B31,    (Param!$B$37+1/(1-OFFSET(Radar!$AD$3,COLUMN(),0)*ScreenHeight!$C31)/Param!$B$39)/OFFSET(Radar!$AC$3,COLUMN(),0))*DistanceShader!BF30*LightShader!BF30*(IF(OFFSET(Ghosts!$S$41,COLUMN(),0)&lt;ScreenHeight!$E31,   1,   (SQRT(OFFSET(Ghosts!$T$41,COLUMN(),0)-OFFSET(Ghosts!$R$41,COLUMN(),0)*ScreenHeight!$D31)-1))+IF(Ghosts!$B$35,IF(Param!$M$21,-1-POWER(0.3,Param!$M$21)/(IF(Param!$M$21&lt;20,LightShader!BF95,OFFSET(LightShader!BF95,Param!$M$21-20,0))+POWER(0.3,Param!$M$21)),-2),0))</f>
        <v>1.4202653974456085</v>
      </c>
      <c r="BG30" s="46">
        <f ca="1">IF(ScreenHeight!$B31&lt;OFFSET(Radar!$AC$3,COLUMN(),0),    Param!$B$38/ScreenHeight!$B31,    (Param!$B$37+1/(1-OFFSET(Radar!$AD$3,COLUMN(),0)*ScreenHeight!$C31)/Param!$B$39)/OFFSET(Radar!$AC$3,COLUMN(),0))*DistanceShader!BG30*LightShader!BG30*(IF(OFFSET(Ghosts!$S$41,COLUMN(),0)&lt;ScreenHeight!$E31,   1,   (SQRT(OFFSET(Ghosts!$T$41,COLUMN(),0)-OFFSET(Ghosts!$R$41,COLUMN(),0)*ScreenHeight!$D31)-1))+IF(Ghosts!$B$35,IF(Param!$M$21,-1-POWER(0.3,Param!$M$21)/(IF(Param!$M$21&lt;20,LightShader!BG95,OFFSET(LightShader!BG95,Param!$M$21-20,0))+POWER(0.3,Param!$M$21)),-2),0))</f>
        <v>1.3639447516388408</v>
      </c>
      <c r="BH30" s="46">
        <f ca="1">IF(ScreenHeight!$B31&lt;OFFSET(Radar!$AC$3,COLUMN(),0),    Param!$B$38/ScreenHeight!$B31,    (Param!$B$37+1/(1-OFFSET(Radar!$AD$3,COLUMN(),0)*ScreenHeight!$C31)/Param!$B$39)/OFFSET(Radar!$AC$3,COLUMN(),0))*DistanceShader!BH30*LightShader!BH30*(IF(OFFSET(Ghosts!$S$41,COLUMN(),0)&lt;ScreenHeight!$E31,   1,   (SQRT(OFFSET(Ghosts!$T$41,COLUMN(),0)-OFFSET(Ghosts!$R$41,COLUMN(),0)*ScreenHeight!$D31)-1))+IF(Ghosts!$B$35,IF(Param!$M$21,-1-POWER(0.3,Param!$M$21)/(IF(Param!$M$21&lt;20,LightShader!BH95,OFFSET(LightShader!BH95,Param!$M$21-20,0))+POWER(0.3,Param!$M$21)),-2),0))</f>
        <v>1.3074843370629041</v>
      </c>
      <c r="BI30" s="46">
        <f ca="1">IF(ScreenHeight!$B31&lt;OFFSET(Radar!$AC$3,COLUMN(),0),    Param!$B$38/ScreenHeight!$B31,    (Param!$B$37+1/(1-OFFSET(Radar!$AD$3,COLUMN(),0)*ScreenHeight!$C31)/Param!$B$39)/OFFSET(Radar!$AC$3,COLUMN(),0))*DistanceShader!BI30*LightShader!BI30*(IF(OFFSET(Ghosts!$S$41,COLUMN(),0)&lt;ScreenHeight!$E31,   1,   (SQRT(OFFSET(Ghosts!$T$41,COLUMN(),0)-OFFSET(Ghosts!$R$41,COLUMN(),0)*ScreenHeight!$D31)-1))+IF(Ghosts!$B$35,IF(Param!$M$21,-1-POWER(0.3,Param!$M$21)/(IF(Param!$M$21&lt;20,LightShader!BI95,OFFSET(LightShader!BI95,Param!$M$21-20,0))+POWER(0.3,Param!$M$21)),-2),0))</f>
        <v>1.2509701463296212</v>
      </c>
      <c r="BJ30" s="46">
        <f ca="1">IF(ScreenHeight!$B31&lt;OFFSET(Radar!$AC$3,COLUMN(),0),    Param!$B$38/ScreenHeight!$B31,    (Param!$B$37+1/(1-OFFSET(Radar!$AD$3,COLUMN(),0)*ScreenHeight!$C31)/Param!$B$39)/OFFSET(Radar!$AC$3,COLUMN(),0))*DistanceShader!BJ30*LightShader!BJ30*(IF(OFFSET(Ghosts!$S$41,COLUMN(),0)&lt;ScreenHeight!$E31,   1,   (SQRT(OFFSET(Ghosts!$T$41,COLUMN(),0)-OFFSET(Ghosts!$R$41,COLUMN(),0)*ScreenHeight!$D31)-1))+IF(Ghosts!$B$35,IF(Param!$M$21,-1-POWER(0.3,Param!$M$21)/(IF(Param!$M$21&lt;20,LightShader!BJ95,OFFSET(LightShader!BJ95,Param!$M$21-20,0))+POWER(0.3,Param!$M$21)),-2),0))</f>
        <v>1.1944859290679497</v>
      </c>
      <c r="BK30" s="46">
        <f ca="1">IF(ScreenHeight!$B31&lt;OFFSET(Radar!$AC$3,COLUMN(),0),    Param!$B$38/ScreenHeight!$B31,    (Param!$B$37+1/(1-OFFSET(Radar!$AD$3,COLUMN(),0)*ScreenHeight!$C31)/Param!$B$39)/OFFSET(Radar!$AC$3,COLUMN(),0))*DistanceShader!BK30*LightShader!BK30*(IF(OFFSET(Ghosts!$S$41,COLUMN(),0)&lt;ScreenHeight!$E31,   1,   (SQRT(OFFSET(Ghosts!$T$41,COLUMN(),0)-OFFSET(Ghosts!$R$41,COLUMN(),0)*ScreenHeight!$D31)-1))+IF(Ghosts!$B$35,IF(Param!$M$21,-1-POWER(0.3,Param!$M$21)/(IF(Param!$M$21&lt;20,LightShader!BK95,OFFSET(LightShader!BK95,Param!$M$21-20,0))+POWER(0.3,Param!$M$21)),-2),0))</f>
        <v>1.0233898751210362</v>
      </c>
      <c r="BL30" s="46">
        <f ca="1">IF(ScreenHeight!$B31&lt;OFFSET(Radar!$AC$3,COLUMN(),0),    Param!$B$38/ScreenHeight!$B31,    (Param!$B$37+1/(1-OFFSET(Radar!$AD$3,COLUMN(),0)*ScreenHeight!$C31)/Param!$B$39)/OFFSET(Radar!$AC$3,COLUMN(),0))*DistanceShader!BL30*LightShader!BL30*(IF(OFFSET(Ghosts!$S$41,COLUMN(),0)&lt;ScreenHeight!$E31,   1,   (SQRT(OFFSET(Ghosts!$T$41,COLUMN(),0)-OFFSET(Ghosts!$R$41,COLUMN(),0)*ScreenHeight!$D31)-1))+IF(Ghosts!$B$35,IF(Param!$M$21,-1-POWER(0.3,Param!$M$21)/(IF(Param!$M$21&lt;20,LightShader!BL95,OFFSET(LightShader!BL95,Param!$M$21-20,0))+POWER(0.3,Param!$M$21)),-2),0))</f>
        <v>0.98141294613879171</v>
      </c>
      <c r="BM30" s="46">
        <f ca="1">IF(ScreenHeight!$B31&lt;OFFSET(Radar!$AC$3,COLUMN(),0),    Param!$B$38/ScreenHeight!$B31,    (Param!$B$37+1/(1-OFFSET(Radar!$AD$3,COLUMN(),0)*ScreenHeight!$C31)/Param!$B$39)/OFFSET(Radar!$AC$3,COLUMN(),0))*DistanceShader!BM30*LightShader!BM30*(IF(OFFSET(Ghosts!$S$41,COLUMN(),0)&lt;ScreenHeight!$E31,   1,   (SQRT(OFFSET(Ghosts!$T$41,COLUMN(),0)-OFFSET(Ghosts!$R$41,COLUMN(),0)*ScreenHeight!$D31)-1))+IF(Ghosts!$B$35,IF(Param!$M$21,-1-POWER(0.3,Param!$M$21)/(IF(Param!$M$21&lt;20,LightShader!BM95,OFFSET(LightShader!BM95,Param!$M$21-20,0))+POWER(0.3,Param!$M$21)),-2),0))</f>
        <v>1.9964727353049319</v>
      </c>
      <c r="BN30" s="46">
        <f ca="1">IF(ScreenHeight!$B31&lt;OFFSET(Radar!$AC$3,COLUMN(),0),    Param!$B$38/ScreenHeight!$B31,    (Param!$B$37+1/(1-OFFSET(Radar!$AD$3,COLUMN(),0)*ScreenHeight!$C31)/Param!$B$39)/OFFSET(Radar!$AC$3,COLUMN(),0))*DistanceShader!BN30*LightShader!BN30*(IF(OFFSET(Ghosts!$S$41,COLUMN(),0)&lt;ScreenHeight!$E31,   1,   (SQRT(OFFSET(Ghosts!$T$41,COLUMN(),0)-OFFSET(Ghosts!$R$41,COLUMN(),0)*ScreenHeight!$D31)-1))+IF(Ghosts!$B$35,IF(Param!$M$21,-1-POWER(0.3,Param!$M$21)/(IF(Param!$M$21&lt;20,LightShader!BN95,OFFSET(LightShader!BN95,Param!$M$21-20,0))+POWER(0.3,Param!$M$21)),-2),0))</f>
        <v>1.8634358577314263</v>
      </c>
      <c r="BO30" s="46">
        <f ca="1">IF(ScreenHeight!$B31&lt;OFFSET(Radar!$AC$3,COLUMN(),0),    Param!$B$38/ScreenHeight!$B31,    (Param!$B$37+1/(1-OFFSET(Radar!$AD$3,COLUMN(),0)*ScreenHeight!$C31)/Param!$B$39)/OFFSET(Radar!$AC$3,COLUMN(),0))*DistanceShader!BO30*LightShader!BO30*(IF(OFFSET(Ghosts!$S$41,COLUMN(),0)&lt;ScreenHeight!$E31,   1,   (SQRT(OFFSET(Ghosts!$T$41,COLUMN(),0)-OFFSET(Ghosts!$R$41,COLUMN(),0)*ScreenHeight!$D31)-1))+IF(Ghosts!$B$35,IF(Param!$M$21,-1-POWER(0.3,Param!$M$21)/(IF(Param!$M$21&lt;20,LightShader!BO95,OFFSET(LightShader!BO95,Param!$M$21-20,0))+POWER(0.3,Param!$M$21)),-2),0))</f>
        <v>1.7465175567859048</v>
      </c>
      <c r="BP30" s="46">
        <f ca="1">IF(ScreenHeight!$B31&lt;OFFSET(Radar!$AC$3,COLUMN(),0),    Param!$B$38/ScreenHeight!$B31,    (Param!$B$37+1/(1-OFFSET(Radar!$AD$3,COLUMN(),0)*ScreenHeight!$C31)/Param!$B$39)/OFFSET(Radar!$AC$3,COLUMN(),0))*DistanceShader!BP30*LightShader!BP30*(IF(OFFSET(Ghosts!$S$41,COLUMN(),0)&lt;ScreenHeight!$E31,   1,   (SQRT(OFFSET(Ghosts!$T$41,COLUMN(),0)-OFFSET(Ghosts!$R$41,COLUMN(),0)*ScreenHeight!$D31)-1))+IF(Ghosts!$B$35,IF(Param!$M$21,-1-POWER(0.3,Param!$M$21)/(IF(Param!$M$21&lt;20,LightShader!BP95,OFFSET(LightShader!BP95,Param!$M$21-20,0))+POWER(0.3,Param!$M$21)),-2),0))</f>
        <v>1.6429738411574017</v>
      </c>
      <c r="BQ30" s="46">
        <f ca="1">IF(ScreenHeight!$B31&lt;OFFSET(Radar!$AC$3,COLUMN(),0),    Param!$B$38/ScreenHeight!$B31,    (Param!$B$37+1/(1-OFFSET(Radar!$AD$3,COLUMN(),0)*ScreenHeight!$C31)/Param!$B$39)/OFFSET(Radar!$AC$3,COLUMN(),0))*DistanceShader!BQ30*LightShader!BQ30*(IF(OFFSET(Ghosts!$S$41,COLUMN(),0)&lt;ScreenHeight!$E31,   1,   (SQRT(OFFSET(Ghosts!$T$41,COLUMN(),0)-OFFSET(Ghosts!$R$41,COLUMN(),0)*ScreenHeight!$D31)-1))+IF(Ghosts!$B$35,IF(Param!$M$21,-1-POWER(0.3,Param!$M$21)/(IF(Param!$M$21&lt;20,LightShader!BQ95,OFFSET(LightShader!BQ95,Param!$M$21-20,0))+POWER(0.3,Param!$M$21)),-2),0))</f>
        <v>1.5506793803909029</v>
      </c>
      <c r="BR30" s="46">
        <f ca="1">IF(ScreenHeight!$B31&lt;OFFSET(Radar!$AC$3,COLUMN(),0),    Param!$B$38/ScreenHeight!$B31,    (Param!$B$37+1/(1-OFFSET(Radar!$AD$3,COLUMN(),0)*ScreenHeight!$C31)/Param!$B$39)/OFFSET(Radar!$AC$3,COLUMN(),0))*DistanceShader!BR30*LightShader!BR30*(IF(OFFSET(Ghosts!$S$41,COLUMN(),0)&lt;ScreenHeight!$E31,   1,   (SQRT(OFFSET(Ghosts!$T$41,COLUMN(),0)-OFFSET(Ghosts!$R$41,COLUMN(),0)*ScreenHeight!$D31)-1))+IF(Ghosts!$B$35,IF(Param!$M$21,-1-POWER(0.3,Param!$M$21)/(IF(Param!$M$21&lt;20,LightShader!BR95,OFFSET(LightShader!BR95,Param!$M$21-20,0))+POWER(0.3,Param!$M$21)),-2),0))</f>
        <v>1.467970905878597</v>
      </c>
      <c r="BS30" s="46">
        <f ca="1">IF(ScreenHeight!$B31&lt;OFFSET(Radar!$AC$3,COLUMN(),0),    Param!$B$38/ScreenHeight!$B31,    (Param!$B$37+1/(1-OFFSET(Radar!$AD$3,COLUMN(),0)*ScreenHeight!$C31)/Param!$B$39)/OFFSET(Radar!$AC$3,COLUMN(),0))*DistanceShader!BS30*LightShader!BS30*(IF(OFFSET(Ghosts!$S$41,COLUMN(),0)&lt;ScreenHeight!$E31,   1,   (SQRT(OFFSET(Ghosts!$T$41,COLUMN(),0)-OFFSET(Ghosts!$R$41,COLUMN(),0)*ScreenHeight!$D31)-1))+IF(Ghosts!$B$35,IF(Param!$M$21,-1-POWER(0.3,Param!$M$21)/(IF(Param!$M$21&lt;20,LightShader!BS95,OFFSET(LightShader!BS95,Param!$M$21-20,0))+POWER(0.3,Param!$M$21)),-2),0))</f>
        <v>1.3935391843594056</v>
      </c>
      <c r="BT30" s="46">
        <f ca="1">IF(ScreenHeight!$B31&lt;OFFSET(Radar!$AC$3,COLUMN(),0),    Param!$B$38/ScreenHeight!$B31,    (Param!$B$37+1/(1-OFFSET(Radar!$AD$3,COLUMN(),0)*ScreenHeight!$C31)/Param!$B$39)/OFFSET(Radar!$AC$3,COLUMN(),0))*DistanceShader!BT30*LightShader!BT30*(IF(OFFSET(Ghosts!$S$41,COLUMN(),0)&lt;ScreenHeight!$E31,   1,   (SQRT(OFFSET(Ghosts!$T$41,COLUMN(),0)-OFFSET(Ghosts!$R$41,COLUMN(),0)*ScreenHeight!$D31)-1))+IF(Ghosts!$B$35,IF(Param!$M$21,-1-POWER(0.3,Param!$M$21)/(IF(Param!$M$21&lt;20,LightShader!BT95,OFFSET(LightShader!BT95,Param!$M$21-20,0))+POWER(0.3,Param!$M$21)),-2),0))</f>
        <v>1.3263546459050355</v>
      </c>
      <c r="BU30" s="46">
        <f ca="1">IF(ScreenHeight!$B31&lt;OFFSET(Radar!$AC$3,COLUMN(),0),    Param!$B$38/ScreenHeight!$B31,    (Param!$B$37+1/(1-OFFSET(Radar!$AD$3,COLUMN(),0)*ScreenHeight!$C31)/Param!$B$39)/OFFSET(Radar!$AC$3,COLUMN(),0))*DistanceShader!BU30*LightShader!BU30*(IF(OFFSET(Ghosts!$S$41,COLUMN(),0)&lt;ScreenHeight!$E31,   1,   (SQRT(OFFSET(Ghosts!$T$41,COLUMN(),0)-OFFSET(Ghosts!$R$41,COLUMN(),0)*ScreenHeight!$D31)-1))+IF(Ghosts!$B$35,IF(Param!$M$21,-1-POWER(0.3,Param!$M$21)/(IF(Param!$M$21&lt;20,LightShader!BU95,OFFSET(LightShader!BU95,Param!$M$21-20,0))+POWER(0.3,Param!$M$21)),-2),0))</f>
        <v>1.2656177844600041</v>
      </c>
      <c r="BV30" s="46">
        <f ca="1">IF(ScreenHeight!$B31&lt;OFFSET(Radar!$AC$3,COLUMN(),0),    Param!$B$38/ScreenHeight!$B31,    (Param!$B$37+1/(1-OFFSET(Radar!$AD$3,COLUMN(),0)*ScreenHeight!$C31)/Param!$B$39)/OFFSET(Radar!$AC$3,COLUMN(),0))*DistanceShader!BV30*LightShader!BV30*(IF(OFFSET(Ghosts!$S$41,COLUMN(),0)&lt;ScreenHeight!$E31,   1,   (SQRT(OFFSET(Ghosts!$T$41,COLUMN(),0)-OFFSET(Ghosts!$R$41,COLUMN(),0)*ScreenHeight!$D31)-1))+IF(Ghosts!$B$35,IF(Param!$M$21,-1-POWER(0.3,Param!$M$21)/(IF(Param!$M$21&lt;20,LightShader!BV95,OFFSET(LightShader!BV95,Param!$M$21-20,0))+POWER(0.3,Param!$M$21)),-2),0))</f>
        <v>1.2107296470551767</v>
      </c>
      <c r="BW30" s="46">
        <f ca="1">IF(ScreenHeight!$B31&lt;OFFSET(Radar!$AC$3,COLUMN(),0),    Param!$B$38/ScreenHeight!$B31,    (Param!$B$37+1/(1-OFFSET(Radar!$AD$3,COLUMN(),0)*ScreenHeight!$C31)/Param!$B$39)/OFFSET(Radar!$AC$3,COLUMN(),0))*DistanceShader!BW30*LightShader!BW30*(IF(OFFSET(Ghosts!$S$41,COLUMN(),0)&lt;ScreenHeight!$E31,   1,   (SQRT(OFFSET(Ghosts!$T$41,COLUMN(),0)-OFFSET(Ghosts!$R$41,COLUMN(),0)*ScreenHeight!$D31)-1))+IF(Ghosts!$B$35,IF(Param!$M$21,-1-POWER(0.3,Param!$M$21)/(IF(Param!$M$21&lt;20,LightShader!BW95,OFFSET(LightShader!BW95,Param!$M$21-20,0))+POWER(0.3,Param!$M$21)),-2),0))</f>
        <v>1.1612812625952103</v>
      </c>
      <c r="BX30" s="46">
        <f ca="1">IF(ScreenHeight!$B31&lt;OFFSET(Radar!$AC$3,COLUMN(),0),    Param!$B$38/ScreenHeight!$B31,    (Param!$B$37+1/(1-OFFSET(Radar!$AD$3,COLUMN(),0)*ScreenHeight!$C31)/Param!$B$39)/OFFSET(Radar!$AC$3,COLUMN(),0))*DistanceShader!BX30*LightShader!BX30*(IF(OFFSET(Ghosts!$S$41,COLUMN(),0)&lt;ScreenHeight!$E31,   1,   (SQRT(OFFSET(Ghosts!$T$41,COLUMN(),0)-OFFSET(Ghosts!$R$41,COLUMN(),0)*ScreenHeight!$D31)-1))+IF(Ghosts!$B$35,IF(Param!$M$21,-1-POWER(0.3,Param!$M$21)/(IF(Param!$M$21&lt;20,LightShader!BX95,OFFSET(LightShader!BX95,Param!$M$21-20,0))+POWER(0.3,Param!$M$21)),-2),0))</f>
        <v>1.1170648013031663</v>
      </c>
      <c r="BY30" s="46">
        <f ca="1">IF(ScreenHeight!$B31&lt;OFFSET(Radar!$AC$3,COLUMN(),0),    Param!$B$38/ScreenHeight!$B31,    (Param!$B$37+1/(1-OFFSET(Radar!$AD$3,COLUMN(),0)*ScreenHeight!$C31)/Param!$B$39)/OFFSET(Radar!$AC$3,COLUMN(),0))*DistanceShader!BY30*LightShader!BY30*(IF(OFFSET(Ghosts!$S$41,COLUMN(),0)&lt;ScreenHeight!$E31,   1,   (SQRT(OFFSET(Ghosts!$T$41,COLUMN(),0)-OFFSET(Ghosts!$R$41,COLUMN(),0)*ScreenHeight!$D31)-1))+IF(Ghosts!$B$35,IF(Param!$M$21,-1-POWER(0.3,Param!$M$21)/(IF(Param!$M$21&lt;20,LightShader!BY95,OFFSET(LightShader!BY95,Param!$M$21-20,0))+POWER(0.3,Param!$M$21)),-2),0))</f>
        <v>1.0781150430154216</v>
      </c>
      <c r="BZ30" s="46">
        <f ca="1">IF(ScreenHeight!$B31&lt;OFFSET(Radar!$AC$3,COLUMN(),0),    Param!$B$38/ScreenHeight!$B31,    (Param!$B$37+1/(1-OFFSET(Radar!$AD$3,COLUMN(),0)*ScreenHeight!$C31)/Param!$B$39)/OFFSET(Radar!$AC$3,COLUMN(),0))*DistanceShader!BZ30*LightShader!BZ30*(IF(OFFSET(Ghosts!$S$41,COLUMN(),0)&lt;ScreenHeight!$E31,   1,   (SQRT(OFFSET(Ghosts!$T$41,COLUMN(),0)-OFFSET(Ghosts!$R$41,COLUMN(),0)*ScreenHeight!$D31)-1))+IF(Ghosts!$B$35,IF(Param!$M$21,-1-POWER(0.3,Param!$M$21)/(IF(Param!$M$21&lt;20,LightShader!BZ95,OFFSET(LightShader!BZ95,Param!$M$21-20,0))+POWER(0.3,Param!$M$21)),-2),0))</f>
        <v>1.0447999059988691</v>
      </c>
      <c r="CA30" s="46">
        <f ca="1">IF(ScreenHeight!$B31&lt;OFFSET(Radar!$AC$3,COLUMN(),0),    Param!$B$38/ScreenHeight!$B31,    (Param!$B$37+1/(1-OFFSET(Radar!$AD$3,COLUMN(),0)*ScreenHeight!$C31)/Param!$B$39)/OFFSET(Radar!$AC$3,COLUMN(),0))*DistanceShader!CA30*LightShader!CA30*(IF(OFFSET(Ghosts!$S$41,COLUMN(),0)&lt;ScreenHeight!$E31,   1,   (SQRT(OFFSET(Ghosts!$T$41,COLUMN(),0)-OFFSET(Ghosts!$R$41,COLUMN(),0)*ScreenHeight!$D31)-1))+IF(Ghosts!$B$35,IF(Param!$M$21,-1-POWER(0.3,Param!$M$21)/(IF(Param!$M$21&lt;20,LightShader!CA95,OFFSET(LightShader!CA95,Param!$M$21-20,0))+POWER(0.3,Param!$M$21)),-2),0))</f>
        <v>1.0179982481418715</v>
      </c>
      <c r="CB30" s="46">
        <f ca="1">IF(ScreenHeight!$B31&lt;OFFSET(Radar!$AC$3,COLUMN(),0),    Param!$B$38/ScreenHeight!$B31,    (Param!$B$37+1/(1-OFFSET(Radar!$AD$3,COLUMN(),0)*ScreenHeight!$C31)/Param!$B$39)/OFFSET(Radar!$AC$3,COLUMN(),0))*DistanceShader!CB30*LightShader!CB30*(IF(OFFSET(Ghosts!$S$41,COLUMN(),0)&lt;ScreenHeight!$E31,   1,   (SQRT(OFFSET(Ghosts!$T$41,COLUMN(),0)-OFFSET(Ghosts!$R$41,COLUMN(),0)*ScreenHeight!$D31)-1))+IF(Ghosts!$B$35,IF(Param!$M$21,-1-POWER(0.3,Param!$M$21)/(IF(Param!$M$21&lt;20,LightShader!CB95,OFFSET(LightShader!CB95,Param!$M$21-20,0))+POWER(0.3,Param!$M$21)),-2),0))</f>
        <v>0.99944072794662531</v>
      </c>
      <c r="CC30" s="46">
        <f ca="1">IF(ScreenHeight!$B31&lt;OFFSET(Radar!$AC$3,COLUMN(),0),    Param!$B$38/ScreenHeight!$B31,    (Param!$B$37+1/(1-OFFSET(Radar!$AD$3,COLUMN(),0)*ScreenHeight!$C31)/Param!$B$39)/OFFSET(Radar!$AC$3,COLUMN(),0))*DistanceShader!CC30*LightShader!CC30*(IF(OFFSET(Ghosts!$S$41,COLUMN(),0)&lt;ScreenHeight!$E31,   1,   (SQRT(OFFSET(Ghosts!$T$41,COLUMN(),0)-OFFSET(Ghosts!$R$41,COLUMN(),0)*ScreenHeight!$D31)-1))+IF(Ghosts!$B$35,IF(Param!$M$21,-1-POWER(0.3,Param!$M$21)/(IF(Param!$M$21&lt;20,LightShader!CC95,OFFSET(LightShader!CC95,Param!$M$21-20,0))+POWER(0.3,Param!$M$21)),-2),0))</f>
        <v>0.99235421068209828</v>
      </c>
      <c r="CD30" s="46">
        <f ca="1">IF(ScreenHeight!$B31&lt;OFFSET(Radar!$AC$3,COLUMN(),0),    Param!$B$38/ScreenHeight!$B31,    (Param!$B$37+1/(1-OFFSET(Radar!$AD$3,COLUMN(),0)*ScreenHeight!$C31)/Param!$B$39)/OFFSET(Radar!$AC$3,COLUMN(),0))*DistanceShader!CD30*LightShader!CD30*(IF(OFFSET(Ghosts!$S$41,COLUMN(),0)&lt;ScreenHeight!$E31,   1,   (SQRT(OFFSET(Ghosts!$T$41,COLUMN(),0)-OFFSET(Ghosts!$R$41,COLUMN(),0)*ScreenHeight!$D31)-1))+IF(Ghosts!$B$35,IF(Param!$M$21,-1-POWER(0.3,Param!$M$21)/(IF(Param!$M$21&lt;20,LightShader!CD95,OFFSET(LightShader!CD95,Param!$M$21-20,0))+POWER(0.3,Param!$M$21)),-2),0))</f>
        <v>1.0025983528254818</v>
      </c>
      <c r="CE30" s="46">
        <f ca="1">IF(ScreenHeight!$B31&lt;OFFSET(Radar!$AC$3,COLUMN(),0),    Param!$B$38/ScreenHeight!$B31,    (Param!$B$37+1/(1-OFFSET(Radar!$AD$3,COLUMN(),0)*ScreenHeight!$C31)/Param!$B$39)/OFFSET(Radar!$AC$3,COLUMN(),0))*DistanceShader!CE30*LightShader!CE30*(IF(OFFSET(Ghosts!$S$41,COLUMN(),0)&lt;ScreenHeight!$E31,   1,   (SQRT(OFFSET(Ghosts!$T$41,COLUMN(),0)-OFFSET(Ghosts!$R$41,COLUMN(),0)*ScreenHeight!$D31)-1))+IF(Ghosts!$B$35,IF(Param!$M$21,-1-POWER(0.3,Param!$M$21)/(IF(Param!$M$21&lt;20,LightShader!CE95,OFFSET(LightShader!CE95,Param!$M$21-20,0))+POWER(0.3,Param!$M$21)),-2),0))</f>
        <v>1.0400387029646994</v>
      </c>
      <c r="CF30" s="46">
        <f ca="1">IF(ScreenHeight!$B31&lt;OFFSET(Radar!$AC$3,COLUMN(),0),    Param!$B$38/ScreenHeight!$B31,    (Param!$B$37+1/(1-OFFSET(Radar!$AD$3,COLUMN(),0)*ScreenHeight!$C31)/Param!$B$39)/OFFSET(Radar!$AC$3,COLUMN(),0))*DistanceShader!CF30*LightShader!CF30*(IF(OFFSET(Ghosts!$S$41,COLUMN(),0)&lt;ScreenHeight!$E31,   1,   (SQRT(OFFSET(Ghosts!$T$41,COLUMN(),0)-OFFSET(Ghosts!$R$41,COLUMN(),0)*ScreenHeight!$D31)-1))+IF(Ghosts!$B$35,IF(Param!$M$21,-1-POWER(0.3,Param!$M$21)/(IF(Param!$M$21&lt;20,LightShader!CF95,OFFSET(LightShader!CF95,Param!$M$21-20,0))+POWER(0.3,Param!$M$21)),-2),0))</f>
        <v>1.1160375826595528</v>
      </c>
      <c r="CG30" s="46">
        <f ca="1">IF(ScreenHeight!$B31&lt;OFFSET(Radar!$AC$3,COLUMN(),0),    Param!$B$38/ScreenHeight!$B31,    (Param!$B$37+1/(1-OFFSET(Radar!$AD$3,COLUMN(),0)*ScreenHeight!$C31)/Param!$B$39)/OFFSET(Radar!$AC$3,COLUMN(),0))*DistanceShader!CG30*LightShader!CG30*(IF(OFFSET(Ghosts!$S$41,COLUMN(),0)&lt;ScreenHeight!$E31,   1,   (SQRT(OFFSET(Ghosts!$T$41,COLUMN(),0)-OFFSET(Ghosts!$R$41,COLUMN(),0)*ScreenHeight!$D31)-1))+IF(Ghosts!$B$35,IF(Param!$M$21,-1-POWER(0.3,Param!$M$21)/(IF(Param!$M$21&lt;20,LightShader!CG95,OFFSET(LightShader!CG95,Param!$M$21-20,0))+POWER(0.3,Param!$M$21)),-2),0))</f>
        <v>1.1740600512970274</v>
      </c>
      <c r="CH30" s="46">
        <f ca="1">IF(ScreenHeight!$B31&lt;OFFSET(Radar!$AC$3,COLUMN(),0),    Param!$B$38/ScreenHeight!$B31,    (Param!$B$37+1/(1-OFFSET(Radar!$AD$3,COLUMN(),0)*ScreenHeight!$C31)/Param!$B$39)/OFFSET(Radar!$AC$3,COLUMN(),0))*DistanceShader!CH30*LightShader!CH30*(IF(OFFSET(Ghosts!$S$41,COLUMN(),0)&lt;ScreenHeight!$E31,   1,   (SQRT(OFFSET(Ghosts!$T$41,COLUMN(),0)-OFFSET(Ghosts!$R$41,COLUMN(),0)*ScreenHeight!$D31)-1))+IF(Ghosts!$B$35,IF(Param!$M$21,-1-POWER(0.3,Param!$M$21)/(IF(Param!$M$21&lt;20,LightShader!CH95,OFFSET(LightShader!CH95,Param!$M$21-20,0))+POWER(0.3,Param!$M$21)),-2),0))</f>
        <v>1.1340763666252887</v>
      </c>
      <c r="CI30" s="46">
        <f ca="1">IF(ScreenHeight!$B31&lt;OFFSET(Radar!$AC$3,COLUMN(),0),    Param!$B$38/ScreenHeight!$B31,    (Param!$B$37+1/(1-OFFSET(Radar!$AD$3,COLUMN(),0)*ScreenHeight!$C31)/Param!$B$39)/OFFSET(Radar!$AC$3,COLUMN(),0))*DistanceShader!CI30*LightShader!CI30*(IF(OFFSET(Ghosts!$S$41,COLUMN(),0)&lt;ScreenHeight!$E31,   1,   (SQRT(OFFSET(Ghosts!$T$41,COLUMN(),0)-OFFSET(Ghosts!$R$41,COLUMN(),0)*ScreenHeight!$D31)-1))+IF(Ghosts!$B$35,IF(Param!$M$21,-1-POWER(0.3,Param!$M$21)/(IF(Param!$M$21&lt;20,LightShader!CI95,OFFSET(LightShader!CI95,Param!$M$21-20,0))+POWER(0.3,Param!$M$21)),-2),0))</f>
        <v>1.0962460567743526</v>
      </c>
      <c r="CJ30" s="46">
        <f ca="1">IF(ScreenHeight!$B31&lt;OFFSET(Radar!$AC$3,COLUMN(),0),    Param!$B$38/ScreenHeight!$B31,    (Param!$B$37+1/(1-OFFSET(Radar!$AD$3,COLUMN(),0)*ScreenHeight!$C31)/Param!$B$39)/OFFSET(Radar!$AC$3,COLUMN(),0))*DistanceShader!CJ30*LightShader!CJ30*(IF(OFFSET(Ghosts!$S$41,COLUMN(),0)&lt;ScreenHeight!$E31,   1,   (SQRT(OFFSET(Ghosts!$T$41,COLUMN(),0)-OFFSET(Ghosts!$R$41,COLUMN(),0)*ScreenHeight!$D31)-1))+IF(Ghosts!$B$35,IF(Param!$M$21,-1-POWER(0.3,Param!$M$21)/(IF(Param!$M$21&lt;20,LightShader!CJ95,OFFSET(LightShader!CJ95,Param!$M$21-20,0))+POWER(0.3,Param!$M$21)),-2),0))</f>
        <v>0.97142576292987903</v>
      </c>
      <c r="CK30" s="46">
        <f ca="1">IF(ScreenHeight!$B31&lt;OFFSET(Radar!$AC$3,COLUMN(),0),    Param!$B$38/ScreenHeight!$B31,    (Param!$B$37+1/(1-OFFSET(Radar!$AD$3,COLUMN(),0)*ScreenHeight!$C31)/Param!$B$39)/OFFSET(Radar!$AC$3,COLUMN(),0))*DistanceShader!CK30*LightShader!CK30*(IF(OFFSET(Ghosts!$S$41,COLUMN(),0)&lt;ScreenHeight!$E31,   1,   (SQRT(OFFSET(Ghosts!$T$41,COLUMN(),0)-OFFSET(Ghosts!$R$41,COLUMN(),0)*ScreenHeight!$D31)-1))+IF(Ghosts!$B$35,IF(Param!$M$21,-1-POWER(0.3,Param!$M$21)/(IF(Param!$M$21&lt;20,LightShader!CK95,OFFSET(LightShader!CK95,Param!$M$21-20,0))+POWER(0.3,Param!$M$21)),-2),0))</f>
        <v>0.84922758699762968</v>
      </c>
      <c r="CL30" s="46">
        <f ca="1">IF(ScreenHeight!$B31&lt;OFFSET(Radar!$AC$3,COLUMN(),0),    Param!$B$38/ScreenHeight!$B31,    (Param!$B$37+1/(1-OFFSET(Radar!$AD$3,COLUMN(),0)*ScreenHeight!$C31)/Param!$B$39)/OFFSET(Radar!$AC$3,COLUMN(),0))*DistanceShader!CL30*LightShader!CL30*(IF(OFFSET(Ghosts!$S$41,COLUMN(),0)&lt;ScreenHeight!$E31,   1,   (SQRT(OFFSET(Ghosts!$T$41,COLUMN(),0)-OFFSET(Ghosts!$R$41,COLUMN(),0)*ScreenHeight!$D31)-1))+IF(Ghosts!$B$35,IF(Param!$M$21,-1-POWER(0.3,Param!$M$21)/(IF(Param!$M$21&lt;20,LightShader!CL95,OFFSET(LightShader!CL95,Param!$M$21-20,0))+POWER(0.3,Param!$M$21)),-2),0))</f>
        <v>0.17561540969913075</v>
      </c>
      <c r="CM30" s="46">
        <f ca="1">IF(ScreenHeight!$B31&lt;OFFSET(Radar!$AC$3,COLUMN(),0),    Param!$B$38/ScreenHeight!$B31,    (Param!$B$37+1/(1-OFFSET(Radar!$AD$3,COLUMN(),0)*ScreenHeight!$C31)/Param!$B$39)/OFFSET(Radar!$AC$3,COLUMN(),0))*DistanceShader!CM30*LightShader!CM30*(IF(OFFSET(Ghosts!$S$41,COLUMN(),0)&lt;ScreenHeight!$E31,   1,   (SQRT(OFFSET(Ghosts!$T$41,COLUMN(),0)-OFFSET(Ghosts!$R$41,COLUMN(),0)*ScreenHeight!$D31)-1))+IF(Ghosts!$B$35,IF(Param!$M$21,-1-POWER(0.3,Param!$M$21)/(IF(Param!$M$21&lt;20,LightShader!CM95,OFFSET(LightShader!CM95,Param!$M$21-20,0))+POWER(0.3,Param!$M$21)),-2),0))</f>
        <v>1.0088034183476364</v>
      </c>
      <c r="CN30" s="46">
        <f ca="1">IF(ScreenHeight!$B31&lt;OFFSET(Radar!$AC$3,COLUMN(),0),    Param!$B$38/ScreenHeight!$B31,    (Param!$B$37+1/(1-OFFSET(Radar!$AD$3,COLUMN(),0)*ScreenHeight!$C31)/Param!$B$39)/OFFSET(Radar!$AC$3,COLUMN(),0))*DistanceShader!CN30*LightShader!CN30*(IF(OFFSET(Ghosts!$S$41,COLUMN(),0)&lt;ScreenHeight!$E31,   1,   (SQRT(OFFSET(Ghosts!$T$41,COLUMN(),0)-OFFSET(Ghosts!$R$41,COLUMN(),0)*ScreenHeight!$D31)-1))+IF(Ghosts!$B$35,IF(Param!$M$21,-1-POWER(0.3,Param!$M$21)/(IF(Param!$M$21&lt;20,LightShader!CN95,OFFSET(LightShader!CN95,Param!$M$21-20,0))+POWER(0.3,Param!$M$21)),-2),0))</f>
        <v>0.94795323835269119</v>
      </c>
      <c r="CO30" s="46">
        <f ca="1">IF(ScreenHeight!$B31&lt;OFFSET(Radar!$AC$3,COLUMN(),0),    Param!$B$38/ScreenHeight!$B31,    (Param!$B$37+1/(1-OFFSET(Radar!$AD$3,COLUMN(),0)*ScreenHeight!$C31)/Param!$B$39)/OFFSET(Radar!$AC$3,COLUMN(),0))*DistanceShader!CO30*LightShader!CO30*(IF(OFFSET(Ghosts!$S$41,COLUMN(),0)&lt;ScreenHeight!$E31,   1,   (SQRT(OFFSET(Ghosts!$T$41,COLUMN(),0)-OFFSET(Ghosts!$R$41,COLUMN(),0)*ScreenHeight!$D31)-1))+IF(Ghosts!$B$35,IF(Param!$M$21,-1-POWER(0.3,Param!$M$21)/(IF(Param!$M$21&lt;20,LightShader!CO95,OFFSET(LightShader!CO95,Param!$M$21-20,0))+POWER(0.3,Param!$M$21)),-2),0))</f>
        <v>0.90002245569780381</v>
      </c>
      <c r="CP30" s="46">
        <f ca="1">IF(ScreenHeight!$B31&lt;OFFSET(Radar!$AC$3,COLUMN(),0),    Param!$B$38/ScreenHeight!$B31,    (Param!$B$37+1/(1-OFFSET(Radar!$AD$3,COLUMN(),0)*ScreenHeight!$C31)/Param!$B$39)/OFFSET(Radar!$AC$3,COLUMN(),0))*DistanceShader!CP30*LightShader!CP30*(IF(OFFSET(Ghosts!$S$41,COLUMN(),0)&lt;ScreenHeight!$E31,   1,   (SQRT(OFFSET(Ghosts!$T$41,COLUMN(),0)-OFFSET(Ghosts!$R$41,COLUMN(),0)*ScreenHeight!$D31)-1))+IF(Ghosts!$B$35,IF(Param!$M$21,-1-POWER(0.3,Param!$M$21)/(IF(Param!$M$21&lt;20,LightShader!CP95,OFFSET(LightShader!CP95,Param!$M$21-20,0))+POWER(0.3,Param!$M$21)),-2),0))</f>
        <v>0.86035039928336021</v>
      </c>
      <c r="CQ30" s="46">
        <f ca="1">IF(ScreenHeight!$B31&lt;OFFSET(Radar!$AC$3,COLUMN(),0),    Param!$B$38/ScreenHeight!$B31,    (Param!$B$37+1/(1-OFFSET(Radar!$AD$3,COLUMN(),0)*ScreenHeight!$C31)/Param!$B$39)/OFFSET(Radar!$AC$3,COLUMN(),0))*DistanceShader!CQ30*LightShader!CQ30*(IF(OFFSET(Ghosts!$S$41,COLUMN(),0)&lt;ScreenHeight!$E31,   1,   (SQRT(OFFSET(Ghosts!$T$41,COLUMN(),0)-OFFSET(Ghosts!$R$41,COLUMN(),0)*ScreenHeight!$D31)-1))+IF(Ghosts!$B$35,IF(Param!$M$21,-1-POWER(0.3,Param!$M$21)/(IF(Param!$M$21&lt;20,LightShader!CQ95,OFFSET(LightShader!CQ95,Param!$M$21-20,0))+POWER(0.3,Param!$M$21)),-2),0))</f>
        <v>0.82625776724004962</v>
      </c>
      <c r="CR30" s="46">
        <f ca="1">IF(ScreenHeight!$B31&lt;OFFSET(Radar!$AC$3,COLUMN(),0),    Param!$B$38/ScreenHeight!$B31,    (Param!$B$37+1/(1-OFFSET(Radar!$AD$3,COLUMN(),0)*ScreenHeight!$C31)/Param!$B$39)/OFFSET(Radar!$AC$3,COLUMN(),0))*DistanceShader!CR30*LightShader!CR30*(IF(OFFSET(Ghosts!$S$41,COLUMN(),0)&lt;ScreenHeight!$E31,   1,   (SQRT(OFFSET(Ghosts!$T$41,COLUMN(),0)-OFFSET(Ghosts!$R$41,COLUMN(),0)*ScreenHeight!$D31)-1))+IF(Ghosts!$B$35,IF(Param!$M$21,-1-POWER(0.3,Param!$M$21)/(IF(Param!$M$21&lt;20,LightShader!CR95,OFFSET(LightShader!CR95,Param!$M$21-20,0))+POWER(0.3,Param!$M$21)),-2),0))</f>
        <v>0.79613866962642521</v>
      </c>
      <c r="CS30" s="46">
        <f ca="1">IF(ScreenHeight!$B31&lt;OFFSET(Radar!$AC$3,COLUMN(),0),    Param!$B$38/ScreenHeight!$B31,    (Param!$B$37+1/(1-OFFSET(Radar!$AD$3,COLUMN(),0)*ScreenHeight!$C31)/Param!$B$39)/OFFSET(Radar!$AC$3,COLUMN(),0))*DistanceShader!CS30*LightShader!CS30*(IF(OFFSET(Ghosts!$S$41,COLUMN(),0)&lt;ScreenHeight!$E31,   1,   (SQRT(OFFSET(Ghosts!$T$41,COLUMN(),0)-OFFSET(Ghosts!$R$41,COLUMN(),0)*ScreenHeight!$D31)-1))+IF(Ghosts!$B$35,IF(Param!$M$21,-1-POWER(0.3,Param!$M$21)/(IF(Param!$M$21&lt;20,LightShader!CS95,OFFSET(LightShader!CS95,Param!$M$21-20,0))+POWER(0.3,Param!$M$21)),-2),0))</f>
        <v>0.76898730576694629</v>
      </c>
      <c r="CT30" s="46">
        <f ca="1">IF(ScreenHeight!$B31&lt;OFFSET(Radar!$AC$3,COLUMN(),0),    Param!$B$38/ScreenHeight!$B31,    (Param!$B$37+1/(1-OFFSET(Radar!$AD$3,COLUMN(),0)*ScreenHeight!$C31)/Param!$B$39)/OFFSET(Radar!$AC$3,COLUMN(),0))*DistanceShader!CT30*LightShader!CT30*(IF(OFFSET(Ghosts!$S$41,COLUMN(),0)&lt;ScreenHeight!$E31,   1,   (SQRT(OFFSET(Ghosts!$T$41,COLUMN(),0)-OFFSET(Ghosts!$R$41,COLUMN(),0)*ScreenHeight!$D31)-1))+IF(Ghosts!$B$35,IF(Param!$M$21,-1-POWER(0.3,Param!$M$21)/(IF(Param!$M$21&lt;20,LightShader!CT95,OFFSET(LightShader!CT95,Param!$M$21-20,0))+POWER(0.3,Param!$M$21)),-2),0))</f>
        <v>0.74414639748419631</v>
      </c>
      <c r="CU30" s="46">
        <f ca="1">IF(ScreenHeight!$B31&lt;OFFSET(Radar!$AC$3,COLUMN(),0),    Param!$B$38/ScreenHeight!$B31,    (Param!$B$37+1/(1-OFFSET(Radar!$AD$3,COLUMN(),0)*ScreenHeight!$C31)/Param!$B$39)/OFFSET(Radar!$AC$3,COLUMN(),0))*DistanceShader!CU30*LightShader!CU30*(IF(OFFSET(Ghosts!$S$41,COLUMN(),0)&lt;ScreenHeight!$E31,   1,   (SQRT(OFFSET(Ghosts!$T$41,COLUMN(),0)-OFFSET(Ghosts!$R$41,COLUMN(),0)*ScreenHeight!$D31)-1))+IF(Ghosts!$B$35,IF(Param!$M$21,-1-POWER(0.3,Param!$M$21)/(IF(Param!$M$21&lt;20,LightShader!CU95,OFFSET(LightShader!CU95,Param!$M$21-20,0))+POWER(0.3,Param!$M$21)),-2),0))</f>
        <v>0.7211689930171945</v>
      </c>
      <c r="CV30" s="46">
        <f ca="1">IF(ScreenHeight!$B31&lt;OFFSET(Radar!$AC$3,COLUMN(),0),    Param!$B$38/ScreenHeight!$B31,    (Param!$B$37+1/(1-OFFSET(Radar!$AD$3,COLUMN(),0)*ScreenHeight!$C31)/Param!$B$39)/OFFSET(Radar!$AC$3,COLUMN(),0))*DistanceShader!CV30*LightShader!CV30*(IF(OFFSET(Ghosts!$S$41,COLUMN(),0)&lt;ScreenHeight!$E31,   1,   (SQRT(OFFSET(Ghosts!$T$41,COLUMN(),0)-OFFSET(Ghosts!$R$41,COLUMN(),0)*ScreenHeight!$D31)-1))+IF(Ghosts!$B$35,IF(Param!$M$21,-1-POWER(0.3,Param!$M$21)/(IF(Param!$M$21&lt;20,LightShader!CV95,OFFSET(LightShader!CV95,Param!$M$21-20,0))+POWER(0.3,Param!$M$21)),-2),0))</f>
        <v>0.69973976755665357</v>
      </c>
      <c r="CW30" s="46">
        <f ca="1">IF(ScreenHeight!$B31&lt;OFFSET(Radar!$AC$3,COLUMN(),0),    Param!$B$38/ScreenHeight!$B31,    (Param!$B$37+1/(1-OFFSET(Radar!$AD$3,COLUMN(),0)*ScreenHeight!$C31)/Param!$B$39)/OFFSET(Radar!$AC$3,COLUMN(),0))*DistanceShader!CW30*LightShader!CW30*(IF(OFFSET(Ghosts!$S$41,COLUMN(),0)&lt;ScreenHeight!$E31,   1,   (SQRT(OFFSET(Ghosts!$T$41,COLUMN(),0)-OFFSET(Ghosts!$R$41,COLUMN(),0)*ScreenHeight!$D31)-1))+IF(Ghosts!$B$35,IF(Param!$M$21,-1-POWER(0.3,Param!$M$21)/(IF(Param!$M$21&lt;20,LightShader!CW95,OFFSET(LightShader!CW95,Param!$M$21-20,0))+POWER(0.3,Param!$M$21)),-2),0))</f>
        <v>0.67962860247641488</v>
      </c>
    </row>
    <row r="31" spans="1:101" ht="7.5" customHeight="1">
      <c r="A31" s="46">
        <f ca="1">IF(ScreenHeight!$B32&lt;OFFSET(Radar!$AC$3,COLUMN(),0),    Param!$B$38/ScreenHeight!$B32,    (Param!$B$37+1/(1-OFFSET(Radar!$AD$3,COLUMN(),0)*ScreenHeight!$C32)/Param!$B$39)/OFFSET(Radar!$AC$3,COLUMN(),0))*DistanceShader!A31*LightShader!A31*(IF(OFFSET(Ghosts!$S$41,COLUMN(),0)&lt;ScreenHeight!$E32,   1,   (SQRT(OFFSET(Ghosts!$T$41,COLUMN(),0)-OFFSET(Ghosts!$R$41,COLUMN(),0)*ScreenHeight!$D32)-1))+IF(Ghosts!$B$35,IF(Param!$M$21,-1-POWER(0.3,Param!$M$21)/(IF(Param!$M$21&lt;20,LightShader!A96,OFFSET(LightShader!A96,Param!$M$21-20,0))+POWER(0.3,Param!$M$21)),-2),0))</f>
        <v>0.74190103018691256</v>
      </c>
      <c r="B31" s="46">
        <f ca="1">IF(ScreenHeight!$B32&lt;OFFSET(Radar!$AC$3,COLUMN(),0),    Param!$B$38/ScreenHeight!$B32,    (Param!$B$37+1/(1-OFFSET(Radar!$AD$3,COLUMN(),0)*ScreenHeight!$C32)/Param!$B$39)/OFFSET(Radar!$AC$3,COLUMN(),0))*DistanceShader!B31*LightShader!B31*(IF(OFFSET(Ghosts!$S$41,COLUMN(),0)&lt;ScreenHeight!$E32,   1,   (SQRT(OFFSET(Ghosts!$T$41,COLUMN(),0)-OFFSET(Ghosts!$R$41,COLUMN(),0)*ScreenHeight!$D32)-1))+IF(Ghosts!$B$35,IF(Param!$M$21,-1-POWER(0.3,Param!$M$21)/(IF(Param!$M$21&lt;20,LightShader!B96,OFFSET(LightShader!B96,Param!$M$21-20,0))+POWER(0.3,Param!$M$21)),-2),0))</f>
        <v>0.75642419493881374</v>
      </c>
      <c r="C31" s="46">
        <f ca="1">IF(ScreenHeight!$B32&lt;OFFSET(Radar!$AC$3,COLUMN(),0),    Param!$B$38/ScreenHeight!$B32,    (Param!$B$37+1/(1-OFFSET(Radar!$AD$3,COLUMN(),0)*ScreenHeight!$C32)/Param!$B$39)/OFFSET(Radar!$AC$3,COLUMN(),0))*DistanceShader!C31*LightShader!C31*(IF(OFFSET(Ghosts!$S$41,COLUMN(),0)&lt;ScreenHeight!$E32,   1,   (SQRT(OFFSET(Ghosts!$T$41,COLUMN(),0)-OFFSET(Ghosts!$R$41,COLUMN(),0)*ScreenHeight!$D32)-1))+IF(Ghosts!$B$35,IF(Param!$M$21,-1-POWER(0.3,Param!$M$21)/(IF(Param!$M$21&lt;20,LightShader!C96,OFFSET(LightShader!C96,Param!$M$21-20,0))+POWER(0.3,Param!$M$21)),-2),0))</f>
        <v>0.77145660488273871</v>
      </c>
      <c r="D31" s="46">
        <f ca="1">IF(ScreenHeight!$B32&lt;OFFSET(Radar!$AC$3,COLUMN(),0),    Param!$B$38/ScreenHeight!$B32,    (Param!$B$37+1/(1-OFFSET(Radar!$AD$3,COLUMN(),0)*ScreenHeight!$C32)/Param!$B$39)/OFFSET(Radar!$AC$3,COLUMN(),0))*DistanceShader!D31*LightShader!D31*(IF(OFFSET(Ghosts!$S$41,COLUMN(),0)&lt;ScreenHeight!$E32,   1,   (SQRT(OFFSET(Ghosts!$T$41,COLUMN(),0)-OFFSET(Ghosts!$R$41,COLUMN(),0)*ScreenHeight!$D32)-1))+IF(Ghosts!$B$35,IF(Param!$M$21,-1-POWER(0.3,Param!$M$21)/(IF(Param!$M$21&lt;20,LightShader!D96,OFFSET(LightShader!D96,Param!$M$21-20,0))+POWER(0.3,Param!$M$21)),-2),0))</f>
        <v>0.78702462912435756</v>
      </c>
      <c r="E31" s="46">
        <f ca="1">IF(ScreenHeight!$B32&lt;OFFSET(Radar!$AC$3,COLUMN(),0),    Param!$B$38/ScreenHeight!$B32,    (Param!$B$37+1/(1-OFFSET(Radar!$AD$3,COLUMN(),0)*ScreenHeight!$C32)/Param!$B$39)/OFFSET(Radar!$AC$3,COLUMN(),0))*DistanceShader!E31*LightShader!E31*(IF(OFFSET(Ghosts!$S$41,COLUMN(),0)&lt;ScreenHeight!$E32,   1,   (SQRT(OFFSET(Ghosts!$T$41,COLUMN(),0)-OFFSET(Ghosts!$R$41,COLUMN(),0)*ScreenHeight!$D32)-1))+IF(Ghosts!$B$35,IF(Param!$M$21,-1-POWER(0.3,Param!$M$21)/(IF(Param!$M$21&lt;20,LightShader!E96,OFFSET(LightShader!E96,Param!$M$21-20,0))+POWER(0.3,Param!$M$21)),-2),0))</f>
        <v>0.80315663203089671</v>
      </c>
      <c r="F31" s="46">
        <f ca="1">IF(ScreenHeight!$B32&lt;OFFSET(Radar!$AC$3,COLUMN(),0),    Param!$B$38/ScreenHeight!$B32,    (Param!$B$37+1/(1-OFFSET(Radar!$AD$3,COLUMN(),0)*ScreenHeight!$C32)/Param!$B$39)/OFFSET(Radar!$AC$3,COLUMN(),0))*DistanceShader!F31*LightShader!F31*(IF(OFFSET(Ghosts!$S$41,COLUMN(),0)&lt;ScreenHeight!$E32,   1,   (SQRT(OFFSET(Ghosts!$T$41,COLUMN(),0)-OFFSET(Ghosts!$R$41,COLUMN(),0)*ScreenHeight!$D32)-1))+IF(Ghosts!$B$35,IF(Param!$M$21,-1-POWER(0.3,Param!$M$21)/(IF(Param!$M$21&lt;20,LightShader!F96,OFFSET(LightShader!F96,Param!$M$21-20,0))+POWER(0.3,Param!$M$21)),-2),0))</f>
        <v>0.81988318781887226</v>
      </c>
      <c r="G31" s="46">
        <f ca="1">IF(ScreenHeight!$B32&lt;OFFSET(Radar!$AC$3,COLUMN(),0),    Param!$B$38/ScreenHeight!$B32,    (Param!$B$37+1/(1-OFFSET(Radar!$AD$3,COLUMN(),0)*ScreenHeight!$C32)/Param!$B$39)/OFFSET(Radar!$AC$3,COLUMN(),0))*DistanceShader!G31*LightShader!G31*(IF(OFFSET(Ghosts!$S$41,COLUMN(),0)&lt;ScreenHeight!$E32,   1,   (SQRT(OFFSET(Ghosts!$T$41,COLUMN(),0)-OFFSET(Ghosts!$R$41,COLUMN(),0)*ScreenHeight!$D32)-1))+IF(Ghosts!$B$35,IF(Param!$M$21,-1-POWER(0.3,Param!$M$21)/(IF(Param!$M$21&lt;20,LightShader!G96,OFFSET(LightShader!G96,Param!$M$21-20,0))+POWER(0.3,Param!$M$21)),-2),0))</f>
        <v>0.83723732552438757</v>
      </c>
      <c r="H31" s="46">
        <f ca="1">IF(ScreenHeight!$B32&lt;OFFSET(Radar!$AC$3,COLUMN(),0),    Param!$B$38/ScreenHeight!$B32,    (Param!$B$37+1/(1-OFFSET(Radar!$AD$3,COLUMN(),0)*ScreenHeight!$C32)/Param!$B$39)/OFFSET(Radar!$AC$3,COLUMN(),0))*DistanceShader!H31*LightShader!H31*(IF(OFFSET(Ghosts!$S$41,COLUMN(),0)&lt;ScreenHeight!$E32,   1,   (SQRT(OFFSET(Ghosts!$T$41,COLUMN(),0)-OFFSET(Ghosts!$R$41,COLUMN(),0)*ScreenHeight!$D32)-1))+IF(Ghosts!$B$35,IF(Param!$M$21,-1-POWER(0.3,Param!$M$21)/(IF(Param!$M$21&lt;20,LightShader!H96,OFFSET(LightShader!H96,Param!$M$21-20,0))+POWER(0.3,Param!$M$21)),-2),0))</f>
        <v>0.85525480953814204</v>
      </c>
      <c r="I31" s="46">
        <f ca="1">IF(ScreenHeight!$B32&lt;OFFSET(Radar!$AC$3,COLUMN(),0),    Param!$B$38/ScreenHeight!$B32,    (Param!$B$37+1/(1-OFFSET(Radar!$AD$3,COLUMN(),0)*ScreenHeight!$C32)/Param!$B$39)/OFFSET(Radar!$AC$3,COLUMN(),0))*DistanceShader!I31*LightShader!I31*(IF(OFFSET(Ghosts!$S$41,COLUMN(),0)&lt;ScreenHeight!$E32,   1,   (SQRT(OFFSET(Ghosts!$T$41,COLUMN(),0)-OFFSET(Ghosts!$R$41,COLUMN(),0)*ScreenHeight!$D32)-1))+IF(Ghosts!$B$35,IF(Param!$M$21,-1-POWER(0.3,Param!$M$21)/(IF(Param!$M$21&lt;20,LightShader!I96,OFFSET(LightShader!I96,Param!$M$21-20,0))+POWER(0.3,Param!$M$21)),-2),0))</f>
        <v>0.87397446190043493</v>
      </c>
      <c r="J31" s="46">
        <f ca="1">IF(ScreenHeight!$B32&lt;OFFSET(Radar!$AC$3,COLUMN(),0),    Param!$B$38/ScreenHeight!$B32,    (Param!$B$37+1/(1-OFFSET(Radar!$AD$3,COLUMN(),0)*ScreenHeight!$C32)/Param!$B$39)/OFFSET(Radar!$AC$3,COLUMN(),0))*DistanceShader!J31*LightShader!J31*(IF(OFFSET(Ghosts!$S$41,COLUMN(),0)&lt;ScreenHeight!$E32,   1,   (SQRT(OFFSET(Ghosts!$T$41,COLUMN(),0)-OFFSET(Ghosts!$R$41,COLUMN(),0)*ScreenHeight!$D32)-1))+IF(Ghosts!$B$35,IF(Param!$M$21,-1-POWER(0.3,Param!$M$21)/(IF(Param!$M$21&lt;20,LightShader!J96,OFFSET(LightShader!J96,Param!$M$21-20,0))+POWER(0.3,Param!$M$21)),-2),0))</f>
        <v>0.58271498415045564</v>
      </c>
      <c r="K31" s="46">
        <f ca="1">IF(ScreenHeight!$B32&lt;OFFSET(Radar!$AC$3,COLUMN(),0),    Param!$B$38/ScreenHeight!$B32,    (Param!$B$37+1/(1-OFFSET(Radar!$AD$3,COLUMN(),0)*ScreenHeight!$C32)/Param!$B$39)/OFFSET(Radar!$AC$3,COLUMN(),0))*DistanceShader!K31*LightShader!K31*(IF(OFFSET(Ghosts!$S$41,COLUMN(),0)&lt;ScreenHeight!$E32,   1,   (SQRT(OFFSET(Ghosts!$T$41,COLUMN(),0)-OFFSET(Ghosts!$R$41,COLUMN(),0)*ScreenHeight!$D32)-1))+IF(Ghosts!$B$35,IF(Param!$M$21,-1-POWER(0.3,Param!$M$21)/(IF(Param!$M$21&lt;20,LightShader!K96,OFFSET(LightShader!K96,Param!$M$21-20,0))+POWER(0.3,Param!$M$21)),-2),0))</f>
        <v>0.59592536097846793</v>
      </c>
      <c r="L31" s="46">
        <f ca="1">IF(ScreenHeight!$B32&lt;OFFSET(Radar!$AC$3,COLUMN(),0),    Param!$B$38/ScreenHeight!$B32,    (Param!$B$37+1/(1-OFFSET(Radar!$AD$3,COLUMN(),0)*ScreenHeight!$C32)/Param!$B$39)/OFFSET(Radar!$AC$3,COLUMN(),0))*DistanceShader!L31*LightShader!L31*(IF(OFFSET(Ghosts!$S$41,COLUMN(),0)&lt;ScreenHeight!$E32,   1,   (SQRT(OFFSET(Ghosts!$T$41,COLUMN(),0)-OFFSET(Ghosts!$R$41,COLUMN(),0)*ScreenHeight!$D32)-1))+IF(Ghosts!$B$35,IF(Param!$M$21,-1-POWER(0.3,Param!$M$21)/(IF(Param!$M$21&lt;20,LightShader!L96,OFFSET(LightShader!L96,Param!$M$21-20,0))+POWER(0.3,Param!$M$21)),-2),0))</f>
        <v>0.609684249403177</v>
      </c>
      <c r="M31" s="46">
        <f ca="1">IF(ScreenHeight!$B32&lt;OFFSET(Radar!$AC$3,COLUMN(),0),    Param!$B$38/ScreenHeight!$B32,    (Param!$B$37+1/(1-OFFSET(Radar!$AD$3,COLUMN(),0)*ScreenHeight!$C32)/Param!$B$39)/OFFSET(Radar!$AC$3,COLUMN(),0))*DistanceShader!M31*LightShader!M31*(IF(OFFSET(Ghosts!$S$41,COLUMN(),0)&lt;ScreenHeight!$E32,   1,   (SQRT(OFFSET(Ghosts!$T$41,COLUMN(),0)-OFFSET(Ghosts!$R$41,COLUMN(),0)*ScreenHeight!$D32)-1))+IF(Ghosts!$B$35,IF(Param!$M$21,-1-POWER(0.3,Param!$M$21)/(IF(Param!$M$21&lt;20,LightShader!M96,OFFSET(LightShader!M96,Param!$M$21-20,0))+POWER(0.3,Param!$M$21)),-2),0))</f>
        <v>0.62402778561103767</v>
      </c>
      <c r="N31" s="46">
        <f ca="1">IF(ScreenHeight!$B32&lt;OFFSET(Radar!$AC$3,COLUMN(),0),    Param!$B$38/ScreenHeight!$B32,    (Param!$B$37+1/(1-OFFSET(Radar!$AD$3,COLUMN(),0)*ScreenHeight!$C32)/Param!$B$39)/OFFSET(Radar!$AC$3,COLUMN(),0))*DistanceShader!N31*LightShader!N31*(IF(OFFSET(Ghosts!$S$41,COLUMN(),0)&lt;ScreenHeight!$E32,   1,   (SQRT(OFFSET(Ghosts!$T$41,COLUMN(),0)-OFFSET(Ghosts!$R$41,COLUMN(),0)*ScreenHeight!$D32)-1))+IF(Ghosts!$B$35,IF(Param!$M$21,-1-POWER(0.3,Param!$M$21)/(IF(Param!$M$21&lt;20,LightShader!N96,OFFSET(LightShader!N96,Param!$M$21-20,0))+POWER(0.3,Param!$M$21)),-2),0))</f>
        <v>0.63899576905262023</v>
      </c>
      <c r="O31" s="46">
        <f ca="1">IF(ScreenHeight!$B32&lt;OFFSET(Radar!$AC$3,COLUMN(),0),    Param!$B$38/ScreenHeight!$B32,    (Param!$B$37+1/(1-OFFSET(Radar!$AD$3,COLUMN(),0)*ScreenHeight!$C32)/Param!$B$39)/OFFSET(Radar!$AC$3,COLUMN(),0))*DistanceShader!O31*LightShader!O31*(IF(OFFSET(Ghosts!$S$41,COLUMN(),0)&lt;ScreenHeight!$E32,   1,   (SQRT(OFFSET(Ghosts!$T$41,COLUMN(),0)-OFFSET(Ghosts!$R$41,COLUMN(),0)*ScreenHeight!$D32)-1))+IF(Ghosts!$B$35,IF(Param!$M$21,-1-POWER(0.3,Param!$M$21)/(IF(Param!$M$21&lt;20,LightShader!O96,OFFSET(LightShader!O96,Param!$M$21-20,0))+POWER(0.3,Param!$M$21)),-2),0))</f>
        <v>0.65463218178095306</v>
      </c>
      <c r="P31" s="46">
        <f ca="1">IF(ScreenHeight!$B32&lt;OFFSET(Radar!$AC$3,COLUMN(),0),    Param!$B$38/ScreenHeight!$B32,    (Param!$B$37+1/(1-OFFSET(Radar!$AD$3,COLUMN(),0)*ScreenHeight!$C32)/Param!$B$39)/OFFSET(Radar!$AC$3,COLUMN(),0))*DistanceShader!P31*LightShader!P31*(IF(OFFSET(Ghosts!$S$41,COLUMN(),0)&lt;ScreenHeight!$E32,   1,   (SQRT(OFFSET(Ghosts!$T$41,COLUMN(),0)-OFFSET(Ghosts!$R$41,COLUMN(),0)*ScreenHeight!$D32)-1))+IF(Ghosts!$B$35,IF(Param!$M$21,-1-POWER(0.3,Param!$M$21)/(IF(Param!$M$21&lt;20,LightShader!P96,OFFSET(LightShader!P96,Param!$M$21-20,0))+POWER(0.3,Param!$M$21)),-2),0))</f>
        <v>0.37081330053582867</v>
      </c>
      <c r="Q31" s="46">
        <f ca="1">IF(ScreenHeight!$B32&lt;OFFSET(Radar!$AC$3,COLUMN(),0),    Param!$B$38/ScreenHeight!$B32,    (Param!$B$37+1/(1-OFFSET(Radar!$AD$3,COLUMN(),0)*ScreenHeight!$C32)/Param!$B$39)/OFFSET(Radar!$AC$3,COLUMN(),0))*DistanceShader!Q31*LightShader!Q31*(IF(OFFSET(Ghosts!$S$41,COLUMN(),0)&lt;ScreenHeight!$E32,   1,   (SQRT(OFFSET(Ghosts!$T$41,COLUMN(),0)-OFFSET(Ghosts!$R$41,COLUMN(),0)*ScreenHeight!$D32)-1))+IF(Ghosts!$B$35,IF(Param!$M$21,-1-POWER(0.3,Param!$M$21)/(IF(Param!$M$21&lt;20,LightShader!Q96,OFFSET(LightShader!Q96,Param!$M$21-20,0))+POWER(0.3,Param!$M$21)),-2),0))</f>
        <v>0.38887530599377523</v>
      </c>
      <c r="R31" s="46">
        <f ca="1">IF(ScreenHeight!$B32&lt;OFFSET(Radar!$AC$3,COLUMN(),0),    Param!$B$38/ScreenHeight!$B32,    (Param!$B$37+1/(1-OFFSET(Radar!$AD$3,COLUMN(),0)*ScreenHeight!$C32)/Param!$B$39)/OFFSET(Radar!$AC$3,COLUMN(),0))*DistanceShader!R31*LightShader!R31*(IF(OFFSET(Ghosts!$S$41,COLUMN(),0)&lt;ScreenHeight!$E32,   1,   (SQRT(OFFSET(Ghosts!$T$41,COLUMN(),0)-OFFSET(Ghosts!$R$41,COLUMN(),0)*ScreenHeight!$D32)-1))+IF(Ghosts!$B$35,IF(Param!$M$21,-1-POWER(0.3,Param!$M$21)/(IF(Param!$M$21&lt;20,LightShader!R96,OFFSET(LightShader!R96,Param!$M$21-20,0))+POWER(0.3,Param!$M$21)),-2),0))</f>
        <v>0.52387344933190128</v>
      </c>
      <c r="S31" s="46">
        <f ca="1">IF(ScreenHeight!$B32&lt;OFFSET(Radar!$AC$3,COLUMN(),0),    Param!$B$38/ScreenHeight!$B32,    (Param!$B$37+1/(1-OFFSET(Radar!$AD$3,COLUMN(),0)*ScreenHeight!$C32)/Param!$B$39)/OFFSET(Radar!$AC$3,COLUMN(),0))*DistanceShader!S31*LightShader!S31*(IF(OFFSET(Ghosts!$S$41,COLUMN(),0)&lt;ScreenHeight!$E32,   1,   (SQRT(OFFSET(Ghosts!$T$41,COLUMN(),0)-OFFSET(Ghosts!$R$41,COLUMN(),0)*ScreenHeight!$D32)-1))+IF(Ghosts!$B$35,IF(Param!$M$21,-1-POWER(0.3,Param!$M$21)/(IF(Param!$M$21&lt;20,LightShader!S96,OFFSET(LightShader!S96,Param!$M$21-20,0))+POWER(0.3,Param!$M$21)),-2),0))</f>
        <v>0.53786496071994749</v>
      </c>
      <c r="T31" s="46">
        <f ca="1">IF(ScreenHeight!$B32&lt;OFFSET(Radar!$AC$3,COLUMN(),0),    Param!$B$38/ScreenHeight!$B32,    (Param!$B$37+1/(1-OFFSET(Radar!$AD$3,COLUMN(),0)*ScreenHeight!$C32)/Param!$B$39)/OFFSET(Radar!$AC$3,COLUMN(),0))*DistanceShader!T31*LightShader!T31*(IF(OFFSET(Ghosts!$S$41,COLUMN(),0)&lt;ScreenHeight!$E32,   1,   (SQRT(OFFSET(Ghosts!$T$41,COLUMN(),0)-OFFSET(Ghosts!$R$41,COLUMN(),0)*ScreenHeight!$D32)-1))+IF(Ghosts!$B$35,IF(Param!$M$21,-1-POWER(0.3,Param!$M$21)/(IF(Param!$M$21&lt;20,LightShader!T96,OFFSET(LightShader!T96,Param!$M$21-20,0))+POWER(0.3,Param!$M$21)),-2),0))</f>
        <v>0.55258132843547358</v>
      </c>
      <c r="U31" s="46">
        <f ca="1">IF(ScreenHeight!$B32&lt;OFFSET(Radar!$AC$3,COLUMN(),0),    Param!$B$38/ScreenHeight!$B32,    (Param!$B$37+1/(1-OFFSET(Radar!$AD$3,COLUMN(),0)*ScreenHeight!$C32)/Param!$B$39)/OFFSET(Radar!$AC$3,COLUMN(),0))*DistanceShader!U31*LightShader!U31*(IF(OFFSET(Ghosts!$S$41,COLUMN(),0)&lt;ScreenHeight!$E32,   1,   (SQRT(OFFSET(Ghosts!$T$41,COLUMN(),0)-OFFSET(Ghosts!$R$41,COLUMN(),0)*ScreenHeight!$D32)-1))+IF(Ghosts!$B$35,IF(Param!$M$21,-1-POWER(0.3,Param!$M$21)/(IF(Param!$M$21&lt;20,LightShader!U96,OFFSET(LightShader!U96,Param!$M$21-20,0))+POWER(0.3,Param!$M$21)),-2),0))</f>
        <v>0.56808696722880803</v>
      </c>
      <c r="V31" s="46">
        <f ca="1">IF(ScreenHeight!$B32&lt;OFFSET(Radar!$AC$3,COLUMN(),0),    Param!$B$38/ScreenHeight!$B32,    (Param!$B$37+1/(1-OFFSET(Radar!$AD$3,COLUMN(),0)*ScreenHeight!$C32)/Param!$B$39)/OFFSET(Radar!$AC$3,COLUMN(),0))*DistanceShader!V31*LightShader!V31*(IF(OFFSET(Ghosts!$S$41,COLUMN(),0)&lt;ScreenHeight!$E32,   1,   (SQRT(OFFSET(Ghosts!$T$41,COLUMN(),0)-OFFSET(Ghosts!$R$41,COLUMN(),0)*ScreenHeight!$D32)-1))+IF(Ghosts!$B$35,IF(Param!$M$21,-1-POWER(0.3,Param!$M$21)/(IF(Param!$M$21&lt;20,LightShader!V96,OFFSET(LightShader!V96,Param!$M$21-20,0))+POWER(0.3,Param!$M$21)),-2),0))</f>
        <v>0.58445512542108835</v>
      </c>
      <c r="W31" s="46">
        <f ca="1">IF(ScreenHeight!$B32&lt;OFFSET(Radar!$AC$3,COLUMN(),0),    Param!$B$38/ScreenHeight!$B32,    (Param!$B$37+1/(1-OFFSET(Radar!$AD$3,COLUMN(),0)*ScreenHeight!$C32)/Param!$B$39)/OFFSET(Radar!$AC$3,COLUMN(),0))*DistanceShader!W31*LightShader!W31*(IF(OFFSET(Ghosts!$S$41,COLUMN(),0)&lt;ScreenHeight!$E32,   1,   (SQRT(OFFSET(Ghosts!$T$41,COLUMN(),0)-OFFSET(Ghosts!$R$41,COLUMN(),0)*ScreenHeight!$D32)-1))+IF(Ghosts!$B$35,IF(Param!$M$21,-1-POWER(0.3,Param!$M$21)/(IF(Param!$M$21&lt;20,LightShader!W96,OFFSET(LightShader!W96,Param!$M$21-20,0))+POWER(0.3,Param!$M$21)),-2),0))</f>
        <v>0.60176950602550783</v>
      </c>
      <c r="X31" s="46">
        <f ca="1">IF(ScreenHeight!$B32&lt;OFFSET(Radar!$AC$3,COLUMN(),0),    Param!$B$38/ScreenHeight!$B32,    (Param!$B$37+1/(1-OFFSET(Radar!$AD$3,COLUMN(),0)*ScreenHeight!$C32)/Param!$B$39)/OFFSET(Radar!$AC$3,COLUMN(),0))*DistanceShader!X31*LightShader!X31*(IF(OFFSET(Ghosts!$S$41,COLUMN(),0)&lt;ScreenHeight!$E32,   1,   (SQRT(OFFSET(Ghosts!$T$41,COLUMN(),0)-OFFSET(Ghosts!$R$41,COLUMN(),0)*ScreenHeight!$D32)-1))+IF(Ghosts!$B$35,IF(Param!$M$21,-1-POWER(0.3,Param!$M$21)/(IF(Param!$M$21&lt;20,LightShader!X96,OFFSET(LightShader!X96,Param!$M$21-20,0))+POWER(0.3,Param!$M$21)),-2),0))</f>
        <v>0.62012625367430596</v>
      </c>
      <c r="Y31" s="46">
        <f ca="1">IF(ScreenHeight!$B32&lt;OFFSET(Radar!$AC$3,COLUMN(),0),    Param!$B$38/ScreenHeight!$B32,    (Param!$B$37+1/(1-OFFSET(Radar!$AD$3,COLUMN(),0)*ScreenHeight!$C32)/Param!$B$39)/OFFSET(Radar!$AC$3,COLUMN(),0))*DistanceShader!Y31*LightShader!Y31*(IF(OFFSET(Ghosts!$S$41,COLUMN(),0)&lt;ScreenHeight!$E32,   1,   (SQRT(OFFSET(Ghosts!$T$41,COLUMN(),0)-OFFSET(Ghosts!$R$41,COLUMN(),0)*ScreenHeight!$D32)-1))+IF(Ghosts!$B$35,IF(Param!$M$21,-1-POWER(0.3,Param!$M$21)/(IF(Param!$M$21&lt;20,LightShader!Y96,OFFSET(LightShader!Y96,Param!$M$21-20,0))+POWER(0.3,Param!$M$21)),-2),0))</f>
        <v>0.63963640594448279</v>
      </c>
      <c r="Z31" s="46">
        <f ca="1">IF(ScreenHeight!$B32&lt;OFFSET(Radar!$AC$3,COLUMN(),0),    Param!$B$38/ScreenHeight!$B32,    (Param!$B$37+1/(1-OFFSET(Radar!$AD$3,COLUMN(),0)*ScreenHeight!$C32)/Param!$B$39)/OFFSET(Radar!$AC$3,COLUMN(),0))*DistanceShader!Z31*LightShader!Z31*(IF(OFFSET(Ghosts!$S$41,COLUMN(),0)&lt;ScreenHeight!$E32,   1,   (SQRT(OFFSET(Ghosts!$T$41,COLUMN(),0)-OFFSET(Ghosts!$R$41,COLUMN(),0)*ScreenHeight!$D32)-1))+IF(Ghosts!$B$35,IF(Param!$M$21,-1-POWER(0.3,Param!$M$21)/(IF(Param!$M$21&lt;20,LightShader!Z96,OFFSET(LightShader!Z96,Param!$M$21-20,0))+POWER(0.3,Param!$M$21)),-2),0))</f>
        <v>0.66042893912925382</v>
      </c>
      <c r="AA31" s="46">
        <f ca="1">IF(ScreenHeight!$B32&lt;OFFSET(Radar!$AC$3,COLUMN(),0),    Param!$B$38/ScreenHeight!$B32,    (Param!$B$37+1/(1-OFFSET(Radar!$AD$3,COLUMN(),0)*ScreenHeight!$C32)/Param!$B$39)/OFFSET(Radar!$AC$3,COLUMN(),0))*DistanceShader!AA31*LightShader!AA31*(IF(OFFSET(Ghosts!$S$41,COLUMN(),0)&lt;ScreenHeight!$E32,   1,   (SQRT(OFFSET(Ghosts!$T$41,COLUMN(),0)-OFFSET(Ghosts!$R$41,COLUMN(),0)*ScreenHeight!$D32)-1))+IF(Ghosts!$B$35,IF(Param!$M$21,-1-POWER(0.3,Param!$M$21)/(IF(Param!$M$21&lt;20,LightShader!AA96,OFFSET(LightShader!AA96,Param!$M$21-20,0))+POWER(0.3,Param!$M$21)),-2),0))</f>
        <v>0.68265458173285498</v>
      </c>
      <c r="AB31" s="46">
        <f ca="1">IF(ScreenHeight!$B32&lt;OFFSET(Radar!$AC$3,COLUMN(),0),    Param!$B$38/ScreenHeight!$B32,    (Param!$B$37+1/(1-OFFSET(Radar!$AD$3,COLUMN(),0)*ScreenHeight!$C32)/Param!$B$39)/OFFSET(Radar!$AC$3,COLUMN(),0))*DistanceShader!AB31*LightShader!AB31*(IF(OFFSET(Ghosts!$S$41,COLUMN(),0)&lt;ScreenHeight!$E32,   1,   (SQRT(OFFSET(Ghosts!$T$41,COLUMN(),0)-OFFSET(Ghosts!$R$41,COLUMN(),0)*ScreenHeight!$D32)-1))+IF(Ghosts!$B$35,IF(Param!$M$21,-1-POWER(0.3,Param!$M$21)/(IF(Param!$M$21&lt;20,LightShader!AB96,OFFSET(LightShader!AB96,Param!$M$21-20,0))+POWER(0.3,Param!$M$21)),-2),0))</f>
        <v>0.7064906290935743</v>
      </c>
      <c r="AC31" s="46">
        <f ca="1">IF(ScreenHeight!$B32&lt;OFFSET(Radar!$AC$3,COLUMN(),0),    Param!$B$38/ScreenHeight!$B32,    (Param!$B$37+1/(1-OFFSET(Radar!$AD$3,COLUMN(),0)*ScreenHeight!$C32)/Param!$B$39)/OFFSET(Radar!$AC$3,COLUMN(),0))*DistanceShader!AC31*LightShader!AC31*(IF(OFFSET(Ghosts!$S$41,COLUMN(),0)&lt;ScreenHeight!$E32,   1,   (SQRT(OFFSET(Ghosts!$T$41,COLUMN(),0)-OFFSET(Ghosts!$R$41,COLUMN(),0)*ScreenHeight!$D32)-1))+IF(Ghosts!$B$35,IF(Param!$M$21,-1-POWER(0.3,Param!$M$21)/(IF(Param!$M$21&lt;20,LightShader!AC96,OFFSET(LightShader!AC96,Param!$M$21-20,0))+POWER(0.3,Param!$M$21)),-2),0))</f>
        <v>0.7321470772449945</v>
      </c>
      <c r="AD31" s="46">
        <f ca="1">IF(ScreenHeight!$B32&lt;OFFSET(Radar!$AC$3,COLUMN(),0),    Param!$B$38/ScreenHeight!$B32,    (Param!$B$37+1/(1-OFFSET(Radar!$AD$3,COLUMN(),0)*ScreenHeight!$C32)/Param!$B$39)/OFFSET(Radar!$AC$3,COLUMN(),0))*DistanceShader!AD31*LightShader!AD31*(IF(OFFSET(Ghosts!$S$41,COLUMN(),0)&lt;ScreenHeight!$E32,   1,   (SQRT(OFFSET(Ghosts!$T$41,COLUMN(),0)-OFFSET(Ghosts!$R$41,COLUMN(),0)*ScreenHeight!$D32)-1))+IF(Ghosts!$B$35,IF(Param!$M$21,-1-POWER(0.3,Param!$M$21)/(IF(Param!$M$21&lt;20,LightShader!AD96,OFFSET(LightShader!AD96,Param!$M$21-20,0))+POWER(0.3,Param!$M$21)),-2),0))</f>
        <v>0.7598745151138272</v>
      </c>
      <c r="AE31" s="46">
        <f ca="1">IF(ScreenHeight!$B32&lt;OFFSET(Radar!$AC$3,COLUMN(),0),    Param!$B$38/ScreenHeight!$B32,    (Param!$B$37+1/(1-OFFSET(Radar!$AD$3,COLUMN(),0)*ScreenHeight!$C32)/Param!$B$39)/OFFSET(Radar!$AC$3,COLUMN(),0))*DistanceShader!AE31*LightShader!AE31*(IF(OFFSET(Ghosts!$S$41,COLUMN(),0)&lt;ScreenHeight!$E32,   1,   (SQRT(OFFSET(Ghosts!$T$41,COLUMN(),0)-OFFSET(Ghosts!$R$41,COLUMN(),0)*ScreenHeight!$D32)-1))+IF(Ghosts!$B$35,IF(Param!$M$21,-1-POWER(0.3,Param!$M$21)/(IF(Param!$M$21&lt;20,LightShader!AE96,OFFSET(LightShader!AE96,Param!$M$21-20,0))+POWER(0.3,Param!$M$21)),-2),0))</f>
        <v>0.78997438956927668</v>
      </c>
      <c r="AF31" s="46">
        <f ca="1">IF(ScreenHeight!$B32&lt;OFFSET(Radar!$AC$3,COLUMN(),0),    Param!$B$38/ScreenHeight!$B32,    (Param!$B$37+1/(1-OFFSET(Radar!$AD$3,COLUMN(),0)*ScreenHeight!$C32)/Param!$B$39)/OFFSET(Radar!$AC$3,COLUMN(),0))*DistanceShader!AF31*LightShader!AF31*(IF(OFFSET(Ghosts!$S$41,COLUMN(),0)&lt;ScreenHeight!$E32,   1,   (SQRT(OFFSET(Ghosts!$T$41,COLUMN(),0)-OFFSET(Ghosts!$R$41,COLUMN(),0)*ScreenHeight!$D32)-1))+IF(Ghosts!$B$35,IF(Param!$M$21,-1-POWER(0.3,Param!$M$21)/(IF(Param!$M$21&lt;20,LightShader!AF96,OFFSET(LightShader!AF96,Param!$M$21-20,0))+POWER(0.3,Param!$M$21)),-2),0))</f>
        <v>0.82281251633465913</v>
      </c>
      <c r="AG31" s="46">
        <f ca="1">IF(ScreenHeight!$B32&lt;OFFSET(Radar!$AC$3,COLUMN(),0),    Param!$B$38/ScreenHeight!$B32,    (Param!$B$37+1/(1-OFFSET(Radar!$AD$3,COLUMN(),0)*ScreenHeight!$C32)/Param!$B$39)/OFFSET(Radar!$AC$3,COLUMN(),0))*DistanceShader!AG31*LightShader!AG31*(IF(OFFSET(Ghosts!$S$41,COLUMN(),0)&lt;ScreenHeight!$E32,   1,   (SQRT(OFFSET(Ghosts!$T$41,COLUMN(),0)-OFFSET(Ghosts!$R$41,COLUMN(),0)*ScreenHeight!$D32)-1))+IF(Ghosts!$B$35,IF(Param!$M$21,-1-POWER(0.3,Param!$M$21)/(IF(Param!$M$21&lt;20,LightShader!AG96,OFFSET(LightShader!AG96,Param!$M$21-20,0))+POWER(0.3,Param!$M$21)),-2),0))</f>
        <v>0.85883709750885773</v>
      </c>
      <c r="AH31" s="46">
        <f ca="1">IF(ScreenHeight!$B32&lt;OFFSET(Radar!$AC$3,COLUMN(),0),    Param!$B$38/ScreenHeight!$B32,    (Param!$B$37+1/(1-OFFSET(Radar!$AD$3,COLUMN(),0)*ScreenHeight!$C32)/Param!$B$39)/OFFSET(Radar!$AC$3,COLUMN(),0))*DistanceShader!AH31*LightShader!AH31*(IF(OFFSET(Ghosts!$S$41,COLUMN(),0)&lt;ScreenHeight!$E32,   1,   (SQRT(OFFSET(Ghosts!$T$41,COLUMN(),0)-OFFSET(Ghosts!$R$41,COLUMN(),0)*ScreenHeight!$D32)-1))+IF(Ghosts!$B$35,IF(Param!$M$21,-1-POWER(0.3,Param!$M$21)/(IF(Param!$M$21&lt;20,LightShader!AH96,OFFSET(LightShader!AH96,Param!$M$21-20,0))+POWER(0.3,Param!$M$21)),-2),0))</f>
        <v>1.9040822470975165</v>
      </c>
      <c r="AI31" s="46">
        <f ca="1">IF(ScreenHeight!$B32&lt;OFFSET(Radar!$AC$3,COLUMN(),0),    Param!$B$38/ScreenHeight!$B32,    (Param!$B$37+1/(1-OFFSET(Radar!$AD$3,COLUMN(),0)*ScreenHeight!$C32)/Param!$B$39)/OFFSET(Radar!$AC$3,COLUMN(),0))*DistanceShader!AI31*LightShader!AI31*(IF(OFFSET(Ghosts!$S$41,COLUMN(),0)&lt;ScreenHeight!$E32,   1,   (SQRT(OFFSET(Ghosts!$T$41,COLUMN(),0)-OFFSET(Ghosts!$R$41,COLUMN(),0)*ScreenHeight!$D32)-1))+IF(Ghosts!$B$35,IF(Param!$M$21,-1-POWER(0.3,Param!$M$21)/(IF(Param!$M$21&lt;20,LightShader!AI96,OFFSET(LightShader!AI96,Param!$M$21-20,0))+POWER(0.3,Param!$M$21)),-2),0))</f>
        <v>2.0512254319280601</v>
      </c>
      <c r="AJ31" s="46">
        <f ca="1">IF(ScreenHeight!$B32&lt;OFFSET(Radar!$AC$3,COLUMN(),0),    Param!$B$38/ScreenHeight!$B32,    (Param!$B$37+1/(1-OFFSET(Radar!$AD$3,COLUMN(),0)*ScreenHeight!$C32)/Param!$B$39)/OFFSET(Radar!$AC$3,COLUMN(),0))*DistanceShader!AJ31*LightShader!AJ31*(IF(OFFSET(Ghosts!$S$41,COLUMN(),0)&lt;ScreenHeight!$E32,   1,   (SQRT(OFFSET(Ghosts!$T$41,COLUMN(),0)-OFFSET(Ghosts!$R$41,COLUMN(),0)*ScreenHeight!$D32)-1))+IF(Ghosts!$B$35,IF(Param!$M$21,-1-POWER(0.3,Param!$M$21)/(IF(Param!$M$21&lt;20,LightShader!AJ96,OFFSET(LightShader!AJ96,Param!$M$21-20,0))+POWER(0.3,Param!$M$21)),-2),0))</f>
        <v>2.2175178873757924</v>
      </c>
      <c r="AK31" s="46">
        <f ca="1">IF(ScreenHeight!$B32&lt;OFFSET(Radar!$AC$3,COLUMN(),0),    Param!$B$38/ScreenHeight!$B32,    (Param!$B$37+1/(1-OFFSET(Radar!$AD$3,COLUMN(),0)*ScreenHeight!$C32)/Param!$B$39)/OFFSET(Radar!$AC$3,COLUMN(),0))*DistanceShader!AK31*LightShader!AK31*(IF(OFFSET(Ghosts!$S$41,COLUMN(),0)&lt;ScreenHeight!$E32,   1,   (SQRT(OFFSET(Ghosts!$T$41,COLUMN(),0)-OFFSET(Ghosts!$R$41,COLUMN(),0)*ScreenHeight!$D32)-1))+IF(Ghosts!$B$35,IF(Param!$M$21,-1-POWER(0.3,Param!$M$21)/(IF(Param!$M$21&lt;20,LightShader!AK96,OFFSET(LightShader!AK96,Param!$M$21-20,0))+POWER(0.3,Param!$M$21)),-2),0))</f>
        <v>2.4069963501611467</v>
      </c>
      <c r="AL31" s="46">
        <f ca="1">IF(ScreenHeight!$B32&lt;OFFSET(Radar!$AC$3,COLUMN(),0),    Param!$B$38/ScreenHeight!$B32,    (Param!$B$37+1/(1-OFFSET(Radar!$AD$3,COLUMN(),0)*ScreenHeight!$C32)/Param!$B$39)/OFFSET(Radar!$AC$3,COLUMN(),0))*DistanceShader!AL31*LightShader!AL31*(IF(OFFSET(Ghosts!$S$41,COLUMN(),0)&lt;ScreenHeight!$E32,   1,   (SQRT(OFFSET(Ghosts!$T$41,COLUMN(),0)-OFFSET(Ghosts!$R$41,COLUMN(),0)*ScreenHeight!$D32)-1))+IF(Ghosts!$B$35,IF(Param!$M$21,-1-POWER(0.3,Param!$M$21)/(IF(Param!$M$21&lt;20,LightShader!AL96,OFFSET(LightShader!AL96,Param!$M$21-20,0))+POWER(0.3,Param!$M$21)),-2),0))</f>
        <v>2.6249391662345949</v>
      </c>
      <c r="AM31" s="46">
        <f ca="1">IF(ScreenHeight!$B32&lt;OFFSET(Radar!$AC$3,COLUMN(),0),    Param!$B$38/ScreenHeight!$B32,    (Param!$B$37+1/(1-OFFSET(Radar!$AD$3,COLUMN(),0)*ScreenHeight!$C32)/Param!$B$39)/OFFSET(Radar!$AC$3,COLUMN(),0))*DistanceShader!AM31*LightShader!AM31*(IF(OFFSET(Ghosts!$S$41,COLUMN(),0)&lt;ScreenHeight!$E32,   1,   (SQRT(OFFSET(Ghosts!$T$41,COLUMN(),0)-OFFSET(Ghosts!$R$41,COLUMN(),0)*ScreenHeight!$D32)-1))+IF(Ghosts!$B$35,IF(Param!$M$21,-1-POWER(0.3,Param!$M$21)/(IF(Param!$M$21&lt;20,LightShader!AM96,OFFSET(LightShader!AM96,Param!$M$21-20,0))+POWER(0.3,Param!$M$21)),-2),0))</f>
        <v>2.7632488214798125</v>
      </c>
      <c r="AN31" s="46">
        <f ca="1">IF(ScreenHeight!$B32&lt;OFFSET(Radar!$AC$3,COLUMN(),0),    Param!$B$38/ScreenHeight!$B32,    (Param!$B$37+1/(1-OFFSET(Radar!$AD$3,COLUMN(),0)*ScreenHeight!$C32)/Param!$B$39)/OFFSET(Radar!$AC$3,COLUMN(),0))*DistanceShader!AN31*LightShader!AN31*(IF(OFFSET(Ghosts!$S$41,COLUMN(),0)&lt;ScreenHeight!$E32,   1,   (SQRT(OFFSET(Ghosts!$T$41,COLUMN(),0)-OFFSET(Ghosts!$R$41,COLUMN(),0)*ScreenHeight!$D32)-1))+IF(Ghosts!$B$35,IF(Param!$M$21,-1-POWER(0.3,Param!$M$21)/(IF(Param!$M$21&lt;20,LightShader!AN96,OFFSET(LightShader!AN96,Param!$M$21-20,0))+POWER(0.3,Param!$M$21)),-2),0))</f>
        <v>2.7956977045062366</v>
      </c>
      <c r="AO31" s="46">
        <f ca="1">IF(ScreenHeight!$B32&lt;OFFSET(Radar!$AC$3,COLUMN(),0),    Param!$B$38/ScreenHeight!$B32,    (Param!$B$37+1/(1-OFFSET(Radar!$AD$3,COLUMN(),0)*ScreenHeight!$C32)/Param!$B$39)/OFFSET(Radar!$AC$3,COLUMN(),0))*DistanceShader!AO31*LightShader!AO31*(IF(OFFSET(Ghosts!$S$41,COLUMN(),0)&lt;ScreenHeight!$E32,   1,   (SQRT(OFFSET(Ghosts!$T$41,COLUMN(),0)-OFFSET(Ghosts!$R$41,COLUMN(),0)*ScreenHeight!$D32)-1))+IF(Ghosts!$B$35,IF(Param!$M$21,-1-POWER(0.3,Param!$M$21)/(IF(Param!$M$21&lt;20,LightShader!AO96,OFFSET(LightShader!AO96,Param!$M$21-20,0))+POWER(0.3,Param!$M$21)),-2),0))</f>
        <v>4.8718226385634527</v>
      </c>
      <c r="AP31" s="46">
        <f ca="1">IF(ScreenHeight!$B32&lt;OFFSET(Radar!$AC$3,COLUMN(),0),    Param!$B$38/ScreenHeight!$B32,    (Param!$B$37+1/(1-OFFSET(Radar!$AD$3,COLUMN(),0)*ScreenHeight!$C32)/Param!$B$39)/OFFSET(Radar!$AC$3,COLUMN(),0))*DistanceShader!AP31*LightShader!AP31*(IF(OFFSET(Ghosts!$S$41,COLUMN(),0)&lt;ScreenHeight!$E32,   1,   (SQRT(OFFSET(Ghosts!$T$41,COLUMN(),0)-OFFSET(Ghosts!$R$41,COLUMN(),0)*ScreenHeight!$D32)-1))+IF(Ghosts!$B$35,IF(Param!$M$21,-1-POWER(0.3,Param!$M$21)/(IF(Param!$M$21&lt;20,LightShader!AP96,OFFSET(LightShader!AP96,Param!$M$21-20,0))+POWER(0.3,Param!$M$21)),-2),0))</f>
        <v>4.7827680660304859</v>
      </c>
      <c r="AQ31" s="46">
        <f ca="1">IF(ScreenHeight!$B32&lt;OFFSET(Radar!$AC$3,COLUMN(),0),    Param!$B$38/ScreenHeight!$B32,    (Param!$B$37+1/(1-OFFSET(Radar!$AD$3,COLUMN(),0)*ScreenHeight!$C32)/Param!$B$39)/OFFSET(Radar!$AC$3,COLUMN(),0))*DistanceShader!AQ31*LightShader!AQ31*(IF(OFFSET(Ghosts!$S$41,COLUMN(),0)&lt;ScreenHeight!$E32,   1,   (SQRT(OFFSET(Ghosts!$T$41,COLUMN(),0)-OFFSET(Ghosts!$R$41,COLUMN(),0)*ScreenHeight!$D32)-1))+IF(Ghosts!$B$35,IF(Param!$M$21,-1-POWER(0.3,Param!$M$21)/(IF(Param!$M$21&lt;20,LightShader!AQ96,OFFSET(LightShader!AQ96,Param!$M$21-20,0))+POWER(0.3,Param!$M$21)),-2),0))</f>
        <v>4.6908082120565355</v>
      </c>
      <c r="AR31" s="46">
        <f ca="1">IF(ScreenHeight!$B32&lt;OFFSET(Radar!$AC$3,COLUMN(),0),    Param!$B$38/ScreenHeight!$B32,    (Param!$B$37+1/(1-OFFSET(Radar!$AD$3,COLUMN(),0)*ScreenHeight!$C32)/Param!$B$39)/OFFSET(Radar!$AC$3,COLUMN(),0))*DistanceShader!AR31*LightShader!AR31*(IF(OFFSET(Ghosts!$S$41,COLUMN(),0)&lt;ScreenHeight!$E32,   1,   (SQRT(OFFSET(Ghosts!$T$41,COLUMN(),0)-OFFSET(Ghosts!$R$41,COLUMN(),0)*ScreenHeight!$D32)-1))+IF(Ghosts!$B$35,IF(Param!$M$21,-1-POWER(0.3,Param!$M$21)/(IF(Param!$M$21&lt;20,LightShader!AR96,OFFSET(LightShader!AR96,Param!$M$21-20,0))+POWER(0.3,Param!$M$21)),-2),0))</f>
        <v>4.5960168199197327</v>
      </c>
      <c r="AS31" s="46">
        <f ca="1">IF(ScreenHeight!$B32&lt;OFFSET(Radar!$AC$3,COLUMN(),0),    Param!$B$38/ScreenHeight!$B32,    (Param!$B$37+1/(1-OFFSET(Radar!$AD$3,COLUMN(),0)*ScreenHeight!$C32)/Param!$B$39)/OFFSET(Radar!$AC$3,COLUMN(),0))*DistanceShader!AS31*LightShader!AS31*(IF(OFFSET(Ghosts!$S$41,COLUMN(),0)&lt;ScreenHeight!$E32,   1,   (SQRT(OFFSET(Ghosts!$T$41,COLUMN(),0)-OFFSET(Ghosts!$R$41,COLUMN(),0)*ScreenHeight!$D32)-1))+IF(Ghosts!$B$35,IF(Param!$M$21,-1-POWER(0.3,Param!$M$21)/(IF(Param!$M$21&lt;20,LightShader!AS96,OFFSET(LightShader!AS96,Param!$M$21-20,0))+POWER(0.3,Param!$M$21)),-2),0))</f>
        <v>4.4984812933894842</v>
      </c>
      <c r="AT31" s="46">
        <f ca="1">IF(ScreenHeight!$B32&lt;OFFSET(Radar!$AC$3,COLUMN(),0),    Param!$B$38/ScreenHeight!$B32,    (Param!$B$37+1/(1-OFFSET(Radar!$AD$3,COLUMN(),0)*ScreenHeight!$C32)/Param!$B$39)/OFFSET(Radar!$AC$3,COLUMN(),0))*DistanceShader!AT31*LightShader!AT31*(IF(OFFSET(Ghosts!$S$41,COLUMN(),0)&lt;ScreenHeight!$E32,   1,   (SQRT(OFFSET(Ghosts!$T$41,COLUMN(),0)-OFFSET(Ghosts!$R$41,COLUMN(),0)*ScreenHeight!$D32)-1))+IF(Ghosts!$B$35,IF(Param!$M$21,-1-POWER(0.3,Param!$M$21)/(IF(Param!$M$21&lt;20,LightShader!AT96,OFFSET(LightShader!AT96,Param!$M$21-20,0))+POWER(0.3,Param!$M$21)),-2),0))</f>
        <v>4.3983024706492229</v>
      </c>
      <c r="AU31" s="46">
        <f ca="1">IF(ScreenHeight!$B32&lt;OFFSET(Radar!$AC$3,COLUMN(),0),    Param!$B$38/ScreenHeight!$B32,    (Param!$B$37+1/(1-OFFSET(Radar!$AD$3,COLUMN(),0)*ScreenHeight!$C32)/Param!$B$39)/OFFSET(Radar!$AC$3,COLUMN(),0))*DistanceShader!AU31*LightShader!AU31*(IF(OFFSET(Ghosts!$S$41,COLUMN(),0)&lt;ScreenHeight!$E32,   1,   (SQRT(OFFSET(Ghosts!$T$41,COLUMN(),0)-OFFSET(Ghosts!$R$41,COLUMN(),0)*ScreenHeight!$D32)-1))+IF(Ghosts!$B$35,IF(Param!$M$21,-1-POWER(0.3,Param!$M$21)/(IF(Param!$M$21&lt;20,LightShader!AU96,OFFSET(LightShader!AU96,Param!$M$21-20,0))+POWER(0.3,Param!$M$21)),-2),0))</f>
        <v>4.2955942292743048</v>
      </c>
      <c r="AV31" s="46">
        <f ca="1">IF(ScreenHeight!$B32&lt;OFFSET(Radar!$AC$3,COLUMN(),0),    Param!$B$38/ScreenHeight!$B32,    (Param!$B$37+1/(1-OFFSET(Radar!$AD$3,COLUMN(),0)*ScreenHeight!$C32)/Param!$B$39)/OFFSET(Radar!$AC$3,COLUMN(),0))*DistanceShader!AV31*LightShader!AV31*(IF(OFFSET(Ghosts!$S$41,COLUMN(),0)&lt;ScreenHeight!$E32,   1,   (SQRT(OFFSET(Ghosts!$T$41,COLUMN(),0)-OFFSET(Ghosts!$R$41,COLUMN(),0)*ScreenHeight!$D32)-1))+IF(Ghosts!$B$35,IF(Param!$M$21,-1-POWER(0.3,Param!$M$21)/(IF(Param!$M$21&lt;20,LightShader!AV96,OFFSET(LightShader!AV96,Param!$M$21-20,0))+POWER(0.3,Param!$M$21)),-2),0))</f>
        <v>4.1904829228670906</v>
      </c>
      <c r="AW31" s="46">
        <f ca="1">IF(ScreenHeight!$B32&lt;OFFSET(Radar!$AC$3,COLUMN(),0),    Param!$B$38/ScreenHeight!$B32,    (Param!$B$37+1/(1-OFFSET(Radar!$AD$3,COLUMN(),0)*ScreenHeight!$C32)/Param!$B$39)/OFFSET(Radar!$AC$3,COLUMN(),0))*DistanceShader!AW31*LightShader!AW31*(IF(OFFSET(Ghosts!$S$41,COLUMN(),0)&lt;ScreenHeight!$E32,   1,   (SQRT(OFFSET(Ghosts!$T$41,COLUMN(),0)-OFFSET(Ghosts!$R$41,COLUMN(),0)*ScreenHeight!$D32)-1))+IF(Ghosts!$B$35,IF(Param!$M$21,-1-POWER(0.3,Param!$M$21)/(IF(Param!$M$21&lt;20,LightShader!AW96,OFFSET(LightShader!AW96,Param!$M$21-20,0))+POWER(0.3,Param!$M$21)),-2),0))</f>
        <v>4.0831066539959453</v>
      </c>
      <c r="AX31" s="46">
        <f ca="1">IF(ScreenHeight!$B32&lt;OFFSET(Radar!$AC$3,COLUMN(),0),    Param!$B$38/ScreenHeight!$B32,    (Param!$B$37+1/(1-OFFSET(Radar!$AD$3,COLUMN(),0)*ScreenHeight!$C32)/Param!$B$39)/OFFSET(Radar!$AC$3,COLUMN(),0))*DistanceShader!AX31*LightShader!AX31*(IF(OFFSET(Ghosts!$S$41,COLUMN(),0)&lt;ScreenHeight!$E32,   1,   (SQRT(OFFSET(Ghosts!$T$41,COLUMN(),0)-OFFSET(Ghosts!$R$41,COLUMN(),0)*ScreenHeight!$D32)-1))+IF(Ghosts!$B$35,IF(Param!$M$21,-1-POWER(0.3,Param!$M$21)/(IF(Param!$M$21&lt;20,LightShader!AX96,OFFSET(LightShader!AX96,Param!$M$21-20,0))+POWER(0.3,Param!$M$21)),-2),0))</f>
        <v>3.9736143921425904</v>
      </c>
      <c r="AY31" s="46">
        <f ca="1">IF(ScreenHeight!$B32&lt;OFFSET(Radar!$AC$3,COLUMN(),0),    Param!$B$38/ScreenHeight!$B32,    (Param!$B$37+1/(1-OFFSET(Radar!$AD$3,COLUMN(),0)*ScreenHeight!$C32)/Param!$B$39)/OFFSET(Radar!$AC$3,COLUMN(),0))*DistanceShader!AY31*LightShader!AY31*(IF(OFFSET(Ghosts!$S$41,COLUMN(),0)&lt;ScreenHeight!$E32,   1,   (SQRT(OFFSET(Ghosts!$T$41,COLUMN(),0)-OFFSET(Ghosts!$R$41,COLUMN(),0)*ScreenHeight!$D32)-1))+IF(Ghosts!$B$35,IF(Param!$M$21,-1-POWER(0.3,Param!$M$21)/(IF(Param!$M$21&lt;20,LightShader!AY96,OFFSET(LightShader!AY96,Param!$M$21-20,0))+POWER(0.3,Param!$M$21)),-2),0))</f>
        <v>3.8621649492726555</v>
      </c>
      <c r="AZ31" s="46">
        <f ca="1">IF(ScreenHeight!$B32&lt;OFFSET(Radar!$AC$3,COLUMN(),0),    Param!$B$38/ScreenHeight!$B32,    (Param!$B$37+1/(1-OFFSET(Radar!$AD$3,COLUMN(),0)*ScreenHeight!$C32)/Param!$B$39)/OFFSET(Radar!$AC$3,COLUMN(),0))*DistanceShader!AZ31*LightShader!AZ31*(IF(OFFSET(Ghosts!$S$41,COLUMN(),0)&lt;ScreenHeight!$E32,   1,   (SQRT(OFFSET(Ghosts!$T$41,COLUMN(),0)-OFFSET(Ghosts!$R$41,COLUMN(),0)*ScreenHeight!$D32)-1))+IF(Ghosts!$B$35,IF(Param!$M$21,-1-POWER(0.3,Param!$M$21)/(IF(Param!$M$21&lt;20,LightShader!AZ96,OFFSET(LightShader!AZ96,Param!$M$21-20,0))+POWER(0.3,Param!$M$21)),-2),0))</f>
        <v>3.7489258292480367</v>
      </c>
      <c r="BA31" s="46">
        <f ca="1">IF(ScreenHeight!$B32&lt;OFFSET(Radar!$AC$3,COLUMN(),0),    Param!$B$38/ScreenHeight!$B32,    (Param!$B$37+1/(1-OFFSET(Radar!$AD$3,COLUMN(),0)*ScreenHeight!$C32)/Param!$B$39)/OFFSET(Radar!$AC$3,COLUMN(),0))*DistanceShader!BA31*LightShader!BA31*(IF(OFFSET(Ghosts!$S$41,COLUMN(),0)&lt;ScreenHeight!$E32,   1,   (SQRT(OFFSET(Ghosts!$T$41,COLUMN(),0)-OFFSET(Ghosts!$R$41,COLUMN(),0)*ScreenHeight!$D32)-1))+IF(Ghosts!$B$35,IF(Param!$M$21,-1-POWER(0.3,Param!$M$21)/(IF(Param!$M$21&lt;20,LightShader!BA96,OFFSET(LightShader!BA96,Param!$M$21-20,0))+POWER(0.3,Param!$M$21)),-2),0))</f>
        <v>3.6340719704479989</v>
      </c>
      <c r="BB31" s="46">
        <f ca="1">IF(ScreenHeight!$B32&lt;OFFSET(Radar!$AC$3,COLUMN(),0),    Param!$B$38/ScreenHeight!$B32,    (Param!$B$37+1/(1-OFFSET(Radar!$AD$3,COLUMN(),0)*ScreenHeight!$C32)/Param!$B$39)/OFFSET(Radar!$AC$3,COLUMN(),0))*DistanceShader!BB31*LightShader!BB31*(IF(OFFSET(Ghosts!$S$41,COLUMN(),0)&lt;ScreenHeight!$E32,   1,   (SQRT(OFFSET(Ghosts!$T$41,COLUMN(),0)-OFFSET(Ghosts!$R$41,COLUMN(),0)*ScreenHeight!$D32)-1))+IF(Ghosts!$B$35,IF(Param!$M$21,-1-POWER(0.3,Param!$M$21)/(IF(Param!$M$21&lt;20,LightShader!BB96,OFFSET(LightShader!BB96,Param!$M$21-20,0))+POWER(0.3,Param!$M$21)),-2),0))</f>
        <v>3.5177844035303596</v>
      </c>
      <c r="BC31" s="46">
        <f ca="1">IF(ScreenHeight!$B32&lt;OFFSET(Radar!$AC$3,COLUMN(),0),    Param!$B$38/ScreenHeight!$B32,    (Param!$B$37+1/(1-OFFSET(Radar!$AD$3,COLUMN(),0)*ScreenHeight!$C32)/Param!$B$39)/OFFSET(Radar!$AC$3,COLUMN(),0))*DistanceShader!BC31*LightShader!BC31*(IF(OFFSET(Ghosts!$S$41,COLUMN(),0)&lt;ScreenHeight!$E32,   1,   (SQRT(OFFSET(Ghosts!$T$41,COLUMN(),0)-OFFSET(Ghosts!$R$41,COLUMN(),0)*ScreenHeight!$D32)-1))+IF(Ghosts!$B$35,IF(Param!$M$21,-1-POWER(0.3,Param!$M$21)/(IF(Param!$M$21&lt;20,LightShader!BC96,OFFSET(LightShader!BC96,Param!$M$21-20,0))+POWER(0.3,Param!$M$21)),-2),0))</f>
        <v>3.4002488481427831</v>
      </c>
      <c r="BD31" s="46">
        <f ca="1">IF(ScreenHeight!$B32&lt;OFFSET(Radar!$AC$3,COLUMN(),0),    Param!$B$38/ScreenHeight!$B32,    (Param!$B$37+1/(1-OFFSET(Radar!$AD$3,COLUMN(),0)*ScreenHeight!$C32)/Param!$B$39)/OFFSET(Radar!$AC$3,COLUMN(),0))*DistanceShader!BD31*LightShader!BD31*(IF(OFFSET(Ghosts!$S$41,COLUMN(),0)&lt;ScreenHeight!$E32,   1,   (SQRT(OFFSET(Ghosts!$T$41,COLUMN(),0)-OFFSET(Ghosts!$R$41,COLUMN(),0)*ScreenHeight!$D32)-1))+IF(Ghosts!$B$35,IF(Param!$M$21,-1-POWER(0.3,Param!$M$21)/(IF(Param!$M$21&lt;20,LightShader!BD96,OFFSET(LightShader!BD96,Param!$M$21-20,0))+POWER(0.3,Param!$M$21)),-2),0))</f>
        <v>3.2816542735196488</v>
      </c>
      <c r="BE31" s="46">
        <f ca="1">IF(ScreenHeight!$B32&lt;OFFSET(Radar!$AC$3,COLUMN(),0),    Param!$B$38/ScreenHeight!$B32,    (Param!$B$37+1/(1-OFFSET(Radar!$AD$3,COLUMN(),0)*ScreenHeight!$C32)/Param!$B$39)/OFFSET(Radar!$AC$3,COLUMN(),0))*DistanceShader!BE31*LightShader!BE31*(IF(OFFSET(Ghosts!$S$41,COLUMN(),0)&lt;ScreenHeight!$E32,   1,   (SQRT(OFFSET(Ghosts!$T$41,COLUMN(),0)-OFFSET(Ghosts!$R$41,COLUMN(),0)*ScreenHeight!$D32)-1))+IF(Ghosts!$B$35,IF(Param!$M$21,-1-POWER(0.3,Param!$M$21)/(IF(Param!$M$21&lt;20,LightShader!BE96,OFFSET(LightShader!BE96,Param!$M$21-20,0))+POWER(0.3,Param!$M$21)),-2),0))</f>
        <v>3.1621914482412219</v>
      </c>
      <c r="BF31" s="46">
        <f ca="1">IF(ScreenHeight!$B32&lt;OFFSET(Radar!$AC$3,COLUMN(),0),    Param!$B$38/ScreenHeight!$B32,    (Param!$B$37+1/(1-OFFSET(Radar!$AD$3,COLUMN(),0)*ScreenHeight!$C32)/Param!$B$39)/OFFSET(Radar!$AC$3,COLUMN(),0))*DistanceShader!BF31*LightShader!BF31*(IF(OFFSET(Ghosts!$S$41,COLUMN(),0)&lt;ScreenHeight!$E32,   1,   (SQRT(OFFSET(Ghosts!$T$41,COLUMN(),0)-OFFSET(Ghosts!$R$41,COLUMN(),0)*ScreenHeight!$D32)-1))+IF(Ghosts!$B$35,IF(Param!$M$21,-1-POWER(0.3,Param!$M$21)/(IF(Param!$M$21&lt;20,LightShader!BF96,OFFSET(LightShader!BF96,Param!$M$21-20,0))+POWER(0.3,Param!$M$21)),-2),0))</f>
        <v>1.4199256496577124</v>
      </c>
      <c r="BG31" s="46">
        <f ca="1">IF(ScreenHeight!$B32&lt;OFFSET(Radar!$AC$3,COLUMN(),0),    Param!$B$38/ScreenHeight!$B32,    (Param!$B$37+1/(1-OFFSET(Radar!$AD$3,COLUMN(),0)*ScreenHeight!$C32)/Param!$B$39)/OFFSET(Radar!$AC$3,COLUMN(),0))*DistanceShader!BG31*LightShader!BG31*(IF(OFFSET(Ghosts!$S$41,COLUMN(),0)&lt;ScreenHeight!$E32,   1,   (SQRT(OFFSET(Ghosts!$T$41,COLUMN(),0)-OFFSET(Ghosts!$R$41,COLUMN(),0)*ScreenHeight!$D32)-1))+IF(Ghosts!$B$35,IF(Param!$M$21,-1-POWER(0.3,Param!$M$21)/(IF(Param!$M$21&lt;20,LightShader!BG96,OFFSET(LightShader!BG96,Param!$M$21-20,0))+POWER(0.3,Param!$M$21)),-2),0))</f>
        <v>1.3636211051014926</v>
      </c>
      <c r="BH31" s="46">
        <f ca="1">IF(ScreenHeight!$B32&lt;OFFSET(Radar!$AC$3,COLUMN(),0),    Param!$B$38/ScreenHeight!$B32,    (Param!$B$37+1/(1-OFFSET(Radar!$AD$3,COLUMN(),0)*ScreenHeight!$C32)/Param!$B$39)/OFFSET(Radar!$AC$3,COLUMN(),0))*DistanceShader!BH31*LightShader!BH31*(IF(OFFSET(Ghosts!$S$41,COLUMN(),0)&lt;ScreenHeight!$E32,   1,   (SQRT(OFFSET(Ghosts!$T$41,COLUMN(),0)-OFFSET(Ghosts!$R$41,COLUMN(),0)*ScreenHeight!$D32)-1))+IF(Ghosts!$B$35,IF(Param!$M$21,-1-POWER(0.3,Param!$M$21)/(IF(Param!$M$21&lt;20,LightShader!BH96,OFFSET(LightShader!BH96,Param!$M$21-20,0))+POWER(0.3,Param!$M$21)),-2),0))</f>
        <v>1.30717685707661</v>
      </c>
      <c r="BI31" s="46">
        <f ca="1">IF(ScreenHeight!$B32&lt;OFFSET(Radar!$AC$3,COLUMN(),0),    Param!$B$38/ScreenHeight!$B32,    (Param!$B$37+1/(1-OFFSET(Radar!$AD$3,COLUMN(),0)*ScreenHeight!$C32)/Param!$B$39)/OFFSET(Radar!$AC$3,COLUMN(),0))*DistanceShader!BI31*LightShader!BI31*(IF(OFFSET(Ghosts!$S$41,COLUMN(),0)&lt;ScreenHeight!$E32,   1,   (SQRT(OFFSET(Ghosts!$T$41,COLUMN(),0)-OFFSET(Ghosts!$R$41,COLUMN(),0)*ScreenHeight!$D32)-1))+IF(Ghosts!$B$35,IF(Param!$M$21,-1-POWER(0.3,Param!$M$21)/(IF(Param!$M$21&lt;20,LightShader!BI96,OFFSET(LightShader!BI96,Param!$M$21-20,0))+POWER(0.3,Param!$M$21)),-2),0))</f>
        <v>1.2506788311976391</v>
      </c>
      <c r="BJ31" s="46">
        <f ca="1">IF(ScreenHeight!$B32&lt;OFFSET(Radar!$AC$3,COLUMN(),0),    Param!$B$38/ScreenHeight!$B32,    (Param!$B$37+1/(1-OFFSET(Radar!$AD$3,COLUMN(),0)*ScreenHeight!$C32)/Param!$B$39)/OFFSET(Radar!$AC$3,COLUMN(),0))*DistanceShader!BJ31*LightShader!BJ31*(IF(OFFSET(Ghosts!$S$41,COLUMN(),0)&lt;ScreenHeight!$E32,   1,   (SQRT(OFFSET(Ghosts!$T$41,COLUMN(),0)-OFFSET(Ghosts!$R$41,COLUMN(),0)*ScreenHeight!$D32)-1))+IF(Ghosts!$B$35,IF(Param!$M$21,-1-POWER(0.3,Param!$M$21)/(IF(Param!$M$21&lt;20,LightShader!BJ96,OFFSET(LightShader!BJ96,Param!$M$21-20,0))+POWER(0.3,Param!$M$21)),-2),0))</f>
        <v>1.1942107130974444</v>
      </c>
      <c r="BK31" s="46">
        <f ca="1">IF(ScreenHeight!$B32&lt;OFFSET(Radar!$AC$3,COLUMN(),0),    Param!$B$38/ScreenHeight!$B32,    (Param!$B$37+1/(1-OFFSET(Radar!$AD$3,COLUMN(),0)*ScreenHeight!$C32)/Param!$B$39)/OFFSET(Radar!$AC$3,COLUMN(),0))*DistanceShader!BK31*LightShader!BK31*(IF(OFFSET(Ghosts!$S$41,COLUMN(),0)&lt;ScreenHeight!$E32,   1,   (SQRT(OFFSET(Ghosts!$T$41,COLUMN(),0)-OFFSET(Ghosts!$R$41,COLUMN(),0)*ScreenHeight!$D32)-1))+IF(Ghosts!$B$35,IF(Param!$M$21,-1-POWER(0.3,Param!$M$21)/(IF(Param!$M$21&lt;20,LightShader!BK96,OFFSET(LightShader!BK96,Param!$M$21-20,0))+POWER(0.3,Param!$M$21)),-2),0))</f>
        <v>1.0231987854079447</v>
      </c>
      <c r="BL31" s="46">
        <f ca="1">IF(ScreenHeight!$B32&lt;OFFSET(Radar!$AC$3,COLUMN(),0),    Param!$B$38/ScreenHeight!$B32,    (Param!$B$37+1/(1-OFFSET(Radar!$AD$3,COLUMN(),0)*ScreenHeight!$C32)/Param!$B$39)/OFFSET(Radar!$AC$3,COLUMN(),0))*DistanceShader!BL31*LightShader!BL31*(IF(OFFSET(Ghosts!$S$41,COLUMN(),0)&lt;ScreenHeight!$E32,   1,   (SQRT(OFFSET(Ghosts!$T$41,COLUMN(),0)-OFFSET(Ghosts!$R$41,COLUMN(),0)*ScreenHeight!$D32)-1))+IF(Ghosts!$B$35,IF(Param!$M$21,-1-POWER(0.3,Param!$M$21)/(IF(Param!$M$21&lt;20,LightShader!BL96,OFFSET(LightShader!BL96,Param!$M$21-20,0))+POWER(0.3,Param!$M$21)),-2),0))</f>
        <v>0.98413974649874247</v>
      </c>
      <c r="BM31" s="46">
        <f ca="1">IF(ScreenHeight!$B32&lt;OFFSET(Radar!$AC$3,COLUMN(),0),    Param!$B$38/ScreenHeight!$B32,    (Param!$B$37+1/(1-OFFSET(Radar!$AD$3,COLUMN(),0)*ScreenHeight!$C32)/Param!$B$39)/OFFSET(Radar!$AC$3,COLUMN(),0))*DistanceShader!BM31*LightShader!BM31*(IF(OFFSET(Ghosts!$S$41,COLUMN(),0)&lt;ScreenHeight!$E32,   1,   (SQRT(OFFSET(Ghosts!$T$41,COLUMN(),0)-OFFSET(Ghosts!$R$41,COLUMN(),0)*ScreenHeight!$D32)-1))+IF(Ghosts!$B$35,IF(Param!$M$21,-1-POWER(0.3,Param!$M$21)/(IF(Param!$M$21&lt;20,LightShader!BM96,OFFSET(LightShader!BM96,Param!$M$21-20,0))+POWER(0.3,Param!$M$21)),-2),0))</f>
        <v>2.0012364204127251</v>
      </c>
      <c r="BN31" s="46">
        <f ca="1">IF(ScreenHeight!$B32&lt;OFFSET(Radar!$AC$3,COLUMN(),0),    Param!$B$38/ScreenHeight!$B32,    (Param!$B$37+1/(1-OFFSET(Radar!$AD$3,COLUMN(),0)*ScreenHeight!$C32)/Param!$B$39)/OFFSET(Radar!$AC$3,COLUMN(),0))*DistanceShader!BN31*LightShader!BN31*(IF(OFFSET(Ghosts!$S$41,COLUMN(),0)&lt;ScreenHeight!$E32,   1,   (SQRT(OFFSET(Ghosts!$T$41,COLUMN(),0)-OFFSET(Ghosts!$R$41,COLUMN(),0)*ScreenHeight!$D32)-1))+IF(Ghosts!$B$35,IF(Param!$M$21,-1-POWER(0.3,Param!$M$21)/(IF(Param!$M$21&lt;20,LightShader!BN96,OFFSET(LightShader!BN96,Param!$M$21-20,0))+POWER(0.3,Param!$M$21)),-2),0))</f>
        <v>1.8673030633796777</v>
      </c>
      <c r="BO31" s="46">
        <f ca="1">IF(ScreenHeight!$B32&lt;OFFSET(Radar!$AC$3,COLUMN(),0),    Param!$B$38/ScreenHeight!$B32,    (Param!$B$37+1/(1-OFFSET(Radar!$AD$3,COLUMN(),0)*ScreenHeight!$C32)/Param!$B$39)/OFFSET(Radar!$AC$3,COLUMN(),0))*DistanceShader!BO31*LightShader!BO31*(IF(OFFSET(Ghosts!$S$41,COLUMN(),0)&lt;ScreenHeight!$E32,   1,   (SQRT(OFFSET(Ghosts!$T$41,COLUMN(),0)-OFFSET(Ghosts!$R$41,COLUMN(),0)*ScreenHeight!$D32)-1))+IF(Ghosts!$B$35,IF(Param!$M$21,-1-POWER(0.3,Param!$M$21)/(IF(Param!$M$21&lt;20,LightShader!BO96,OFFSET(LightShader!BO96,Param!$M$21-20,0))+POWER(0.3,Param!$M$21)),-2),0))</f>
        <v>1.749710820451875</v>
      </c>
      <c r="BP31" s="46">
        <f ca="1">IF(ScreenHeight!$B32&lt;OFFSET(Radar!$AC$3,COLUMN(),0),    Param!$B$38/ScreenHeight!$B32,    (Param!$B$37+1/(1-OFFSET(Radar!$AD$3,COLUMN(),0)*ScreenHeight!$C32)/Param!$B$39)/OFFSET(Radar!$AC$3,COLUMN(),0))*DistanceShader!BP31*LightShader!BP31*(IF(OFFSET(Ghosts!$S$41,COLUMN(),0)&lt;ScreenHeight!$E32,   1,   (SQRT(OFFSET(Ghosts!$T$41,COLUMN(),0)-OFFSET(Ghosts!$R$41,COLUMN(),0)*ScreenHeight!$D32)-1))+IF(Ghosts!$B$35,IF(Param!$M$21,-1-POWER(0.3,Param!$M$21)/(IF(Param!$M$21&lt;20,LightShader!BP96,OFFSET(LightShader!BP96,Param!$M$21-20,0))+POWER(0.3,Param!$M$21)),-2),0))</f>
        <v>1.6456571518227483</v>
      </c>
      <c r="BQ31" s="46">
        <f ca="1">IF(ScreenHeight!$B32&lt;OFFSET(Radar!$AC$3,COLUMN(),0),    Param!$B$38/ScreenHeight!$B32,    (Param!$B$37+1/(1-OFFSET(Radar!$AD$3,COLUMN(),0)*ScreenHeight!$C32)/Param!$B$39)/OFFSET(Radar!$AC$3,COLUMN(),0))*DistanceShader!BQ31*LightShader!BQ31*(IF(OFFSET(Ghosts!$S$41,COLUMN(),0)&lt;ScreenHeight!$E32,   1,   (SQRT(OFFSET(Ghosts!$T$41,COLUMN(),0)-OFFSET(Ghosts!$R$41,COLUMN(),0)*ScreenHeight!$D32)-1))+IF(Ghosts!$B$35,IF(Param!$M$21,-1-POWER(0.3,Param!$M$21)/(IF(Param!$M$21&lt;20,LightShader!BQ96,OFFSET(LightShader!BQ96,Param!$M$21-20,0))+POWER(0.3,Param!$M$21)),-2),0))</f>
        <v>1.552977785014203</v>
      </c>
      <c r="BR31" s="46">
        <f ca="1">IF(ScreenHeight!$B32&lt;OFFSET(Radar!$AC$3,COLUMN(),0),    Param!$B$38/ScreenHeight!$B32,    (Param!$B$37+1/(1-OFFSET(Radar!$AD$3,COLUMN(),0)*ScreenHeight!$C32)/Param!$B$39)/OFFSET(Radar!$AC$3,COLUMN(),0))*DistanceShader!BR31*LightShader!BR31*(IF(OFFSET(Ghosts!$S$41,COLUMN(),0)&lt;ScreenHeight!$E32,   1,   (SQRT(OFFSET(Ghosts!$T$41,COLUMN(),0)-OFFSET(Ghosts!$R$41,COLUMN(),0)*ScreenHeight!$D32)-1))+IF(Ghosts!$B$35,IF(Param!$M$21,-1-POWER(0.3,Param!$M$21)/(IF(Param!$M$21&lt;20,LightShader!BR96,OFFSET(LightShader!BR96,Param!$M$21-20,0))+POWER(0.3,Param!$M$21)),-2),0))</f>
        <v>1.4699839302303219</v>
      </c>
      <c r="BS31" s="46">
        <f ca="1">IF(ScreenHeight!$B32&lt;OFFSET(Radar!$AC$3,COLUMN(),0),    Param!$B$38/ScreenHeight!$B32,    (Param!$B$37+1/(1-OFFSET(Radar!$AD$3,COLUMN(),0)*ScreenHeight!$C32)/Param!$B$39)/OFFSET(Radar!$AC$3,COLUMN(),0))*DistanceShader!BS31*LightShader!BS31*(IF(OFFSET(Ghosts!$S$41,COLUMN(),0)&lt;ScreenHeight!$E32,   1,   (SQRT(OFFSET(Ghosts!$T$41,COLUMN(),0)-OFFSET(Ghosts!$R$41,COLUMN(),0)*ScreenHeight!$D32)-1))+IF(Ghosts!$B$35,IF(Param!$M$21,-1-POWER(0.3,Param!$M$21)/(IF(Param!$M$21&lt;20,LightShader!BS96,OFFSET(LightShader!BS96,Param!$M$21-20,0))+POWER(0.3,Param!$M$21)),-2),0))</f>
        <v>1.3953507819162005</v>
      </c>
      <c r="BT31" s="46">
        <f ca="1">IF(ScreenHeight!$B32&lt;OFFSET(Radar!$AC$3,COLUMN(),0),    Param!$B$38/ScreenHeight!$B32,    (Param!$B$37+1/(1-OFFSET(Radar!$AD$3,COLUMN(),0)*ScreenHeight!$C32)/Param!$B$39)/OFFSET(Radar!$AC$3,COLUMN(),0))*DistanceShader!BT31*LightShader!BT31*(IF(OFFSET(Ghosts!$S$41,COLUMN(),0)&lt;ScreenHeight!$E32,   1,   (SQRT(OFFSET(Ghosts!$T$41,COLUMN(),0)-OFFSET(Ghosts!$R$41,COLUMN(),0)*ScreenHeight!$D32)-1))+IF(Ghosts!$B$35,IF(Param!$M$21,-1-POWER(0.3,Param!$M$21)/(IF(Param!$M$21&lt;20,LightShader!BT96,OFFSET(LightShader!BT96,Param!$M$21-20,0))+POWER(0.3,Param!$M$21)),-2),0))</f>
        <v>1.3280415604089157</v>
      </c>
      <c r="BU31" s="46">
        <f ca="1">IF(ScreenHeight!$B32&lt;OFFSET(Radar!$AC$3,COLUMN(),0),    Param!$B$38/ScreenHeight!$B32,    (Param!$B$37+1/(1-OFFSET(Radar!$AD$3,COLUMN(),0)*ScreenHeight!$C32)/Param!$B$39)/OFFSET(Radar!$AC$3,COLUMN(),0))*DistanceShader!BU31*LightShader!BU31*(IF(OFFSET(Ghosts!$S$41,COLUMN(),0)&lt;ScreenHeight!$E32,   1,   (SQRT(OFFSET(Ghosts!$T$41,COLUMN(),0)-OFFSET(Ghosts!$R$41,COLUMN(),0)*ScreenHeight!$D32)-1))+IF(Ghosts!$B$35,IF(Param!$M$21,-1-POWER(0.3,Param!$M$21)/(IF(Param!$M$21&lt;20,LightShader!BU96,OFFSET(LightShader!BU96,Param!$M$21-20,0))+POWER(0.3,Param!$M$21)),-2),0))</f>
        <v>1.2672579748335684</v>
      </c>
      <c r="BV31" s="46">
        <f ca="1">IF(ScreenHeight!$B32&lt;OFFSET(Radar!$AC$3,COLUMN(),0),    Param!$B$38/ScreenHeight!$B32,    (Param!$B$37+1/(1-OFFSET(Radar!$AD$3,COLUMN(),0)*ScreenHeight!$C32)/Param!$B$39)/OFFSET(Radar!$AC$3,COLUMN(),0))*DistanceShader!BV31*LightShader!BV31*(IF(OFFSET(Ghosts!$S$41,COLUMN(),0)&lt;ScreenHeight!$E32,   1,   (SQRT(OFFSET(Ghosts!$T$41,COLUMN(),0)-OFFSET(Ghosts!$R$41,COLUMN(),0)*ScreenHeight!$D32)-1))+IF(Ghosts!$B$35,IF(Param!$M$21,-1-POWER(0.3,Param!$M$21)/(IF(Param!$M$21&lt;20,LightShader!BV96,OFFSET(LightShader!BV96,Param!$M$21-20,0))+POWER(0.3,Param!$M$21)),-2),0))</f>
        <v>1.2124127469596582</v>
      </c>
      <c r="BW31" s="46">
        <f ca="1">IF(ScreenHeight!$B32&lt;OFFSET(Radar!$AC$3,COLUMN(),0),    Param!$B$38/ScreenHeight!$B32,    (Param!$B$37+1/(1-OFFSET(Radar!$AD$3,COLUMN(),0)*ScreenHeight!$C32)/Param!$B$39)/OFFSET(Radar!$AC$3,COLUMN(),0))*DistanceShader!BW31*LightShader!BW31*(IF(OFFSET(Ghosts!$S$41,COLUMN(),0)&lt;ScreenHeight!$E32,   1,   (SQRT(OFFSET(Ghosts!$T$41,COLUMN(),0)-OFFSET(Ghosts!$R$41,COLUMN(),0)*ScreenHeight!$D32)-1))+IF(Ghosts!$B$35,IF(Param!$M$21,-1-POWER(0.3,Param!$M$21)/(IF(Param!$M$21&lt;20,LightShader!BW96,OFFSET(LightShader!BW96,Param!$M$21-20,0))+POWER(0.3,Param!$M$21)),-2),0))</f>
        <v>1.163124200024978</v>
      </c>
      <c r="BX31" s="46">
        <f ca="1">IF(ScreenHeight!$B32&lt;OFFSET(Radar!$AC$3,COLUMN(),0),    Param!$B$38/ScreenHeight!$B32,    (Param!$B$37+1/(1-OFFSET(Radar!$AD$3,COLUMN(),0)*ScreenHeight!$C32)/Param!$B$39)/OFFSET(Radar!$AC$3,COLUMN(),0))*DistanceShader!BX31*LightShader!BX31*(IF(OFFSET(Ghosts!$S$41,COLUMN(),0)&lt;ScreenHeight!$E32,   1,   (SQRT(OFFSET(Ghosts!$T$41,COLUMN(),0)-OFFSET(Ghosts!$R$41,COLUMN(),0)*ScreenHeight!$D32)-1))+IF(Ghosts!$B$35,IF(Param!$M$21,-1-POWER(0.3,Param!$M$21)/(IF(Param!$M$21&lt;20,LightShader!BX96,OFFSET(LightShader!BX96,Param!$M$21-20,0))+POWER(0.3,Param!$M$21)),-2),0))</f>
        <v>1.1192385091456771</v>
      </c>
      <c r="BY31" s="46">
        <f ca="1">IF(ScreenHeight!$B32&lt;OFFSET(Radar!$AC$3,COLUMN(),0),    Param!$B$38/ScreenHeight!$B32,    (Param!$B$37+1/(1-OFFSET(Radar!$AD$3,COLUMN(),0)*ScreenHeight!$C32)/Param!$B$39)/OFFSET(Radar!$AC$3,COLUMN(),0))*DistanceShader!BY31*LightShader!BY31*(IF(OFFSET(Ghosts!$S$41,COLUMN(),0)&lt;ScreenHeight!$E32,   1,   (SQRT(OFFSET(Ghosts!$T$41,COLUMN(),0)-OFFSET(Ghosts!$R$41,COLUMN(),0)*ScreenHeight!$D32)-1))+IF(Ghosts!$B$35,IF(Param!$M$21,-1-POWER(0.3,Param!$M$21)/(IF(Param!$M$21&lt;20,LightShader!BY96,OFFSET(LightShader!BY96,Param!$M$21-20,0))+POWER(0.3,Param!$M$21)),-2),0))</f>
        <v>1.0808948215406373</v>
      </c>
      <c r="BZ31" s="46">
        <f ca="1">IF(ScreenHeight!$B32&lt;OFFSET(Radar!$AC$3,COLUMN(),0),    Param!$B$38/ScreenHeight!$B32,    (Param!$B$37+1/(1-OFFSET(Radar!$AD$3,COLUMN(),0)*ScreenHeight!$C32)/Param!$B$39)/OFFSET(Radar!$AC$3,COLUMN(),0))*DistanceShader!BZ31*LightShader!BZ31*(IF(OFFSET(Ghosts!$S$41,COLUMN(),0)&lt;ScreenHeight!$E32,   1,   (SQRT(OFFSET(Ghosts!$T$41,COLUMN(),0)-OFFSET(Ghosts!$R$41,COLUMN(),0)*ScreenHeight!$D32)-1))+IF(Ghosts!$B$35,IF(Param!$M$21,-1-POWER(0.3,Param!$M$21)/(IF(Param!$M$21&lt;20,LightShader!BZ96,OFFSET(LightShader!BZ96,Param!$M$21-20,0))+POWER(0.3,Param!$M$21)),-2),0))</f>
        <v>1.0486683477033525</v>
      </c>
      <c r="CA31" s="46">
        <f ca="1">IF(ScreenHeight!$B32&lt;OFFSET(Radar!$AC$3,COLUMN(),0),    Param!$B$38/ScreenHeight!$B32,    (Param!$B$37+1/(1-OFFSET(Radar!$AD$3,COLUMN(),0)*ScreenHeight!$C32)/Param!$B$39)/OFFSET(Radar!$AC$3,COLUMN(),0))*DistanceShader!CA31*LightShader!CA31*(IF(OFFSET(Ghosts!$S$41,COLUMN(),0)&lt;ScreenHeight!$E32,   1,   (SQRT(OFFSET(Ghosts!$T$41,COLUMN(),0)-OFFSET(Ghosts!$R$41,COLUMN(),0)*ScreenHeight!$D32)-1))+IF(Ghosts!$B$35,IF(Param!$M$21,-1-POWER(0.3,Param!$M$21)/(IF(Param!$M$21&lt;20,LightShader!CA96,OFFSET(LightShader!CA96,Param!$M$21-20,0))+POWER(0.3,Param!$M$21)),-2),0))</f>
        <v>1.0238728411535873</v>
      </c>
      <c r="CB31" s="46">
        <f ca="1">IF(ScreenHeight!$B32&lt;OFFSET(Radar!$AC$3,COLUMN(),0),    Param!$B$38/ScreenHeight!$B32,    (Param!$B$37+1/(1-OFFSET(Radar!$AD$3,COLUMN(),0)*ScreenHeight!$C32)/Param!$B$39)/OFFSET(Radar!$AC$3,COLUMN(),0))*DistanceShader!CB31*LightShader!CB31*(IF(OFFSET(Ghosts!$S$41,COLUMN(),0)&lt;ScreenHeight!$E32,   1,   (SQRT(OFFSET(Ghosts!$T$41,COLUMN(),0)-OFFSET(Ghosts!$R$41,COLUMN(),0)*ScreenHeight!$D32)-1))+IF(Ghosts!$B$35,IF(Param!$M$21,-1-POWER(0.3,Param!$M$21)/(IF(Param!$M$21&lt;20,LightShader!CB96,OFFSET(LightShader!CB96,Param!$M$21-20,0))+POWER(0.3,Param!$M$21)),-2),0))</f>
        <v>1.0092226167553917</v>
      </c>
      <c r="CC31" s="46">
        <f ca="1">IF(ScreenHeight!$B32&lt;OFFSET(Radar!$AC$3,COLUMN(),0),    Param!$B$38/ScreenHeight!$B32,    (Param!$B$37+1/(1-OFFSET(Radar!$AD$3,COLUMN(),0)*ScreenHeight!$C32)/Param!$B$39)/OFFSET(Radar!$AC$3,COLUMN(),0))*DistanceShader!CC31*LightShader!CC31*(IF(OFFSET(Ghosts!$S$41,COLUMN(),0)&lt;ScreenHeight!$E32,   1,   (SQRT(OFFSET(Ghosts!$T$41,COLUMN(),0)-OFFSET(Ghosts!$R$41,COLUMN(),0)*ScreenHeight!$D32)-1))+IF(Ghosts!$B$35,IF(Param!$M$21,-1-POWER(0.3,Param!$M$21)/(IF(Param!$M$21&lt;20,LightShader!CC96,OFFSET(LightShader!CC96,Param!$M$21-20,0))+POWER(0.3,Param!$M$21)),-2),0))</f>
        <v>1.0103898526843724</v>
      </c>
      <c r="CD31" s="46">
        <f ca="1">IF(ScreenHeight!$B32&lt;OFFSET(Radar!$AC$3,COLUMN(),0),    Param!$B$38/ScreenHeight!$B32,    (Param!$B$37+1/(1-OFFSET(Radar!$AD$3,COLUMN(),0)*ScreenHeight!$C32)/Param!$B$39)/OFFSET(Radar!$AC$3,COLUMN(),0))*DistanceShader!CD31*LightShader!CD31*(IF(OFFSET(Ghosts!$S$41,COLUMN(),0)&lt;ScreenHeight!$E32,   1,   (SQRT(OFFSET(Ghosts!$T$41,COLUMN(),0)-OFFSET(Ghosts!$R$41,COLUMN(),0)*ScreenHeight!$D32)-1))+IF(Ghosts!$B$35,IF(Param!$M$21,-1-POWER(0.3,Param!$M$21)/(IF(Param!$M$21&lt;20,LightShader!CD96,OFFSET(LightShader!CD96,Param!$M$21-20,0))+POWER(0.3,Param!$M$21)),-2),0))</f>
        <v>1.04004659103872</v>
      </c>
      <c r="CE31" s="46">
        <f ca="1">IF(ScreenHeight!$B32&lt;OFFSET(Radar!$AC$3,COLUMN(),0),    Param!$B$38/ScreenHeight!$B32,    (Param!$B$37+1/(1-OFFSET(Radar!$AD$3,COLUMN(),0)*ScreenHeight!$C32)/Param!$B$39)/OFFSET(Radar!$AC$3,COLUMN(),0))*DistanceShader!CE31*LightShader!CE31*(IF(OFFSET(Ghosts!$S$41,COLUMN(),0)&lt;ScreenHeight!$E32,   1,   (SQRT(OFFSET(Ghosts!$T$41,COLUMN(),0)-OFFSET(Ghosts!$R$41,COLUMN(),0)*ScreenHeight!$D32)-1))+IF(Ghosts!$B$35,IF(Param!$M$21,-1-POWER(0.3,Param!$M$21)/(IF(Param!$M$21&lt;20,LightShader!CE96,OFFSET(LightShader!CE96,Param!$M$21-20,0))+POWER(0.3,Param!$M$21)),-2),0))</f>
        <v>1.1296248564578089</v>
      </c>
      <c r="CF31" s="46">
        <f ca="1">IF(ScreenHeight!$B32&lt;OFFSET(Radar!$AC$3,COLUMN(),0),    Param!$B$38/ScreenHeight!$B32,    (Param!$B$37+1/(1-OFFSET(Radar!$AD$3,COLUMN(),0)*ScreenHeight!$C32)/Param!$B$39)/OFFSET(Radar!$AC$3,COLUMN(),0))*DistanceShader!CF31*LightShader!CF31*(IF(OFFSET(Ghosts!$S$41,COLUMN(),0)&lt;ScreenHeight!$E32,   1,   (SQRT(OFFSET(Ghosts!$T$41,COLUMN(),0)-OFFSET(Ghosts!$R$41,COLUMN(),0)*ScreenHeight!$D32)-1))+IF(Ghosts!$B$35,IF(Param!$M$21,-1-POWER(0.3,Param!$M$21)/(IF(Param!$M$21&lt;20,LightShader!CF96,OFFSET(LightShader!CF96,Param!$M$21-20,0))+POWER(0.3,Param!$M$21)),-2),0))</f>
        <v>1.3662094009689785</v>
      </c>
      <c r="CG31" s="46">
        <f ca="1">IF(ScreenHeight!$B32&lt;OFFSET(Radar!$AC$3,COLUMN(),0),    Param!$B$38/ScreenHeight!$B32,    (Param!$B$37+1/(1-OFFSET(Radar!$AD$3,COLUMN(),0)*ScreenHeight!$C32)/Param!$B$39)/OFFSET(Radar!$AC$3,COLUMN(),0))*DistanceShader!CG31*LightShader!CG31*(IF(OFFSET(Ghosts!$S$41,COLUMN(),0)&lt;ScreenHeight!$E32,   1,   (SQRT(OFFSET(Ghosts!$T$41,COLUMN(),0)-OFFSET(Ghosts!$R$41,COLUMN(),0)*ScreenHeight!$D32)-1))+IF(Ghosts!$B$35,IF(Param!$M$21,-1-POWER(0.3,Param!$M$21)/(IF(Param!$M$21&lt;20,LightShader!CG96,OFFSET(LightShader!CG96,Param!$M$21-20,0))+POWER(0.3,Param!$M$21)),-2),0))</f>
        <v>1.7058464266648705</v>
      </c>
      <c r="CH31" s="46">
        <f ca="1">IF(ScreenHeight!$B32&lt;OFFSET(Radar!$AC$3,COLUMN(),0),    Param!$B$38/ScreenHeight!$B32,    (Param!$B$37+1/(1-OFFSET(Radar!$AD$3,COLUMN(),0)*ScreenHeight!$C32)/Param!$B$39)/OFFSET(Radar!$AC$3,COLUMN(),0))*DistanceShader!CH31*LightShader!CH31*(IF(OFFSET(Ghosts!$S$41,COLUMN(),0)&lt;ScreenHeight!$E32,   1,   (SQRT(OFFSET(Ghosts!$T$41,COLUMN(),0)-OFFSET(Ghosts!$R$41,COLUMN(),0)*ScreenHeight!$D32)-1))+IF(Ghosts!$B$35,IF(Param!$M$21,-1-POWER(0.3,Param!$M$21)/(IF(Param!$M$21&lt;20,LightShader!CH96,OFFSET(LightShader!CH96,Param!$M$21-20,0))+POWER(0.3,Param!$M$21)),-2),0))</f>
        <v>1.6477175808714994</v>
      </c>
      <c r="CI31" s="46">
        <f ca="1">IF(ScreenHeight!$B32&lt;OFFSET(Radar!$AC$3,COLUMN(),0),    Param!$B$38/ScreenHeight!$B32,    (Param!$B$37+1/(1-OFFSET(Radar!$AD$3,COLUMN(),0)*ScreenHeight!$C32)/Param!$B$39)/OFFSET(Radar!$AC$3,COLUMN(),0))*DistanceShader!CI31*LightShader!CI31*(IF(OFFSET(Ghosts!$S$41,COLUMN(),0)&lt;ScreenHeight!$E32,   1,   (SQRT(OFFSET(Ghosts!$T$41,COLUMN(),0)-OFFSET(Ghosts!$R$41,COLUMN(),0)*ScreenHeight!$D32)-1))+IF(Ghosts!$B$35,IF(Param!$M$21,-1-POWER(0.3,Param!$M$21)/(IF(Param!$M$21&lt;20,LightShader!CI96,OFFSET(LightShader!CI96,Param!$M$21-20,0))+POWER(0.3,Param!$M$21)),-2),0))</f>
        <v>1.5927228918527772</v>
      </c>
      <c r="CJ31" s="46">
        <f ca="1">IF(ScreenHeight!$B32&lt;OFFSET(Radar!$AC$3,COLUMN(),0),    Param!$B$38/ScreenHeight!$B32,    (Param!$B$37+1/(1-OFFSET(Radar!$AD$3,COLUMN(),0)*ScreenHeight!$C32)/Param!$B$39)/OFFSET(Radar!$AC$3,COLUMN(),0))*DistanceShader!CJ31*LightShader!CJ31*(IF(OFFSET(Ghosts!$S$41,COLUMN(),0)&lt;ScreenHeight!$E32,   1,   (SQRT(OFFSET(Ghosts!$T$41,COLUMN(),0)-OFFSET(Ghosts!$R$41,COLUMN(),0)*ScreenHeight!$D32)-1))+IF(Ghosts!$B$35,IF(Param!$M$21,-1-POWER(0.3,Param!$M$21)/(IF(Param!$M$21&lt;20,LightShader!CJ96,OFFSET(LightShader!CJ96,Param!$M$21-20,0))+POWER(0.3,Param!$M$21)),-2),0))</f>
        <v>1.1863065352926332</v>
      </c>
      <c r="CK31" s="46">
        <f ca="1">IF(ScreenHeight!$B32&lt;OFFSET(Radar!$AC$3,COLUMN(),0),    Param!$B$38/ScreenHeight!$B32,    (Param!$B$37+1/(1-OFFSET(Radar!$AD$3,COLUMN(),0)*ScreenHeight!$C32)/Param!$B$39)/OFFSET(Radar!$AC$3,COLUMN(),0))*DistanceShader!CK31*LightShader!CK31*(IF(OFFSET(Ghosts!$S$41,COLUMN(),0)&lt;ScreenHeight!$E32,   1,   (SQRT(OFFSET(Ghosts!$T$41,COLUMN(),0)-OFFSET(Ghosts!$R$41,COLUMN(),0)*ScreenHeight!$D32)-1))+IF(Ghosts!$B$35,IF(Param!$M$21,-1-POWER(0.3,Param!$M$21)/(IF(Param!$M$21&lt;20,LightShader!CK96,OFFSET(LightShader!CK96,Param!$M$21-20,0))+POWER(0.3,Param!$M$21)),-2),0))</f>
        <v>0.92473576598863272</v>
      </c>
      <c r="CL31" s="46">
        <f ca="1">IF(ScreenHeight!$B32&lt;OFFSET(Radar!$AC$3,COLUMN(),0),    Param!$B$38/ScreenHeight!$B32,    (Param!$B$37+1/(1-OFFSET(Radar!$AD$3,COLUMN(),0)*ScreenHeight!$C32)/Param!$B$39)/OFFSET(Radar!$AC$3,COLUMN(),0))*DistanceShader!CL31*LightShader!CL31*(IF(OFFSET(Ghosts!$S$41,COLUMN(),0)&lt;ScreenHeight!$E32,   1,   (SQRT(OFFSET(Ghosts!$T$41,COLUMN(),0)-OFFSET(Ghosts!$R$41,COLUMN(),0)*ScreenHeight!$D32)-1))+IF(Ghosts!$B$35,IF(Param!$M$21,-1-POWER(0.3,Param!$M$21)/(IF(Param!$M$21&lt;20,LightShader!CL96,OFFSET(LightShader!CL96,Param!$M$21-20,0))+POWER(0.3,Param!$M$21)),-2),0))</f>
        <v>8.2931134556341379E-2</v>
      </c>
      <c r="CM31" s="46">
        <f ca="1">IF(ScreenHeight!$B32&lt;OFFSET(Radar!$AC$3,COLUMN(),0),    Param!$B$38/ScreenHeight!$B32,    (Param!$B$37+1/(1-OFFSET(Radar!$AD$3,COLUMN(),0)*ScreenHeight!$C32)/Param!$B$39)/OFFSET(Radar!$AC$3,COLUMN(),0))*DistanceShader!CM31*LightShader!CM31*(IF(OFFSET(Ghosts!$S$41,COLUMN(),0)&lt;ScreenHeight!$E32,   1,   (SQRT(OFFSET(Ghosts!$T$41,COLUMN(),0)-OFFSET(Ghosts!$R$41,COLUMN(),0)*ScreenHeight!$D32)-1))+IF(Ghosts!$B$35,IF(Param!$M$21,-1-POWER(0.3,Param!$M$21)/(IF(Param!$M$21&lt;20,LightShader!CM96,OFFSET(LightShader!CM96,Param!$M$21-20,0))+POWER(0.3,Param!$M$21)),-2),0))</f>
        <v>1.0294690065921233</v>
      </c>
      <c r="CN31" s="46">
        <f ca="1">IF(ScreenHeight!$B32&lt;OFFSET(Radar!$AC$3,COLUMN(),0),    Param!$B$38/ScreenHeight!$B32,    (Param!$B$37+1/(1-OFFSET(Radar!$AD$3,COLUMN(),0)*ScreenHeight!$C32)/Param!$B$39)/OFFSET(Radar!$AC$3,COLUMN(),0))*DistanceShader!CN31*LightShader!CN31*(IF(OFFSET(Ghosts!$S$41,COLUMN(),0)&lt;ScreenHeight!$E32,   1,   (SQRT(OFFSET(Ghosts!$T$41,COLUMN(),0)-OFFSET(Ghosts!$R$41,COLUMN(),0)*ScreenHeight!$D32)-1))+IF(Ghosts!$B$35,IF(Param!$M$21,-1-POWER(0.3,Param!$M$21)/(IF(Param!$M$21&lt;20,LightShader!CN96,OFFSET(LightShader!CN96,Param!$M$21-20,0))+POWER(0.3,Param!$M$21)),-2),0))</f>
        <v>0.95874836857203949</v>
      </c>
      <c r="CO31" s="46">
        <f ca="1">IF(ScreenHeight!$B32&lt;OFFSET(Radar!$AC$3,COLUMN(),0),    Param!$B$38/ScreenHeight!$B32,    (Param!$B$37+1/(1-OFFSET(Radar!$AD$3,COLUMN(),0)*ScreenHeight!$C32)/Param!$B$39)/OFFSET(Radar!$AC$3,COLUMN(),0))*DistanceShader!CO31*LightShader!CO31*(IF(OFFSET(Ghosts!$S$41,COLUMN(),0)&lt;ScreenHeight!$E32,   1,   (SQRT(OFFSET(Ghosts!$T$41,COLUMN(),0)-OFFSET(Ghosts!$R$41,COLUMN(),0)*ScreenHeight!$D32)-1))+IF(Ghosts!$B$35,IF(Param!$M$21,-1-POWER(0.3,Param!$M$21)/(IF(Param!$M$21&lt;20,LightShader!CO96,OFFSET(LightShader!CO96,Param!$M$21-20,0))+POWER(0.3,Param!$M$21)),-2),0))</f>
        <v>0.90616330029604231</v>
      </c>
      <c r="CP31" s="46">
        <f ca="1">IF(ScreenHeight!$B32&lt;OFFSET(Radar!$AC$3,COLUMN(),0),    Param!$B$38/ScreenHeight!$B32,    (Param!$B$37+1/(1-OFFSET(Radar!$AD$3,COLUMN(),0)*ScreenHeight!$C32)/Param!$B$39)/OFFSET(Radar!$AC$3,COLUMN(),0))*DistanceShader!CP31*LightShader!CP31*(IF(OFFSET(Ghosts!$S$41,COLUMN(),0)&lt;ScreenHeight!$E32,   1,   (SQRT(OFFSET(Ghosts!$T$41,COLUMN(),0)-OFFSET(Ghosts!$R$41,COLUMN(),0)*ScreenHeight!$D32)-1))+IF(Ghosts!$B$35,IF(Param!$M$21,-1-POWER(0.3,Param!$M$21)/(IF(Param!$M$21&lt;20,LightShader!CP96,OFFSET(LightShader!CP96,Param!$M$21-20,0))+POWER(0.3,Param!$M$21)),-2),0))</f>
        <v>0.86409086920365374</v>
      </c>
      <c r="CQ31" s="46">
        <f ca="1">IF(ScreenHeight!$B32&lt;OFFSET(Radar!$AC$3,COLUMN(),0),    Param!$B$38/ScreenHeight!$B32,    (Param!$B$37+1/(1-OFFSET(Radar!$AD$3,COLUMN(),0)*ScreenHeight!$C32)/Param!$B$39)/OFFSET(Radar!$AC$3,COLUMN(),0))*DistanceShader!CQ31*LightShader!CQ31*(IF(OFFSET(Ghosts!$S$41,COLUMN(),0)&lt;ScreenHeight!$E32,   1,   (SQRT(OFFSET(Ghosts!$T$41,COLUMN(),0)-OFFSET(Ghosts!$R$41,COLUMN(),0)*ScreenHeight!$D32)-1))+IF(Ghosts!$B$35,IF(Param!$M$21,-1-POWER(0.3,Param!$M$21)/(IF(Param!$M$21&lt;20,LightShader!CQ96,OFFSET(LightShader!CQ96,Param!$M$21-20,0))+POWER(0.3,Param!$M$21)),-2),0))</f>
        <v>0.82866692376741025</v>
      </c>
      <c r="CR31" s="46">
        <f ca="1">IF(ScreenHeight!$B32&lt;OFFSET(Radar!$AC$3,COLUMN(),0),    Param!$B$38/ScreenHeight!$B32,    (Param!$B$37+1/(1-OFFSET(Radar!$AD$3,COLUMN(),0)*ScreenHeight!$C32)/Param!$B$39)/OFFSET(Radar!$AC$3,COLUMN(),0))*DistanceShader!CR31*LightShader!CR31*(IF(OFFSET(Ghosts!$S$41,COLUMN(),0)&lt;ScreenHeight!$E32,   1,   (SQRT(OFFSET(Ghosts!$T$41,COLUMN(),0)-OFFSET(Ghosts!$R$41,COLUMN(),0)*ScreenHeight!$D32)-1))+IF(Ghosts!$B$35,IF(Param!$M$21,-1-POWER(0.3,Param!$M$21)/(IF(Param!$M$21&lt;20,LightShader!CR96,OFFSET(LightShader!CR96,Param!$M$21-20,0))+POWER(0.3,Param!$M$21)),-2),0))</f>
        <v>0.79776394110722715</v>
      </c>
      <c r="CS31" s="46">
        <f ca="1">IF(ScreenHeight!$B32&lt;OFFSET(Radar!$AC$3,COLUMN(),0),    Param!$B$38/ScreenHeight!$B32,    (Param!$B$37+1/(1-OFFSET(Radar!$AD$3,COLUMN(),0)*ScreenHeight!$C32)/Param!$B$39)/OFFSET(Radar!$AC$3,COLUMN(),0))*DistanceShader!CS31*LightShader!CS31*(IF(OFFSET(Ghosts!$S$41,COLUMN(),0)&lt;ScreenHeight!$E32,   1,   (SQRT(OFFSET(Ghosts!$T$41,COLUMN(),0)-OFFSET(Ghosts!$R$41,COLUMN(),0)*ScreenHeight!$D32)-1))+IF(Ghosts!$B$35,IF(Param!$M$21,-1-POWER(0.3,Param!$M$21)/(IF(Param!$M$21&lt;20,LightShader!CS96,OFFSET(LightShader!CS96,Param!$M$21-20,0))+POWER(0.3,Param!$M$21)),-2),0))</f>
        <v>0.77012738924762858</v>
      </c>
      <c r="CT31" s="46">
        <f ca="1">IF(ScreenHeight!$B32&lt;OFFSET(Radar!$AC$3,COLUMN(),0),    Param!$B$38/ScreenHeight!$B32,    (Param!$B$37+1/(1-OFFSET(Radar!$AD$3,COLUMN(),0)*ScreenHeight!$C32)/Param!$B$39)/OFFSET(Radar!$AC$3,COLUMN(),0))*DistanceShader!CT31*LightShader!CT31*(IF(OFFSET(Ghosts!$S$41,COLUMN(),0)&lt;ScreenHeight!$E32,   1,   (SQRT(OFFSET(Ghosts!$T$41,COLUMN(),0)-OFFSET(Ghosts!$R$41,COLUMN(),0)*ScreenHeight!$D32)-1))+IF(Ghosts!$B$35,IF(Param!$M$21,-1-POWER(0.3,Param!$M$21)/(IF(Param!$M$21&lt;20,LightShader!CT96,OFFSET(LightShader!CT96,Param!$M$21-20,0))+POWER(0.3,Param!$M$21)),-2),0))</f>
        <v>0.74497319571088805</v>
      </c>
      <c r="CU31" s="46">
        <f ca="1">IF(ScreenHeight!$B32&lt;OFFSET(Radar!$AC$3,COLUMN(),0),    Param!$B$38/ScreenHeight!$B32,    (Param!$B$37+1/(1-OFFSET(Radar!$AD$3,COLUMN(),0)*ScreenHeight!$C32)/Param!$B$39)/OFFSET(Radar!$AC$3,COLUMN(),0))*DistanceShader!CU31*LightShader!CU31*(IF(OFFSET(Ghosts!$S$41,COLUMN(),0)&lt;ScreenHeight!$E32,   1,   (SQRT(OFFSET(Ghosts!$T$41,COLUMN(),0)-OFFSET(Ghosts!$R$41,COLUMN(),0)*ScreenHeight!$D32)-1))+IF(Ghosts!$B$35,IF(Param!$M$21,-1-POWER(0.3,Param!$M$21)/(IF(Param!$M$21&lt;20,LightShader!CU96,OFFSET(LightShader!CU96,Param!$M$21-20,0))+POWER(0.3,Param!$M$21)),-2),0))</f>
        <v>0.72178602214137932</v>
      </c>
      <c r="CV31" s="46">
        <f ca="1">IF(ScreenHeight!$B32&lt;OFFSET(Radar!$AC$3,COLUMN(),0),    Param!$B$38/ScreenHeight!$B32,    (Param!$B$37+1/(1-OFFSET(Radar!$AD$3,COLUMN(),0)*ScreenHeight!$C32)/Param!$B$39)/OFFSET(Radar!$AC$3,COLUMN(),0))*DistanceShader!CV31*LightShader!CV31*(IF(OFFSET(Ghosts!$S$41,COLUMN(),0)&lt;ScreenHeight!$E32,   1,   (SQRT(OFFSET(Ghosts!$T$41,COLUMN(),0)-OFFSET(Ghosts!$R$41,COLUMN(),0)*ScreenHeight!$D32)-1))+IF(Ghosts!$B$35,IF(Param!$M$21,-1-POWER(0.3,Param!$M$21)/(IF(Param!$M$21&lt;20,LightShader!CV96,OFFSET(LightShader!CV96,Param!$M$21-20,0))+POWER(0.3,Param!$M$21)),-2),0))</f>
        <v>0.70021183933872122</v>
      </c>
      <c r="CW31" s="46">
        <f ca="1">IF(ScreenHeight!$B32&lt;OFFSET(Radar!$AC$3,COLUMN(),0),    Param!$B$38/ScreenHeight!$B32,    (Param!$B$37+1/(1-OFFSET(Radar!$AD$3,COLUMN(),0)*ScreenHeight!$C32)/Param!$B$39)/OFFSET(Radar!$AC$3,COLUMN(),0))*DistanceShader!CW31*LightShader!CW31*(IF(OFFSET(Ghosts!$S$41,COLUMN(),0)&lt;ScreenHeight!$E32,   1,   (SQRT(OFFSET(Ghosts!$T$41,COLUMN(),0)-OFFSET(Ghosts!$R$41,COLUMN(),0)*ScreenHeight!$D32)-1))+IF(Ghosts!$B$35,IF(Param!$M$21,-1-POWER(0.3,Param!$M$21)/(IF(Param!$M$21&lt;20,LightShader!CW96,OFFSET(LightShader!CW96,Param!$M$21-20,0))+POWER(0.3,Param!$M$21)),-2),0))</f>
        <v>0.67999769405945854</v>
      </c>
    </row>
    <row r="32" spans="1:101" ht="7.5" customHeight="1">
      <c r="A32" s="46">
        <f ca="1">IF(ScreenHeight!$B33&lt;OFFSET(Radar!$AC$3,COLUMN(),0),    Param!$B$38/ScreenHeight!$B33,    (Param!$B$37+1/(1-OFFSET(Radar!$AD$3,COLUMN(),0)*ScreenHeight!$C33)/Param!$B$39)/OFFSET(Radar!$AC$3,COLUMN(),0))*DistanceShader!A32*LightShader!A32*(IF(OFFSET(Ghosts!$S$41,COLUMN(),0)&lt;ScreenHeight!$E33,   1,   (SQRT(OFFSET(Ghosts!$T$41,COLUMN(),0)-OFFSET(Ghosts!$R$41,COLUMN(),0)*ScreenHeight!$D33)-1))+IF(Ghosts!$B$35,IF(Param!$M$21,-1-POWER(0.3,Param!$M$21)/(IF(Param!$M$21&lt;20,LightShader!A97,OFFSET(LightShader!A97,Param!$M$21-20,0))+POWER(0.3,Param!$M$21)),-2),0))</f>
        <v>0.74150149414740052</v>
      </c>
      <c r="B32" s="46">
        <f ca="1">IF(ScreenHeight!$B33&lt;OFFSET(Radar!$AC$3,COLUMN(),0),    Param!$B$38/ScreenHeight!$B33,    (Param!$B$37+1/(1-OFFSET(Radar!$AD$3,COLUMN(),0)*ScreenHeight!$C33)/Param!$B$39)/OFFSET(Radar!$AC$3,COLUMN(),0))*DistanceShader!B32*LightShader!B32*(IF(OFFSET(Ghosts!$S$41,COLUMN(),0)&lt;ScreenHeight!$E33,   1,   (SQRT(OFFSET(Ghosts!$T$41,COLUMN(),0)-OFFSET(Ghosts!$R$41,COLUMN(),0)*ScreenHeight!$D33)-1))+IF(Ghosts!$B$35,IF(Param!$M$21,-1-POWER(0.3,Param!$M$21)/(IF(Param!$M$21&lt;20,LightShader!B97,OFFSET(LightShader!B97,Param!$M$21-20,0))+POWER(0.3,Param!$M$21)),-2),0))</f>
        <v>0.75600487128292515</v>
      </c>
      <c r="C32" s="46">
        <f ca="1">IF(ScreenHeight!$B33&lt;OFFSET(Radar!$AC$3,COLUMN(),0),    Param!$B$38/ScreenHeight!$B33,    (Param!$B$37+1/(1-OFFSET(Radar!$AD$3,COLUMN(),0)*ScreenHeight!$C33)/Param!$B$39)/OFFSET(Radar!$AC$3,COLUMN(),0))*DistanceShader!C32*LightShader!C32*(IF(OFFSET(Ghosts!$S$41,COLUMN(),0)&lt;ScreenHeight!$E33,   1,   (SQRT(OFFSET(Ghosts!$T$41,COLUMN(),0)-OFFSET(Ghosts!$R$41,COLUMN(),0)*ScreenHeight!$D33)-1))+IF(Ghosts!$B$35,IF(Param!$M$21,-1-POWER(0.3,Param!$M$21)/(IF(Param!$M$21&lt;20,LightShader!C97,OFFSET(LightShader!C97,Param!$M$21-20,0))+POWER(0.3,Param!$M$21)),-2),0))</f>
        <v>0.77101620370498325</v>
      </c>
      <c r="D32" s="46">
        <f ca="1">IF(ScreenHeight!$B33&lt;OFFSET(Radar!$AC$3,COLUMN(),0),    Param!$B$38/ScreenHeight!$B33,    (Param!$B$37+1/(1-OFFSET(Radar!$AD$3,COLUMN(),0)*ScreenHeight!$C33)/Param!$B$39)/OFFSET(Radar!$AC$3,COLUMN(),0))*DistanceShader!D32*LightShader!D32*(IF(OFFSET(Ghosts!$S$41,COLUMN(),0)&lt;ScreenHeight!$E33,   1,   (SQRT(OFFSET(Ghosts!$T$41,COLUMN(),0)-OFFSET(Ghosts!$R$41,COLUMN(),0)*ScreenHeight!$D33)-1))+IF(Ghosts!$B$35,IF(Param!$M$21,-1-POWER(0.3,Param!$M$21)/(IF(Param!$M$21&lt;20,LightShader!D97,OFFSET(LightShader!D97,Param!$M$21-20,0))+POWER(0.3,Param!$M$21)),-2),0))</f>
        <v>0.78656175213175605</v>
      </c>
      <c r="E32" s="46">
        <f ca="1">IF(ScreenHeight!$B33&lt;OFFSET(Radar!$AC$3,COLUMN(),0),    Param!$B$38/ScreenHeight!$B33,    (Param!$B$37+1/(1-OFFSET(Radar!$AD$3,COLUMN(),0)*ScreenHeight!$C33)/Param!$B$39)/OFFSET(Radar!$AC$3,COLUMN(),0))*DistanceShader!E32*LightShader!E32*(IF(OFFSET(Ghosts!$S$41,COLUMN(),0)&lt;ScreenHeight!$E33,   1,   (SQRT(OFFSET(Ghosts!$T$41,COLUMN(),0)-OFFSET(Ghosts!$R$41,COLUMN(),0)*ScreenHeight!$D33)-1))+IF(Ghosts!$B$35,IF(Param!$M$21,-1-POWER(0.3,Param!$M$21)/(IF(Param!$M$21&lt;20,LightShader!E97,OFFSET(LightShader!E97,Param!$M$21-20,0))+POWER(0.3,Param!$M$21)),-2),0))</f>
        <v>0.8026697607525517</v>
      </c>
      <c r="F32" s="46">
        <f ca="1">IF(ScreenHeight!$B33&lt;OFFSET(Radar!$AC$3,COLUMN(),0),    Param!$B$38/ScreenHeight!$B33,    (Param!$B$37+1/(1-OFFSET(Radar!$AD$3,COLUMN(),0)*ScreenHeight!$C33)/Param!$B$39)/OFFSET(Radar!$AC$3,COLUMN(),0))*DistanceShader!F32*LightShader!F32*(IF(OFFSET(Ghosts!$S$41,COLUMN(),0)&lt;ScreenHeight!$E33,   1,   (SQRT(OFFSET(Ghosts!$T$41,COLUMN(),0)-OFFSET(Ghosts!$R$41,COLUMN(),0)*ScreenHeight!$D33)-1))+IF(Ghosts!$B$35,IF(Param!$M$21,-1-POWER(0.3,Param!$M$21)/(IF(Param!$M$21&lt;20,LightShader!F97,OFFSET(LightShader!F97,Param!$M$21-20,0))+POWER(0.3,Param!$M$21)),-2),0))</f>
        <v>0.81937067016696474</v>
      </c>
      <c r="G32" s="46">
        <f ca="1">IF(ScreenHeight!$B33&lt;OFFSET(Radar!$AC$3,COLUMN(),0),    Param!$B$38/ScreenHeight!$B33,    (Param!$B$37+1/(1-OFFSET(Radar!$AD$3,COLUMN(),0)*ScreenHeight!$C33)/Param!$B$39)/OFFSET(Radar!$AC$3,COLUMN(),0))*DistanceShader!G32*LightShader!G32*(IF(OFFSET(Ghosts!$S$41,COLUMN(),0)&lt;ScreenHeight!$E33,   1,   (SQRT(OFFSET(Ghosts!$T$41,COLUMN(),0)-OFFSET(Ghosts!$R$41,COLUMN(),0)*ScreenHeight!$D33)-1))+IF(Ghosts!$B$35,IF(Param!$M$21,-1-POWER(0.3,Param!$M$21)/(IF(Param!$M$21&lt;20,LightShader!G97,OFFSET(LightShader!G97,Param!$M$21-20,0))+POWER(0.3,Param!$M$21)),-2),0))</f>
        <v>0.83669736042004395</v>
      </c>
      <c r="H32" s="46">
        <f ca="1">IF(ScreenHeight!$B33&lt;OFFSET(Radar!$AC$3,COLUMN(),0),    Param!$B$38/ScreenHeight!$B33,    (Param!$B$37+1/(1-OFFSET(Radar!$AD$3,COLUMN(),0)*ScreenHeight!$C33)/Param!$B$39)/OFFSET(Radar!$AC$3,COLUMN(),0))*DistanceShader!H32*LightShader!H32*(IF(OFFSET(Ghosts!$S$41,COLUMN(),0)&lt;ScreenHeight!$E33,   1,   (SQRT(OFFSET(Ghosts!$T$41,COLUMN(),0)-OFFSET(Ghosts!$R$41,COLUMN(),0)*ScreenHeight!$D33)-1))+IF(Ghosts!$B$35,IF(Param!$M$21,-1-POWER(0.3,Param!$M$21)/(IF(Param!$M$21&lt;20,LightShader!H97,OFFSET(LightShader!H97,Param!$M$21-20,0))+POWER(0.3,Param!$M$21)),-2),0))</f>
        <v>0.85468542925637081</v>
      </c>
      <c r="I32" s="46">
        <f ca="1">IF(ScreenHeight!$B33&lt;OFFSET(Radar!$AC$3,COLUMN(),0),    Param!$B$38/ScreenHeight!$B33,    (Param!$B$37+1/(1-OFFSET(Radar!$AD$3,COLUMN(),0)*ScreenHeight!$C33)/Param!$B$39)/OFFSET(Radar!$AC$3,COLUMN(),0))*DistanceShader!I32*LightShader!I32*(IF(OFFSET(Ghosts!$S$41,COLUMN(),0)&lt;ScreenHeight!$E33,   1,   (SQRT(OFFSET(Ghosts!$T$41,COLUMN(),0)-OFFSET(Ghosts!$R$41,COLUMN(),0)*ScreenHeight!$D33)-1))+IF(Ghosts!$B$35,IF(Param!$M$21,-1-POWER(0.3,Param!$M$21)/(IF(Param!$M$21&lt;20,LightShader!I97,OFFSET(LightShader!I97,Param!$M$21-20,0))+POWER(0.3,Param!$M$21)),-2),0))</f>
        <v>0.87337351171503297</v>
      </c>
      <c r="J32" s="46">
        <f ca="1">IF(ScreenHeight!$B33&lt;OFFSET(Radar!$AC$3,COLUMN(),0),    Param!$B$38/ScreenHeight!$B33,    (Param!$B$37+1/(1-OFFSET(Radar!$AD$3,COLUMN(),0)*ScreenHeight!$C33)/Param!$B$39)/OFFSET(Radar!$AC$3,COLUMN(),0))*DistanceShader!J32*LightShader!J32*(IF(OFFSET(Ghosts!$S$41,COLUMN(),0)&lt;ScreenHeight!$E33,   1,   (SQRT(OFFSET(Ghosts!$T$41,COLUMN(),0)-OFFSET(Ghosts!$R$41,COLUMN(),0)*ScreenHeight!$D33)-1))+IF(Ghosts!$B$35,IF(Param!$M$21,-1-POWER(0.3,Param!$M$21)/(IF(Param!$M$21&lt;20,LightShader!J97,OFFSET(LightShader!J97,Param!$M$21-20,0))+POWER(0.3,Param!$M$21)),-2),0))</f>
        <v>0.58230090169125803</v>
      </c>
      <c r="K32" s="46">
        <f ca="1">IF(ScreenHeight!$B33&lt;OFFSET(Radar!$AC$3,COLUMN(),0),    Param!$B$38/ScreenHeight!$B33,    (Param!$B$37+1/(1-OFFSET(Radar!$AD$3,COLUMN(),0)*ScreenHeight!$C33)/Param!$B$39)/OFFSET(Radar!$AC$3,COLUMN(),0))*DistanceShader!K32*LightShader!K32*(IF(OFFSET(Ghosts!$S$41,COLUMN(),0)&lt;ScreenHeight!$E33,   1,   (SQRT(OFFSET(Ghosts!$T$41,COLUMN(),0)-OFFSET(Ghosts!$R$41,COLUMN(),0)*ScreenHeight!$D33)-1))+IF(Ghosts!$B$35,IF(Param!$M$21,-1-POWER(0.3,Param!$M$21)/(IF(Param!$M$21&lt;20,LightShader!K97,OFFSET(LightShader!K97,Param!$M$21-20,0))+POWER(0.3,Param!$M$21)),-2),0))</f>
        <v>0.59548744755070437</v>
      </c>
      <c r="L32" s="46">
        <f ca="1">IF(ScreenHeight!$B33&lt;OFFSET(Radar!$AC$3,COLUMN(),0),    Param!$B$38/ScreenHeight!$B33,    (Param!$B$37+1/(1-OFFSET(Radar!$AD$3,COLUMN(),0)*ScreenHeight!$C33)/Param!$B$39)/OFFSET(Radar!$AC$3,COLUMN(),0))*DistanceShader!L32*LightShader!L32*(IF(OFFSET(Ghosts!$S$41,COLUMN(),0)&lt;ScreenHeight!$E33,   1,   (SQRT(OFFSET(Ghosts!$T$41,COLUMN(),0)-OFFSET(Ghosts!$R$41,COLUMN(),0)*ScreenHeight!$D33)-1))+IF(Ghosts!$B$35,IF(Param!$M$21,-1-POWER(0.3,Param!$M$21)/(IF(Param!$M$21&lt;20,LightShader!L97,OFFSET(LightShader!L97,Param!$M$21-20,0))+POWER(0.3,Param!$M$21)),-2),0))</f>
        <v>0.60922063104188606</v>
      </c>
      <c r="M32" s="46">
        <f ca="1">IF(ScreenHeight!$B33&lt;OFFSET(Radar!$AC$3,COLUMN(),0),    Param!$B$38/ScreenHeight!$B33,    (Param!$B$37+1/(1-OFFSET(Radar!$AD$3,COLUMN(),0)*ScreenHeight!$C33)/Param!$B$39)/OFFSET(Radar!$AC$3,COLUMN(),0))*DistanceShader!M32*LightShader!M32*(IF(OFFSET(Ghosts!$S$41,COLUMN(),0)&lt;ScreenHeight!$E33,   1,   (SQRT(OFFSET(Ghosts!$T$41,COLUMN(),0)-OFFSET(Ghosts!$R$41,COLUMN(),0)*ScreenHeight!$D33)-1))+IF(Ghosts!$B$35,IF(Param!$M$21,-1-POWER(0.3,Param!$M$21)/(IF(Param!$M$21&lt;20,LightShader!M97,OFFSET(LightShader!M97,Param!$M$21-20,0))+POWER(0.3,Param!$M$21)),-2),0))</f>
        <v>0.62353638778252973</v>
      </c>
      <c r="N32" s="46">
        <f ca="1">IF(ScreenHeight!$B33&lt;OFFSET(Radar!$AC$3,COLUMN(),0),    Param!$B$38/ScreenHeight!$B33,    (Param!$B$37+1/(1-OFFSET(Radar!$AD$3,COLUMN(),0)*ScreenHeight!$C33)/Param!$B$39)/OFFSET(Radar!$AC$3,COLUMN(),0))*DistanceShader!N32*LightShader!N32*(IF(OFFSET(Ghosts!$S$41,COLUMN(),0)&lt;ScreenHeight!$E33,   1,   (SQRT(OFFSET(Ghosts!$T$41,COLUMN(),0)-OFFSET(Ghosts!$R$41,COLUMN(),0)*ScreenHeight!$D33)-1))+IF(Ghosts!$B$35,IF(Param!$M$21,-1-POWER(0.3,Param!$M$21)/(IF(Param!$M$21&lt;20,LightShader!N97,OFFSET(LightShader!N97,Param!$M$21-20,0))+POWER(0.3,Param!$M$21)),-2),0))</f>
        <v>0.63847428777595361</v>
      </c>
      <c r="O32" s="46">
        <f ca="1">IF(ScreenHeight!$B33&lt;OFFSET(Radar!$AC$3,COLUMN(),0),    Param!$B$38/ScreenHeight!$B33,    (Param!$B$37+1/(1-OFFSET(Radar!$AD$3,COLUMN(),0)*ScreenHeight!$C33)/Param!$B$39)/OFFSET(Radar!$AC$3,COLUMN(),0))*DistanceShader!O32*LightShader!O32*(IF(OFFSET(Ghosts!$S$41,COLUMN(),0)&lt;ScreenHeight!$E33,   1,   (SQRT(OFFSET(Ghosts!$T$41,COLUMN(),0)-OFFSET(Ghosts!$R$41,COLUMN(),0)*ScreenHeight!$D33)-1))+IF(Ghosts!$B$35,IF(Param!$M$21,-1-POWER(0.3,Param!$M$21)/(IF(Param!$M$21&lt;20,LightShader!O97,OFFSET(LightShader!O97,Param!$M$21-20,0))+POWER(0.3,Param!$M$21)),-2),0))</f>
        <v>0.65407804940335823</v>
      </c>
      <c r="P32" s="46">
        <f ca="1">IF(ScreenHeight!$B33&lt;OFFSET(Radar!$AC$3,COLUMN(),0),    Param!$B$38/ScreenHeight!$B33,    (Param!$B$37+1/(1-OFFSET(Radar!$AD$3,COLUMN(),0)*ScreenHeight!$C33)/Param!$B$39)/OFFSET(Radar!$AC$3,COLUMN(),0))*DistanceShader!P32*LightShader!P32*(IF(OFFSET(Ghosts!$S$41,COLUMN(),0)&lt;ScreenHeight!$E33,   1,   (SQRT(OFFSET(Ghosts!$T$41,COLUMN(),0)-OFFSET(Ghosts!$R$41,COLUMN(),0)*ScreenHeight!$D33)-1))+IF(Ghosts!$B$35,IF(Param!$M$21,-1-POWER(0.3,Param!$M$21)/(IF(Param!$M$21&lt;20,LightShader!P97,OFFSET(LightShader!P97,Param!$M$21-20,0))+POWER(0.3,Param!$M$21)),-2),0))</f>
        <v>0.37048743353374264</v>
      </c>
      <c r="Q32" s="46">
        <f ca="1">IF(ScreenHeight!$B33&lt;OFFSET(Radar!$AC$3,COLUMN(),0),    Param!$B$38/ScreenHeight!$B33,    (Param!$B$37+1/(1-OFFSET(Radar!$AD$3,COLUMN(),0)*ScreenHeight!$C33)/Param!$B$39)/OFFSET(Radar!$AC$3,COLUMN(),0))*DistanceShader!Q32*LightShader!Q32*(IF(OFFSET(Ghosts!$S$41,COLUMN(),0)&lt;ScreenHeight!$E33,   1,   (SQRT(OFFSET(Ghosts!$T$41,COLUMN(),0)-OFFSET(Ghosts!$R$41,COLUMN(),0)*ScreenHeight!$D33)-1))+IF(Ghosts!$B$35,IF(Param!$M$21,-1-POWER(0.3,Param!$M$21)/(IF(Param!$M$21&lt;20,LightShader!Q97,OFFSET(LightShader!Q97,Param!$M$21-20,0))+POWER(0.3,Param!$M$21)),-2),0))</f>
        <v>0.38852017303668263</v>
      </c>
      <c r="R32" s="46">
        <f ca="1">IF(ScreenHeight!$B33&lt;OFFSET(Radar!$AC$3,COLUMN(),0),    Param!$B$38/ScreenHeight!$B33,    (Param!$B$37+1/(1-OFFSET(Radar!$AD$3,COLUMN(),0)*ScreenHeight!$C33)/Param!$B$39)/OFFSET(Radar!$AC$3,COLUMN(),0))*DistanceShader!R32*LightShader!R32*(IF(OFFSET(Ghosts!$S$41,COLUMN(),0)&lt;ScreenHeight!$E33,   1,   (SQRT(OFFSET(Ghosts!$T$41,COLUMN(),0)-OFFSET(Ghosts!$R$41,COLUMN(),0)*ScreenHeight!$D33)-1))+IF(Ghosts!$B$35,IF(Param!$M$21,-1-POWER(0.3,Param!$M$21)/(IF(Param!$M$21&lt;20,LightShader!R97,OFFSET(LightShader!R97,Param!$M$21-20,0))+POWER(0.3,Param!$M$21)),-2),0))</f>
        <v>0.52337575062148389</v>
      </c>
      <c r="S32" s="46">
        <f ca="1">IF(ScreenHeight!$B33&lt;OFFSET(Radar!$AC$3,COLUMN(),0),    Param!$B$38/ScreenHeight!$B33,    (Param!$B$37+1/(1-OFFSET(Radar!$AD$3,COLUMN(),0)*ScreenHeight!$C33)/Param!$B$39)/OFFSET(Radar!$AC$3,COLUMN(),0))*DistanceShader!S32*LightShader!S32*(IF(OFFSET(Ghosts!$S$41,COLUMN(),0)&lt;ScreenHeight!$E33,   1,   (SQRT(OFFSET(Ghosts!$T$41,COLUMN(),0)-OFFSET(Ghosts!$R$41,COLUMN(),0)*ScreenHeight!$D33)-1))+IF(Ghosts!$B$35,IF(Param!$M$21,-1-POWER(0.3,Param!$M$21)/(IF(Param!$M$21&lt;20,LightShader!S97,OFFSET(LightShader!S97,Param!$M$21-20,0))+POWER(0.3,Param!$M$21)),-2),0))</f>
        <v>0.53733275559651528</v>
      </c>
      <c r="T32" s="46">
        <f ca="1">IF(ScreenHeight!$B33&lt;OFFSET(Radar!$AC$3,COLUMN(),0),    Param!$B$38/ScreenHeight!$B33,    (Param!$B$37+1/(1-OFFSET(Radar!$AD$3,COLUMN(),0)*ScreenHeight!$C33)/Param!$B$39)/OFFSET(Radar!$AC$3,COLUMN(),0))*DistanceShader!T32*LightShader!T32*(IF(OFFSET(Ghosts!$S$41,COLUMN(),0)&lt;ScreenHeight!$E33,   1,   (SQRT(OFFSET(Ghosts!$T$41,COLUMN(),0)-OFFSET(Ghosts!$R$41,COLUMN(),0)*ScreenHeight!$D33)-1))+IF(Ghosts!$B$35,IF(Param!$M$21,-1-POWER(0.3,Param!$M$21)/(IF(Param!$M$21&lt;20,LightShader!T97,OFFSET(LightShader!T97,Param!$M$21-20,0))+POWER(0.3,Param!$M$21)),-2),0))</f>
        <v>0.55201113593869111</v>
      </c>
      <c r="U32" s="46">
        <f ca="1">IF(ScreenHeight!$B33&lt;OFFSET(Radar!$AC$3,COLUMN(),0),    Param!$B$38/ScreenHeight!$B33,    (Param!$B$37+1/(1-OFFSET(Radar!$AD$3,COLUMN(),0)*ScreenHeight!$C33)/Param!$B$39)/OFFSET(Radar!$AC$3,COLUMN(),0))*DistanceShader!U32*LightShader!U32*(IF(OFFSET(Ghosts!$S$41,COLUMN(),0)&lt;ScreenHeight!$E33,   1,   (SQRT(OFFSET(Ghosts!$T$41,COLUMN(),0)-OFFSET(Ghosts!$R$41,COLUMN(),0)*ScreenHeight!$D33)-1))+IF(Ghosts!$B$35,IF(Param!$M$21,-1-POWER(0.3,Param!$M$21)/(IF(Param!$M$21&lt;20,LightShader!U97,OFFSET(LightShader!U97,Param!$M$21-20,0))+POWER(0.3,Param!$M$21)),-2),0))</f>
        <v>0.56747480377864523</v>
      </c>
      <c r="V32" s="46">
        <f ca="1">IF(ScreenHeight!$B33&lt;OFFSET(Radar!$AC$3,COLUMN(),0),    Param!$B$38/ScreenHeight!$B33,    (Param!$B$37+1/(1-OFFSET(Radar!$AD$3,COLUMN(),0)*ScreenHeight!$C33)/Param!$B$39)/OFFSET(Radar!$AC$3,COLUMN(),0))*DistanceShader!V32*LightShader!V32*(IF(OFFSET(Ghosts!$S$41,COLUMN(),0)&lt;ScreenHeight!$E33,   1,   (SQRT(OFFSET(Ghosts!$T$41,COLUMN(),0)-OFFSET(Ghosts!$R$41,COLUMN(),0)*ScreenHeight!$D33)-1))+IF(Ghosts!$B$35,IF(Param!$M$21,-1-POWER(0.3,Param!$M$21)/(IF(Param!$M$21&lt;20,LightShader!V97,OFFSET(LightShader!V97,Param!$M$21-20,0))+POWER(0.3,Param!$M$21)),-2),0))</f>
        <v>0.58379640673847955</v>
      </c>
      <c r="W32" s="46">
        <f ca="1">IF(ScreenHeight!$B33&lt;OFFSET(Radar!$AC$3,COLUMN(),0),    Param!$B$38/ScreenHeight!$B33,    (Param!$B$37+1/(1-OFFSET(Radar!$AD$3,COLUMN(),0)*ScreenHeight!$C33)/Param!$B$39)/OFFSET(Radar!$AC$3,COLUMN(),0))*DistanceShader!W32*LightShader!W32*(IF(OFFSET(Ghosts!$S$41,COLUMN(),0)&lt;ScreenHeight!$E33,   1,   (SQRT(OFFSET(Ghosts!$T$41,COLUMN(),0)-OFFSET(Ghosts!$R$41,COLUMN(),0)*ScreenHeight!$D33)-1))+IF(Ghosts!$B$35,IF(Param!$M$21,-1-POWER(0.3,Param!$M$21)/(IF(Param!$M$21&lt;20,LightShader!W97,OFFSET(LightShader!W97,Param!$M$21-20,0))+POWER(0.3,Param!$M$21)),-2),0))</f>
        <v>0.60105892492893298</v>
      </c>
      <c r="X32" s="46">
        <f ca="1">IF(ScreenHeight!$B33&lt;OFFSET(Radar!$AC$3,COLUMN(),0),    Param!$B$38/ScreenHeight!$B33,    (Param!$B$37+1/(1-OFFSET(Radar!$AD$3,COLUMN(),0)*ScreenHeight!$C33)/Param!$B$39)/OFFSET(Radar!$AC$3,COLUMN(),0))*DistanceShader!X32*LightShader!X32*(IF(OFFSET(Ghosts!$S$41,COLUMN(),0)&lt;ScreenHeight!$E33,   1,   (SQRT(OFFSET(Ghosts!$T$41,COLUMN(),0)-OFFSET(Ghosts!$R$41,COLUMN(),0)*ScreenHeight!$D33)-1))+IF(Ghosts!$B$35,IF(Param!$M$21,-1-POWER(0.3,Param!$M$21)/(IF(Param!$M$21&lt;20,LightShader!X97,OFFSET(LightShader!X97,Param!$M$21-20,0))+POWER(0.3,Param!$M$21)),-2),0))</f>
        <v>0.61935762661112193</v>
      </c>
      <c r="Y32" s="46">
        <f ca="1">IF(ScreenHeight!$B33&lt;OFFSET(Radar!$AC$3,COLUMN(),0),    Param!$B$38/ScreenHeight!$B33,    (Param!$B$37+1/(1-OFFSET(Radar!$AD$3,COLUMN(),0)*ScreenHeight!$C33)/Param!$B$39)/OFFSET(Radar!$AC$3,COLUMN(),0))*DistanceShader!Y32*LightShader!Y32*(IF(OFFSET(Ghosts!$S$41,COLUMN(),0)&lt;ScreenHeight!$E33,   1,   (SQRT(OFFSET(Ghosts!$T$41,COLUMN(),0)-OFFSET(Ghosts!$R$41,COLUMN(),0)*ScreenHeight!$D33)-1))+IF(Ghosts!$B$35,IF(Param!$M$21,-1-POWER(0.3,Param!$M$21)/(IF(Param!$M$21&lt;20,LightShader!Y97,OFFSET(LightShader!Y97,Param!$M$21-20,0))+POWER(0.3,Param!$M$21)),-2),0))</f>
        <v>0.63880247862930872</v>
      </c>
      <c r="Z32" s="46">
        <f ca="1">IF(ScreenHeight!$B33&lt;OFFSET(Radar!$AC$3,COLUMN(),0),    Param!$B$38/ScreenHeight!$B33,    (Param!$B$37+1/(1-OFFSET(Radar!$AD$3,COLUMN(),0)*ScreenHeight!$C33)/Param!$B$39)/OFFSET(Radar!$AC$3,COLUMN(),0))*DistanceShader!Z32*LightShader!Z32*(IF(OFFSET(Ghosts!$S$41,COLUMN(),0)&lt;ScreenHeight!$E33,   1,   (SQRT(OFFSET(Ghosts!$T$41,COLUMN(),0)-OFFSET(Ghosts!$R$41,COLUMN(),0)*ScreenHeight!$D33)-1))+IF(Ghosts!$B$35,IF(Param!$M$21,-1-POWER(0.3,Param!$M$21)/(IF(Param!$M$21&lt;20,LightShader!Z97,OFFSET(LightShader!Z97,Param!$M$21-20,0))+POWER(0.3,Param!$M$21)),-2),0))</f>
        <v>0.65952113816895375</v>
      </c>
      <c r="AA32" s="46">
        <f ca="1">IF(ScreenHeight!$B33&lt;OFFSET(Radar!$AC$3,COLUMN(),0),    Param!$B$38/ScreenHeight!$B33,    (Param!$B$37+1/(1-OFFSET(Radar!$AD$3,COLUMN(),0)*ScreenHeight!$C33)/Param!$B$39)/OFFSET(Radar!$AC$3,COLUMN(),0))*DistanceShader!AA32*LightShader!AA32*(IF(OFFSET(Ghosts!$S$41,COLUMN(),0)&lt;ScreenHeight!$E33,   1,   (SQRT(OFFSET(Ghosts!$T$41,COLUMN(),0)-OFFSET(Ghosts!$R$41,COLUMN(),0)*ScreenHeight!$D33)-1))+IF(Ghosts!$B$35,IF(Param!$M$21,-1-POWER(0.3,Param!$M$21)/(IF(Param!$M$21&lt;20,LightShader!AA97,OFFSET(LightShader!AA97,Param!$M$21-20,0))+POWER(0.3,Param!$M$21)),-2),0))</f>
        <v>0.68166269414948055</v>
      </c>
      <c r="AB32" s="46">
        <f ca="1">IF(ScreenHeight!$B33&lt;OFFSET(Radar!$AC$3,COLUMN(),0),    Param!$B$38/ScreenHeight!$B33,    (Param!$B$37+1/(1-OFFSET(Radar!$AD$3,COLUMN(),0)*ScreenHeight!$C33)/Param!$B$39)/OFFSET(Radar!$AC$3,COLUMN(),0))*DistanceShader!AB32*LightShader!AB32*(IF(OFFSET(Ghosts!$S$41,COLUMN(),0)&lt;ScreenHeight!$E33,   1,   (SQRT(OFFSET(Ghosts!$T$41,COLUMN(),0)-OFFSET(Ghosts!$R$41,COLUMN(),0)*ScreenHeight!$D33)-1))+IF(Ghosts!$B$35,IF(Param!$M$21,-1-POWER(0.3,Param!$M$21)/(IF(Param!$M$21&lt;20,LightShader!AB97,OFFSET(LightShader!AB97,Param!$M$21-20,0))+POWER(0.3,Param!$M$21)),-2),0))</f>
        <v>0.70540238449371062</v>
      </c>
      <c r="AC32" s="46">
        <f ca="1">IF(ScreenHeight!$B33&lt;OFFSET(Radar!$AC$3,COLUMN(),0),    Param!$B$38/ScreenHeight!$B33,    (Param!$B$37+1/(1-OFFSET(Radar!$AD$3,COLUMN(),0)*ScreenHeight!$C33)/Param!$B$39)/OFFSET(Radar!$AC$3,COLUMN(),0))*DistanceShader!AC32*LightShader!AC32*(IF(OFFSET(Ghosts!$S$41,COLUMN(),0)&lt;ScreenHeight!$E33,   1,   (SQRT(OFFSET(Ghosts!$T$41,COLUMN(),0)-OFFSET(Ghosts!$R$41,COLUMN(),0)*ScreenHeight!$D33)-1))+IF(Ghosts!$B$35,IF(Param!$M$21,-1-POWER(0.3,Param!$M$21)/(IF(Param!$M$21&lt;20,LightShader!AC97,OFFSET(LightShader!AC97,Param!$M$21-20,0))+POWER(0.3,Param!$M$21)),-2),0))</f>
        <v>0.730947596905132</v>
      </c>
      <c r="AD32" s="46">
        <f ca="1">IF(ScreenHeight!$B33&lt;OFFSET(Radar!$AC$3,COLUMN(),0),    Param!$B$38/ScreenHeight!$B33,    (Param!$B$37+1/(1-OFFSET(Radar!$AD$3,COLUMN(),0)*ScreenHeight!$C33)/Param!$B$39)/OFFSET(Radar!$AC$3,COLUMN(),0))*DistanceShader!AD32*LightShader!AD32*(IF(OFFSET(Ghosts!$S$41,COLUMN(),0)&lt;ScreenHeight!$E33,   1,   (SQRT(OFFSET(Ghosts!$T$41,COLUMN(),0)-OFFSET(Ghosts!$R$41,COLUMN(),0)*ScreenHeight!$D33)-1))+IF(Ghosts!$B$35,IF(Param!$M$21,-1-POWER(0.3,Param!$M$21)/(IF(Param!$M$21&lt;20,LightShader!AD97,OFFSET(LightShader!AD97,Param!$M$21-20,0))+POWER(0.3,Param!$M$21)),-2),0))</f>
        <v>0.75854557667800016</v>
      </c>
      <c r="AE32" s="46">
        <f ca="1">IF(ScreenHeight!$B33&lt;OFFSET(Radar!$AC$3,COLUMN(),0),    Param!$B$38/ScreenHeight!$B33,    (Param!$B$37+1/(1-OFFSET(Radar!$AD$3,COLUMN(),0)*ScreenHeight!$C33)/Param!$B$39)/OFFSET(Radar!$AC$3,COLUMN(),0))*DistanceShader!AE32*LightShader!AE32*(IF(OFFSET(Ghosts!$S$41,COLUMN(),0)&lt;ScreenHeight!$E33,   1,   (SQRT(OFFSET(Ghosts!$T$41,COLUMN(),0)-OFFSET(Ghosts!$R$41,COLUMN(),0)*ScreenHeight!$D33)-1))+IF(Ghosts!$B$35,IF(Param!$M$21,-1-POWER(0.3,Param!$M$21)/(IF(Param!$M$21&lt;20,LightShader!AE97,OFFSET(LightShader!AE97,Param!$M$21-20,0))+POWER(0.3,Param!$M$21)),-2),0))</f>
        <v>0.78849343251078652</v>
      </c>
      <c r="AF32" s="46">
        <f ca="1">IF(ScreenHeight!$B33&lt;OFFSET(Radar!$AC$3,COLUMN(),0),    Param!$B$38/ScreenHeight!$B33,    (Param!$B$37+1/(1-OFFSET(Radar!$AD$3,COLUMN(),0)*ScreenHeight!$C33)/Param!$B$39)/OFFSET(Radar!$AC$3,COLUMN(),0))*DistanceShader!AF32*LightShader!AF32*(IF(OFFSET(Ghosts!$S$41,COLUMN(),0)&lt;ScreenHeight!$E33,   1,   (SQRT(OFFSET(Ghosts!$T$41,COLUMN(),0)-OFFSET(Ghosts!$R$41,COLUMN(),0)*ScreenHeight!$D33)-1))+IF(Ghosts!$B$35,IF(Param!$M$21,-1-POWER(0.3,Param!$M$21)/(IF(Param!$M$21&lt;20,LightShader!AF97,OFFSET(LightShader!AF97,Param!$M$21-20,0))+POWER(0.3,Param!$M$21)),-2),0))</f>
        <v>0.82115127706846702</v>
      </c>
      <c r="AG32" s="46">
        <f ca="1">IF(ScreenHeight!$B33&lt;OFFSET(Radar!$AC$3,COLUMN(),0),    Param!$B$38/ScreenHeight!$B33,    (Param!$B$37+1/(1-OFFSET(Radar!$AD$3,COLUMN(),0)*ScreenHeight!$C33)/Param!$B$39)/OFFSET(Radar!$AC$3,COLUMN(),0))*DistanceShader!AG32*LightShader!AG32*(IF(OFFSET(Ghosts!$S$41,COLUMN(),0)&lt;ScreenHeight!$E33,   1,   (SQRT(OFFSET(Ghosts!$T$41,COLUMN(),0)-OFFSET(Ghosts!$R$41,COLUMN(),0)*ScreenHeight!$D33)-1))+IF(Ghosts!$B$35,IF(Param!$M$21,-1-POWER(0.3,Param!$M$21)/(IF(Param!$M$21&lt;20,LightShader!AG97,OFFSET(LightShader!AG97,Param!$M$21-20,0))+POWER(0.3,Param!$M$21)),-2),0))</f>
        <v>0.85695970603148863</v>
      </c>
      <c r="AH32" s="46">
        <f ca="1">IF(ScreenHeight!$B33&lt;OFFSET(Radar!$AC$3,COLUMN(),0),    Param!$B$38/ScreenHeight!$B33,    (Param!$B$37+1/(1-OFFSET(Radar!$AD$3,COLUMN(),0)*ScreenHeight!$C33)/Param!$B$39)/OFFSET(Radar!$AC$3,COLUMN(),0))*DistanceShader!AH32*LightShader!AH32*(IF(OFFSET(Ghosts!$S$41,COLUMN(),0)&lt;ScreenHeight!$E33,   1,   (SQRT(OFFSET(Ghosts!$T$41,COLUMN(),0)-OFFSET(Ghosts!$R$41,COLUMN(),0)*ScreenHeight!$D33)-1))+IF(Ghosts!$B$35,IF(Param!$M$21,-1-POWER(0.3,Param!$M$21)/(IF(Param!$M$21&lt;20,LightShader!AH97,OFFSET(LightShader!AH97,Param!$M$21-20,0))+POWER(0.3,Param!$M$21)),-2),0))</f>
        <v>1.8995483142230869</v>
      </c>
      <c r="AI32" s="46">
        <f ca="1">IF(ScreenHeight!$B33&lt;OFFSET(Radar!$AC$3,COLUMN(),0),    Param!$B$38/ScreenHeight!$B33,    (Param!$B$37+1/(1-OFFSET(Radar!$AD$3,COLUMN(),0)*ScreenHeight!$C33)/Param!$B$39)/OFFSET(Radar!$AC$3,COLUMN(),0))*DistanceShader!AI32*LightShader!AI32*(IF(OFFSET(Ghosts!$S$41,COLUMN(),0)&lt;ScreenHeight!$E33,   1,   (SQRT(OFFSET(Ghosts!$T$41,COLUMN(),0)-OFFSET(Ghosts!$R$41,COLUMN(),0)*ScreenHeight!$D33)-1))+IF(Ghosts!$B$35,IF(Param!$M$21,-1-POWER(0.3,Param!$M$21)/(IF(Param!$M$21&lt;20,LightShader!AI97,OFFSET(LightShader!AI97,Param!$M$21-20,0))+POWER(0.3,Param!$M$21)),-2),0))</f>
        <v>2.0458679792441639</v>
      </c>
      <c r="AJ32" s="46">
        <f ca="1">IF(ScreenHeight!$B33&lt;OFFSET(Radar!$AC$3,COLUMN(),0),    Param!$B$38/ScreenHeight!$B33,    (Param!$B$37+1/(1-OFFSET(Radar!$AD$3,COLUMN(),0)*ScreenHeight!$C33)/Param!$B$39)/OFFSET(Radar!$AC$3,COLUMN(),0))*DistanceShader!AJ32*LightShader!AJ32*(IF(OFFSET(Ghosts!$S$41,COLUMN(),0)&lt;ScreenHeight!$E33,   1,   (SQRT(OFFSET(Ghosts!$T$41,COLUMN(),0)-OFFSET(Ghosts!$R$41,COLUMN(),0)*ScreenHeight!$D33)-1))+IF(Ghosts!$B$35,IF(Param!$M$21,-1-POWER(0.3,Param!$M$21)/(IF(Param!$M$21&lt;20,LightShader!AJ97,OFFSET(LightShader!AJ97,Param!$M$21-20,0))+POWER(0.3,Param!$M$21)),-2),0))</f>
        <v>2.2111142873763958</v>
      </c>
      <c r="AK32" s="46">
        <f ca="1">IF(ScreenHeight!$B33&lt;OFFSET(Radar!$AC$3,COLUMN(),0),    Param!$B$38/ScreenHeight!$B33,    (Param!$B$37+1/(1-OFFSET(Radar!$AD$3,COLUMN(),0)*ScreenHeight!$C33)/Param!$B$39)/OFFSET(Radar!$AC$3,COLUMN(),0))*DistanceShader!AK32*LightShader!AK32*(IF(OFFSET(Ghosts!$S$41,COLUMN(),0)&lt;ScreenHeight!$E33,   1,   (SQRT(OFFSET(Ghosts!$T$41,COLUMN(),0)-OFFSET(Ghosts!$R$41,COLUMN(),0)*ScreenHeight!$D33)-1))+IF(Ghosts!$B$35,IF(Param!$M$21,-1-POWER(0.3,Param!$M$21)/(IF(Param!$M$21&lt;20,LightShader!AK97,OFFSET(LightShader!AK97,Param!$M$21-20,0))+POWER(0.3,Param!$M$21)),-2),0))</f>
        <v>2.3992404377116876</v>
      </c>
      <c r="AL32" s="46">
        <f ca="1">IF(ScreenHeight!$B33&lt;OFFSET(Radar!$AC$3,COLUMN(),0),    Param!$B$38/ScreenHeight!$B33,    (Param!$B$37+1/(1-OFFSET(Radar!$AD$3,COLUMN(),0)*ScreenHeight!$C33)/Param!$B$39)/OFFSET(Radar!$AC$3,COLUMN(),0))*DistanceShader!AL32*LightShader!AL32*(IF(OFFSET(Ghosts!$S$41,COLUMN(),0)&lt;ScreenHeight!$E33,   1,   (SQRT(OFFSET(Ghosts!$T$41,COLUMN(),0)-OFFSET(Ghosts!$R$41,COLUMN(),0)*ScreenHeight!$D33)-1))+IF(Ghosts!$B$35,IF(Param!$M$21,-1-POWER(0.3,Param!$M$21)/(IF(Param!$M$21&lt;20,LightShader!AL97,OFFSET(LightShader!AL97,Param!$M$21-20,0))+POWER(0.3,Param!$M$21)),-2),0))</f>
        <v>2.6154001140117047</v>
      </c>
      <c r="AM32" s="46">
        <f ca="1">IF(ScreenHeight!$B33&lt;OFFSET(Radar!$AC$3,COLUMN(),0),    Param!$B$38/ScreenHeight!$B33,    (Param!$B$37+1/(1-OFFSET(Radar!$AD$3,COLUMN(),0)*ScreenHeight!$C33)/Param!$B$39)/OFFSET(Radar!$AC$3,COLUMN(),0))*DistanceShader!AM32*LightShader!AM32*(IF(OFFSET(Ghosts!$S$41,COLUMN(),0)&lt;ScreenHeight!$E33,   1,   (SQRT(OFFSET(Ghosts!$T$41,COLUMN(),0)-OFFSET(Ghosts!$R$41,COLUMN(),0)*ScreenHeight!$D33)-1))+IF(Ghosts!$B$35,IF(Param!$M$21,-1-POWER(0.3,Param!$M$21)/(IF(Param!$M$21&lt;20,LightShader!AM97,OFFSET(LightShader!AM97,Param!$M$21-20,0))+POWER(0.3,Param!$M$21)),-2),0))</f>
        <v>2.7613203004901061</v>
      </c>
      <c r="AN32" s="46">
        <f ca="1">IF(ScreenHeight!$B33&lt;OFFSET(Radar!$AC$3,COLUMN(),0),    Param!$B$38/ScreenHeight!$B33,    (Param!$B$37+1/(1-OFFSET(Radar!$AD$3,COLUMN(),0)*ScreenHeight!$C33)/Param!$B$39)/OFFSET(Radar!$AC$3,COLUMN(),0))*DistanceShader!AN32*LightShader!AN32*(IF(OFFSET(Ghosts!$S$41,COLUMN(),0)&lt;ScreenHeight!$E33,   1,   (SQRT(OFFSET(Ghosts!$T$41,COLUMN(),0)-OFFSET(Ghosts!$R$41,COLUMN(),0)*ScreenHeight!$D33)-1))+IF(Ghosts!$B$35,IF(Param!$M$21,-1-POWER(0.3,Param!$M$21)/(IF(Param!$M$21&lt;20,LightShader!AN97,OFFSET(LightShader!AN97,Param!$M$21-20,0))+POWER(0.3,Param!$M$21)),-2),0))</f>
        <v>2.793727284171347</v>
      </c>
      <c r="AO32" s="46">
        <f ca="1">IF(ScreenHeight!$B33&lt;OFFSET(Radar!$AC$3,COLUMN(),0),    Param!$B$38/ScreenHeight!$B33,    (Param!$B$37+1/(1-OFFSET(Radar!$AD$3,COLUMN(),0)*ScreenHeight!$C33)/Param!$B$39)/OFFSET(Radar!$AC$3,COLUMN(),0))*DistanceShader!AO32*LightShader!AO32*(IF(OFFSET(Ghosts!$S$41,COLUMN(),0)&lt;ScreenHeight!$E33,   1,   (SQRT(OFFSET(Ghosts!$T$41,COLUMN(),0)-OFFSET(Ghosts!$R$41,COLUMN(),0)*ScreenHeight!$D33)-1))+IF(Ghosts!$B$35,IF(Param!$M$21,-1-POWER(0.3,Param!$M$21)/(IF(Param!$M$21&lt;20,LightShader!AO97,OFFSET(LightShader!AO97,Param!$M$21-20,0))+POWER(0.3,Param!$M$21)),-2),0))</f>
        <v>4.8683580256052323</v>
      </c>
      <c r="AP32" s="46">
        <f ca="1">IF(ScreenHeight!$B33&lt;OFFSET(Radar!$AC$3,COLUMN(),0),    Param!$B$38/ScreenHeight!$B33,    (Param!$B$37+1/(1-OFFSET(Radar!$AD$3,COLUMN(),0)*ScreenHeight!$C33)/Param!$B$39)/OFFSET(Radar!$AC$3,COLUMN(),0))*DistanceShader!AP32*LightShader!AP32*(IF(OFFSET(Ghosts!$S$41,COLUMN(),0)&lt;ScreenHeight!$E33,   1,   (SQRT(OFFSET(Ghosts!$T$41,COLUMN(),0)-OFFSET(Ghosts!$R$41,COLUMN(),0)*ScreenHeight!$D33)-1))+IF(Ghosts!$B$35,IF(Param!$M$21,-1-POWER(0.3,Param!$M$21)/(IF(Param!$M$21&lt;20,LightShader!AP97,OFFSET(LightShader!AP97,Param!$M$21-20,0))+POWER(0.3,Param!$M$21)),-2),0))</f>
        <v>4.7793391483479715</v>
      </c>
      <c r="AQ32" s="46">
        <f ca="1">IF(ScreenHeight!$B33&lt;OFFSET(Radar!$AC$3,COLUMN(),0),    Param!$B$38/ScreenHeight!$B33,    (Param!$B$37+1/(1-OFFSET(Radar!$AD$3,COLUMN(),0)*ScreenHeight!$C33)/Param!$B$39)/OFFSET(Radar!$AC$3,COLUMN(),0))*DistanceShader!AQ32*LightShader!AQ32*(IF(OFFSET(Ghosts!$S$41,COLUMN(),0)&lt;ScreenHeight!$E33,   1,   (SQRT(OFFSET(Ghosts!$T$41,COLUMN(),0)-OFFSET(Ghosts!$R$41,COLUMN(),0)*ScreenHeight!$D33)-1))+IF(Ghosts!$B$35,IF(Param!$M$21,-1-POWER(0.3,Param!$M$21)/(IF(Param!$M$21&lt;20,LightShader!AQ97,OFFSET(LightShader!AQ97,Param!$M$21-20,0))+POWER(0.3,Param!$M$21)),-2),0))</f>
        <v>4.687420938865702</v>
      </c>
      <c r="AR32" s="46">
        <f ca="1">IF(ScreenHeight!$B33&lt;OFFSET(Radar!$AC$3,COLUMN(),0),    Param!$B$38/ScreenHeight!$B33,    (Param!$B$37+1/(1-OFFSET(Radar!$AD$3,COLUMN(),0)*ScreenHeight!$C33)/Param!$B$39)/OFFSET(Radar!$AC$3,COLUMN(),0))*DistanceShader!AR32*LightShader!AR32*(IF(OFFSET(Ghosts!$S$41,COLUMN(),0)&lt;ScreenHeight!$E33,   1,   (SQRT(OFFSET(Ghosts!$T$41,COLUMN(),0)-OFFSET(Ghosts!$R$41,COLUMN(),0)*ScreenHeight!$D33)-1))+IF(Ghosts!$B$35,IF(Param!$M$21,-1-POWER(0.3,Param!$M$21)/(IF(Param!$M$21&lt;20,LightShader!AR97,OFFSET(LightShader!AR97,Param!$M$21-20,0))+POWER(0.3,Param!$M$21)),-2),0))</f>
        <v>4.5926770954966871</v>
      </c>
      <c r="AS32" s="46">
        <f ca="1">IF(ScreenHeight!$B33&lt;OFFSET(Radar!$AC$3,COLUMN(),0),    Param!$B$38/ScreenHeight!$B33,    (Param!$B$37+1/(1-OFFSET(Radar!$AD$3,COLUMN(),0)*ScreenHeight!$C33)/Param!$B$39)/OFFSET(Radar!$AC$3,COLUMN(),0))*DistanceShader!AS32*LightShader!AS32*(IF(OFFSET(Ghosts!$S$41,COLUMN(),0)&lt;ScreenHeight!$E33,   1,   (SQRT(OFFSET(Ghosts!$T$41,COLUMN(),0)-OFFSET(Ghosts!$R$41,COLUMN(),0)*ScreenHeight!$D33)-1))+IF(Ghosts!$B$35,IF(Param!$M$21,-1-POWER(0.3,Param!$M$21)/(IF(Param!$M$21&lt;20,LightShader!AS97,OFFSET(LightShader!AS97,Param!$M$21-20,0))+POWER(0.3,Param!$M$21)),-2),0))</f>
        <v>4.4951949313582009</v>
      </c>
      <c r="AT32" s="46">
        <f ca="1">IF(ScreenHeight!$B33&lt;OFFSET(Radar!$AC$3,COLUMN(),0),    Param!$B$38/ScreenHeight!$B33,    (Param!$B$37+1/(1-OFFSET(Radar!$AD$3,COLUMN(),0)*ScreenHeight!$C33)/Param!$B$39)/OFFSET(Radar!$AC$3,COLUMN(),0))*DistanceShader!AT32*LightShader!AT32*(IF(OFFSET(Ghosts!$S$41,COLUMN(),0)&lt;ScreenHeight!$E33,   1,   (SQRT(OFFSET(Ghosts!$T$41,COLUMN(),0)-OFFSET(Ghosts!$R$41,COLUMN(),0)*ScreenHeight!$D33)-1))+IF(Ghosts!$B$35,IF(Param!$M$21,-1-POWER(0.3,Param!$M$21)/(IF(Param!$M$21&lt;20,LightShader!AT97,OFFSET(LightShader!AT97,Param!$M$21-20,0))+POWER(0.3,Param!$M$21)),-2),0))</f>
        <v>4.3950751478685763</v>
      </c>
      <c r="AU32" s="46">
        <f ca="1">IF(ScreenHeight!$B33&lt;OFFSET(Radar!$AC$3,COLUMN(),0),    Param!$B$38/ScreenHeight!$B33,    (Param!$B$37+1/(1-OFFSET(Radar!$AD$3,COLUMN(),0)*ScreenHeight!$C33)/Param!$B$39)/OFFSET(Radar!$AC$3,COLUMN(),0))*DistanceShader!AU32*LightShader!AU32*(IF(OFFSET(Ghosts!$S$41,COLUMN(),0)&lt;ScreenHeight!$E33,   1,   (SQRT(OFFSET(Ghosts!$T$41,COLUMN(),0)-OFFSET(Ghosts!$R$41,COLUMN(),0)*ScreenHeight!$D33)-1))+IF(Ghosts!$B$35,IF(Param!$M$21,-1-POWER(0.3,Param!$M$21)/(IF(Param!$M$21&lt;20,LightShader!AU97,OFFSET(LightShader!AU97,Param!$M$21-20,0))+POWER(0.3,Param!$M$21)),-2),0))</f>
        <v>4.2924314401136696</v>
      </c>
      <c r="AV32" s="46">
        <f ca="1">IF(ScreenHeight!$B33&lt;OFFSET(Radar!$AC$3,COLUMN(),0),    Param!$B$38/ScreenHeight!$B33,    (Param!$B$37+1/(1-OFFSET(Radar!$AD$3,COLUMN(),0)*ScreenHeight!$C33)/Param!$B$39)/OFFSET(Radar!$AC$3,COLUMN(),0))*DistanceShader!AV32*LightShader!AV32*(IF(OFFSET(Ghosts!$S$41,COLUMN(),0)&lt;ScreenHeight!$E33,   1,   (SQRT(OFFSET(Ghosts!$T$41,COLUMN(),0)-OFFSET(Ghosts!$R$41,COLUMN(),0)*ScreenHeight!$D33)-1))+IF(Ghosts!$B$35,IF(Param!$M$21,-1-POWER(0.3,Param!$M$21)/(IF(Param!$M$21&lt;20,LightShader!AV97,OFFSET(LightShader!AV97,Param!$M$21-20,0))+POWER(0.3,Param!$M$21)),-2),0))</f>
        <v>4.1873899346812298</v>
      </c>
      <c r="AW32" s="46">
        <f ca="1">IF(ScreenHeight!$B33&lt;OFFSET(Radar!$AC$3,COLUMN(),0),    Param!$B$38/ScreenHeight!$B33,    (Param!$B$37+1/(1-OFFSET(Radar!$AD$3,COLUMN(),0)*ScreenHeight!$C33)/Param!$B$39)/OFFSET(Radar!$AC$3,COLUMN(),0))*DistanceShader!AW32*LightShader!AW32*(IF(OFFSET(Ghosts!$S$41,COLUMN(),0)&lt;ScreenHeight!$E33,   1,   (SQRT(OFFSET(Ghosts!$T$41,COLUMN(),0)-OFFSET(Ghosts!$R$41,COLUMN(),0)*ScreenHeight!$D33)-1))+IF(Ghosts!$B$35,IF(Param!$M$21,-1-POWER(0.3,Param!$M$21)/(IF(Param!$M$21&lt;20,LightShader!AW97,OFFSET(LightShader!AW97,Param!$M$21-20,0))+POWER(0.3,Param!$M$21)),-2),0))</f>
        <v>4.0800884646067948</v>
      </c>
      <c r="AX32" s="46">
        <f ca="1">IF(ScreenHeight!$B33&lt;OFFSET(Radar!$AC$3,COLUMN(),0),    Param!$B$38/ScreenHeight!$B33,    (Param!$B$37+1/(1-OFFSET(Radar!$AD$3,COLUMN(),0)*ScreenHeight!$C33)/Param!$B$39)/OFFSET(Radar!$AC$3,COLUMN(),0))*DistanceShader!AX32*LightShader!AX32*(IF(OFFSET(Ghosts!$S$41,COLUMN(),0)&lt;ScreenHeight!$E33,   1,   (SQRT(OFFSET(Ghosts!$T$41,COLUMN(),0)-OFFSET(Ghosts!$R$41,COLUMN(),0)*ScreenHeight!$D33)-1))+IF(Ghosts!$B$35,IF(Param!$M$21,-1-POWER(0.3,Param!$M$21)/(IF(Param!$M$21&lt;20,LightShader!AX97,OFFSET(LightShader!AX97,Param!$M$21-20,0))+POWER(0.3,Param!$M$21)),-2),0))</f>
        <v>3.9706756901070852</v>
      </c>
      <c r="AY32" s="46">
        <f ca="1">IF(ScreenHeight!$B33&lt;OFFSET(Radar!$AC$3,COLUMN(),0),    Param!$B$38/ScreenHeight!$B33,    (Param!$B$37+1/(1-OFFSET(Radar!$AD$3,COLUMN(),0)*ScreenHeight!$C33)/Param!$B$39)/OFFSET(Radar!$AC$3,COLUMN(),0))*DistanceShader!AY32*LightShader!AY32*(IF(OFFSET(Ghosts!$S$41,COLUMN(),0)&lt;ScreenHeight!$E33,   1,   (SQRT(OFFSET(Ghosts!$T$41,COLUMN(),0)-OFFSET(Ghosts!$R$41,COLUMN(),0)*ScreenHeight!$D33)-1))+IF(Ghosts!$B$35,IF(Param!$M$21,-1-POWER(0.3,Param!$M$21)/(IF(Param!$M$21&lt;20,LightShader!AY97,OFFSET(LightShader!AY97,Param!$M$21-20,0))+POWER(0.3,Param!$M$21)),-2),0))</f>
        <v>3.8593100776621783</v>
      </c>
      <c r="AZ32" s="46">
        <f ca="1">IF(ScreenHeight!$B33&lt;OFFSET(Radar!$AC$3,COLUMN(),0),    Param!$B$38/ScreenHeight!$B33,    (Param!$B$37+1/(1-OFFSET(Radar!$AD$3,COLUMN(),0)*ScreenHeight!$C33)/Param!$B$39)/OFFSET(Radar!$AC$3,COLUMN(),0))*DistanceShader!AZ32*LightShader!AZ32*(IF(OFFSET(Ghosts!$S$41,COLUMN(),0)&lt;ScreenHeight!$E33,   1,   (SQRT(OFFSET(Ghosts!$T$41,COLUMN(),0)-OFFSET(Ghosts!$R$41,COLUMN(),0)*ScreenHeight!$D33)-1))+IF(Ghosts!$B$35,IF(Param!$M$21,-1-POWER(0.3,Param!$M$21)/(IF(Param!$M$21&lt;20,LightShader!AZ97,OFFSET(LightShader!AZ97,Param!$M$21-20,0))+POWER(0.3,Param!$M$21)),-2),0))</f>
        <v>3.7461587535880319</v>
      </c>
      <c r="BA32" s="46">
        <f ca="1">IF(ScreenHeight!$B33&lt;OFFSET(Radar!$AC$3,COLUMN(),0),    Param!$B$38/ScreenHeight!$B33,    (Param!$B$37+1/(1-OFFSET(Radar!$AD$3,COLUMN(),0)*ScreenHeight!$C33)/Param!$B$39)/OFFSET(Radar!$AC$3,COLUMN(),0))*DistanceShader!BA32*LightShader!BA32*(IF(OFFSET(Ghosts!$S$41,COLUMN(),0)&lt;ScreenHeight!$E33,   1,   (SQRT(OFFSET(Ghosts!$T$41,COLUMN(),0)-OFFSET(Ghosts!$R$41,COLUMN(),0)*ScreenHeight!$D33)-1))+IF(Ghosts!$B$35,IF(Param!$M$21,-1-POWER(0.3,Param!$M$21)/(IF(Param!$M$21&lt;20,LightShader!BA97,OFFSET(LightShader!BA97,Param!$M$21-20,0))+POWER(0.3,Param!$M$21)),-2),0))</f>
        <v>3.6313962513684896</v>
      </c>
      <c r="BB32" s="46">
        <f ca="1">IF(ScreenHeight!$B33&lt;OFFSET(Radar!$AC$3,COLUMN(),0),    Param!$B$38/ScreenHeight!$B33,    (Param!$B$37+1/(1-OFFSET(Radar!$AD$3,COLUMN(),0)*ScreenHeight!$C33)/Param!$B$39)/OFFSET(Radar!$AC$3,COLUMN(),0))*DistanceShader!BB32*LightShader!BB32*(IF(OFFSET(Ghosts!$S$41,COLUMN(),0)&lt;ScreenHeight!$E33,   1,   (SQRT(OFFSET(Ghosts!$T$41,COLUMN(),0)-OFFSET(Ghosts!$R$41,COLUMN(),0)*ScreenHeight!$D33)-1))+IF(Ghosts!$B$35,IF(Param!$M$21,-1-POWER(0.3,Param!$M$21)/(IF(Param!$M$21&lt;20,LightShader!BB97,OFFSET(LightShader!BB97,Param!$M$21-20,0))+POWER(0.3,Param!$M$21)),-2),0))</f>
        <v>3.5152031745633483</v>
      </c>
      <c r="BC32" s="46">
        <f ca="1">IF(ScreenHeight!$B33&lt;OFFSET(Radar!$AC$3,COLUMN(),0),    Param!$B$38/ScreenHeight!$B33,    (Param!$B$37+1/(1-OFFSET(Radar!$AD$3,COLUMN(),0)*ScreenHeight!$C33)/Param!$B$39)/OFFSET(Radar!$AC$3,COLUMN(),0))*DistanceShader!BC32*LightShader!BC32*(IF(OFFSET(Ghosts!$S$41,COLUMN(),0)&lt;ScreenHeight!$E33,   1,   (SQRT(OFFSET(Ghosts!$T$41,COLUMN(),0)-OFFSET(Ghosts!$R$41,COLUMN(),0)*ScreenHeight!$D33)-1))+IF(Ghosts!$B$35,IF(Param!$M$21,-1-POWER(0.3,Param!$M$21)/(IF(Param!$M$21&lt;20,LightShader!BC97,OFFSET(LightShader!BC97,Param!$M$21-20,0))+POWER(0.3,Param!$M$21)),-2),0))</f>
        <v>3.3977647989753739</v>
      </c>
      <c r="BD32" s="46">
        <f ca="1">IF(ScreenHeight!$B33&lt;OFFSET(Radar!$AC$3,COLUMN(),0),    Param!$B$38/ScreenHeight!$B33,    (Param!$B$37+1/(1-OFFSET(Radar!$AD$3,COLUMN(),0)*ScreenHeight!$C33)/Param!$B$39)/OFFSET(Radar!$AC$3,COLUMN(),0))*DistanceShader!BD32*LightShader!BD32*(IF(OFFSET(Ghosts!$S$41,COLUMN(),0)&lt;ScreenHeight!$E33,   1,   (SQRT(OFFSET(Ghosts!$T$41,COLUMN(),0)-OFFSET(Ghosts!$R$41,COLUMN(),0)*ScreenHeight!$D33)-1))+IF(Ghosts!$B$35,IF(Param!$M$21,-1-POWER(0.3,Param!$M$21)/(IF(Param!$M$21&lt;20,LightShader!BD97,OFFSET(LightShader!BD97,Param!$M$21-20,0))+POWER(0.3,Param!$M$21)),-2),0))</f>
        <v>3.2792696388773726</v>
      </c>
      <c r="BE32" s="46">
        <f ca="1">IF(ScreenHeight!$B33&lt;OFFSET(Radar!$AC$3,COLUMN(),0),    Param!$B$38/ScreenHeight!$B33,    (Param!$B$37+1/(1-OFFSET(Radar!$AD$3,COLUMN(),0)*ScreenHeight!$C33)/Param!$B$39)/OFFSET(Radar!$AC$3,COLUMN(),0))*DistanceShader!BE32*LightShader!BE32*(IF(OFFSET(Ghosts!$S$41,COLUMN(),0)&lt;ScreenHeight!$E33,   1,   (SQRT(OFFSET(Ghosts!$T$41,COLUMN(),0)-OFFSET(Ghosts!$R$41,COLUMN(),0)*ScreenHeight!$D33)-1))+IF(Ghosts!$B$35,IF(Param!$M$21,-1-POWER(0.3,Param!$M$21)/(IF(Param!$M$21&lt;20,LightShader!BE97,OFFSET(LightShader!BE97,Param!$M$21-20,0))+POWER(0.3,Param!$M$21)),-2),0))</f>
        <v>3.1599080024398396</v>
      </c>
      <c r="BF32" s="46">
        <f ca="1">IF(ScreenHeight!$B33&lt;OFFSET(Radar!$AC$3,COLUMN(),0),    Param!$B$38/ScreenHeight!$B33,    (Param!$B$37+1/(1-OFFSET(Radar!$AD$3,COLUMN(),0)*ScreenHeight!$C33)/Param!$B$39)/OFFSET(Radar!$AC$3,COLUMN(),0))*DistanceShader!BF32*LightShader!BF32*(IF(OFFSET(Ghosts!$S$41,COLUMN(),0)&lt;ScreenHeight!$E33,   1,   (SQRT(OFFSET(Ghosts!$T$41,COLUMN(),0)-OFFSET(Ghosts!$R$41,COLUMN(),0)*ScreenHeight!$D33)-1))+IF(Ghosts!$B$35,IF(Param!$M$21,-1-POWER(0.3,Param!$M$21)/(IF(Param!$M$21&lt;20,LightShader!BF97,OFFSET(LightShader!BF97,Param!$M$21-20,0))+POWER(0.3,Param!$M$21)),-2),0))</f>
        <v>1.4189076600540462</v>
      </c>
      <c r="BG32" s="46">
        <f ca="1">IF(ScreenHeight!$B33&lt;OFFSET(Radar!$AC$3,COLUMN(),0),    Param!$B$38/ScreenHeight!$B33,    (Param!$B$37+1/(1-OFFSET(Radar!$AD$3,COLUMN(),0)*ScreenHeight!$C33)/Param!$B$39)/OFFSET(Radar!$AC$3,COLUMN(),0))*DistanceShader!BG32*LightShader!BG32*(IF(OFFSET(Ghosts!$S$41,COLUMN(),0)&lt;ScreenHeight!$E33,   1,   (SQRT(OFFSET(Ghosts!$T$41,COLUMN(),0)-OFFSET(Ghosts!$R$41,COLUMN(),0)*ScreenHeight!$D33)-1))+IF(Ghosts!$B$35,IF(Param!$M$21,-1-POWER(0.3,Param!$M$21)/(IF(Param!$M$21&lt;20,LightShader!BG97,OFFSET(LightShader!BG97,Param!$M$21-20,0))+POWER(0.3,Param!$M$21)),-2),0))</f>
        <v>1.3626513613933695</v>
      </c>
      <c r="BH32" s="46">
        <f ca="1">IF(ScreenHeight!$B33&lt;OFFSET(Radar!$AC$3,COLUMN(),0),    Param!$B$38/ScreenHeight!$B33,    (Param!$B$37+1/(1-OFFSET(Radar!$AD$3,COLUMN(),0)*ScreenHeight!$C33)/Param!$B$39)/OFFSET(Radar!$AC$3,COLUMN(),0))*DistanceShader!BH32*LightShader!BH32*(IF(OFFSET(Ghosts!$S$41,COLUMN(),0)&lt;ScreenHeight!$E33,   1,   (SQRT(OFFSET(Ghosts!$T$41,COLUMN(),0)-OFFSET(Ghosts!$R$41,COLUMN(),0)*ScreenHeight!$D33)-1))+IF(Ghosts!$B$35,IF(Param!$M$21,-1-POWER(0.3,Param!$M$21)/(IF(Param!$M$21&lt;20,LightShader!BH97,OFFSET(LightShader!BH97,Param!$M$21-20,0))+POWER(0.3,Param!$M$21)),-2),0))</f>
        <v>1.3062555529397826</v>
      </c>
      <c r="BI32" s="46">
        <f ca="1">IF(ScreenHeight!$B33&lt;OFFSET(Radar!$AC$3,COLUMN(),0),    Param!$B$38/ScreenHeight!$B33,    (Param!$B$37+1/(1-OFFSET(Radar!$AD$3,COLUMN(),0)*ScreenHeight!$C33)/Param!$B$39)/OFFSET(Radar!$AC$3,COLUMN(),0))*DistanceShader!BI32*LightShader!BI32*(IF(OFFSET(Ghosts!$S$41,COLUMN(),0)&lt;ScreenHeight!$E33,   1,   (SQRT(OFFSET(Ghosts!$T$41,COLUMN(),0)-OFFSET(Ghosts!$R$41,COLUMN(),0)*ScreenHeight!$D33)-1))+IF(Ghosts!$B$35,IF(Param!$M$21,-1-POWER(0.3,Param!$M$21)/(IF(Param!$M$21&lt;20,LightShader!BI97,OFFSET(LightShader!BI97,Param!$M$21-20,0))+POWER(0.3,Param!$M$21)),-2),0))</f>
        <v>1.2498059599749693</v>
      </c>
      <c r="BJ32" s="46">
        <f ca="1">IF(ScreenHeight!$B33&lt;OFFSET(Radar!$AC$3,COLUMN(),0),    Param!$B$38/ScreenHeight!$B33,    (Param!$B$37+1/(1-OFFSET(Radar!$AD$3,COLUMN(),0)*ScreenHeight!$C33)/Param!$B$39)/OFFSET(Radar!$AC$3,COLUMN(),0))*DistanceShader!BJ32*LightShader!BJ32*(IF(OFFSET(Ghosts!$S$41,COLUMN(),0)&lt;ScreenHeight!$E33,   1,   (SQRT(OFFSET(Ghosts!$T$41,COLUMN(),0)-OFFSET(Ghosts!$R$41,COLUMN(),0)*ScreenHeight!$D33)-1))+IF(Ghosts!$B$35,IF(Param!$M$21,-1-POWER(0.3,Param!$M$21)/(IF(Param!$M$21&lt;20,LightShader!BJ97,OFFSET(LightShader!BJ97,Param!$M$21-20,0))+POWER(0.3,Param!$M$21)),-2),0))</f>
        <v>1.1933860767603477</v>
      </c>
      <c r="BK32" s="46">
        <f ca="1">IF(ScreenHeight!$B33&lt;OFFSET(Radar!$AC$3,COLUMN(),0),    Param!$B$38/ScreenHeight!$B33,    (Param!$B$37+1/(1-OFFSET(Radar!$AD$3,COLUMN(),0)*ScreenHeight!$C33)/Param!$B$39)/OFFSET(Radar!$AC$3,COLUMN(),0))*DistanceShader!BK32*LightShader!BK32*(IF(OFFSET(Ghosts!$S$41,COLUMN(),0)&lt;ScreenHeight!$E33,   1,   (SQRT(OFFSET(Ghosts!$T$41,COLUMN(),0)-OFFSET(Ghosts!$R$41,COLUMN(),0)*ScreenHeight!$D33)-1))+IF(Ghosts!$B$35,IF(Param!$M$21,-1-POWER(0.3,Param!$M$21)/(IF(Param!$M$21&lt;20,LightShader!BK97,OFFSET(LightShader!BK97,Param!$M$21-20,0))+POWER(0.3,Param!$M$21)),-2),0))</f>
        <v>1.0225002766551892</v>
      </c>
      <c r="BL32" s="46">
        <f ca="1">IF(ScreenHeight!$B33&lt;OFFSET(Radar!$AC$3,COLUMN(),0),    Param!$B$38/ScreenHeight!$B33,    (Param!$B$37+1/(1-OFFSET(Radar!$AD$3,COLUMN(),0)*ScreenHeight!$C33)/Param!$B$39)/OFFSET(Radar!$AC$3,COLUMN(),0))*DistanceShader!BL32*LightShader!BL32*(IF(OFFSET(Ghosts!$S$41,COLUMN(),0)&lt;ScreenHeight!$E33,   1,   (SQRT(OFFSET(Ghosts!$T$41,COLUMN(),0)-OFFSET(Ghosts!$R$41,COLUMN(),0)*ScreenHeight!$D33)-1))+IF(Ghosts!$B$35,IF(Param!$M$21,-1-POWER(0.3,Param!$M$21)/(IF(Param!$M$21&lt;20,LightShader!BL97,OFFSET(LightShader!BL97,Param!$M$21-20,0))+POWER(0.3,Param!$M$21)),-2),0))</f>
        <v>0.98057921472348708</v>
      </c>
      <c r="BM32" s="46">
        <f ca="1">IF(ScreenHeight!$B33&lt;OFFSET(Radar!$AC$3,COLUMN(),0),    Param!$B$38/ScreenHeight!$B33,    (Param!$B$37+1/(1-OFFSET(Radar!$AD$3,COLUMN(),0)*ScreenHeight!$C33)/Param!$B$39)/OFFSET(Radar!$AC$3,COLUMN(),0))*DistanceShader!BM32*LightShader!BM32*(IF(OFFSET(Ghosts!$S$41,COLUMN(),0)&lt;ScreenHeight!$E33,   1,   (SQRT(OFFSET(Ghosts!$T$41,COLUMN(),0)-OFFSET(Ghosts!$R$41,COLUMN(),0)*ScreenHeight!$D33)-1))+IF(Ghosts!$B$35,IF(Param!$M$21,-1-POWER(0.3,Param!$M$21)/(IF(Param!$M$21&lt;20,LightShader!BM97,OFFSET(LightShader!BM97,Param!$M$21-20,0))+POWER(0.3,Param!$M$21)),-2),0))</f>
        <v>1.9948218301395158</v>
      </c>
      <c r="BN32" s="46">
        <f ca="1">IF(ScreenHeight!$B33&lt;OFFSET(Radar!$AC$3,COLUMN(),0),    Param!$B$38/ScreenHeight!$B33,    (Param!$B$37+1/(1-OFFSET(Radar!$AD$3,COLUMN(),0)*ScreenHeight!$C33)/Param!$B$39)/OFFSET(Radar!$AC$3,COLUMN(),0))*DistanceShader!BN32*LightShader!BN32*(IF(OFFSET(Ghosts!$S$41,COLUMN(),0)&lt;ScreenHeight!$E33,   1,   (SQRT(OFFSET(Ghosts!$T$41,COLUMN(),0)-OFFSET(Ghosts!$R$41,COLUMN(),0)*ScreenHeight!$D33)-1))+IF(Ghosts!$B$35,IF(Param!$M$21,-1-POWER(0.3,Param!$M$21)/(IF(Param!$M$21&lt;20,LightShader!BN97,OFFSET(LightShader!BN97,Param!$M$21-20,0))+POWER(0.3,Param!$M$21)),-2),0))</f>
        <v>1.8619437944031925</v>
      </c>
      <c r="BO32" s="46">
        <f ca="1">IF(ScreenHeight!$B33&lt;OFFSET(Radar!$AC$3,COLUMN(),0),    Param!$B$38/ScreenHeight!$B33,    (Param!$B$37+1/(1-OFFSET(Radar!$AD$3,COLUMN(),0)*ScreenHeight!$C33)/Param!$B$39)/OFFSET(Radar!$AC$3,COLUMN(),0))*DistanceShader!BO32*LightShader!BO32*(IF(OFFSET(Ghosts!$S$41,COLUMN(),0)&lt;ScreenHeight!$E33,   1,   (SQRT(OFFSET(Ghosts!$T$41,COLUMN(),0)-OFFSET(Ghosts!$R$41,COLUMN(),0)*ScreenHeight!$D33)-1))+IF(Ghosts!$B$35,IF(Param!$M$21,-1-POWER(0.3,Param!$M$21)/(IF(Param!$M$21&lt;20,LightShader!BO97,OFFSET(LightShader!BO97,Param!$M$21-20,0))+POWER(0.3,Param!$M$21)),-2),0))</f>
        <v>1.7451729804293763</v>
      </c>
      <c r="BP32" s="46">
        <f ca="1">IF(ScreenHeight!$B33&lt;OFFSET(Radar!$AC$3,COLUMN(),0),    Param!$B$38/ScreenHeight!$B33,    (Param!$B$37+1/(1-OFFSET(Radar!$AD$3,COLUMN(),0)*ScreenHeight!$C33)/Param!$B$39)/OFFSET(Radar!$AC$3,COLUMN(),0))*DistanceShader!BP32*LightShader!BP32*(IF(OFFSET(Ghosts!$S$41,COLUMN(),0)&lt;ScreenHeight!$E33,   1,   (SQRT(OFFSET(Ghosts!$T$41,COLUMN(),0)-OFFSET(Ghosts!$R$41,COLUMN(),0)*ScreenHeight!$D33)-1))+IF(Ghosts!$B$35,IF(Param!$M$21,-1-POWER(0.3,Param!$M$21)/(IF(Param!$M$21&lt;20,LightShader!BP97,OFFSET(LightShader!BP97,Param!$M$21-20,0))+POWER(0.3,Param!$M$21)),-2),0))</f>
        <v>1.6417697577885695</v>
      </c>
      <c r="BQ32" s="46">
        <f ca="1">IF(ScreenHeight!$B33&lt;OFFSET(Radar!$AC$3,COLUMN(),0),    Param!$B$38/ScreenHeight!$B33,    (Param!$B$37+1/(1-OFFSET(Radar!$AD$3,COLUMN(),0)*ScreenHeight!$C33)/Param!$B$39)/OFFSET(Radar!$AC$3,COLUMN(),0))*DistanceShader!BQ32*LightShader!BQ32*(IF(OFFSET(Ghosts!$S$41,COLUMN(),0)&lt;ScreenHeight!$E33,   1,   (SQRT(OFFSET(Ghosts!$T$41,COLUMN(),0)-OFFSET(Ghosts!$R$41,COLUMN(),0)*ScreenHeight!$D33)-1))+IF(Ghosts!$B$35,IF(Param!$M$21,-1-POWER(0.3,Param!$M$21)/(IF(Param!$M$21&lt;20,LightShader!BQ97,OFFSET(LightShader!BQ97,Param!$M$21-20,0))+POWER(0.3,Param!$M$21)),-2),0))</f>
        <v>1.5496132705660428</v>
      </c>
      <c r="BR32" s="46">
        <f ca="1">IF(ScreenHeight!$B33&lt;OFFSET(Radar!$AC$3,COLUMN(),0),    Param!$B$38/ScreenHeight!$B33,    (Param!$B$37+1/(1-OFFSET(Radar!$AD$3,COLUMN(),0)*ScreenHeight!$C33)/Param!$B$39)/OFFSET(Radar!$AC$3,COLUMN(),0))*DistanceShader!BR32*LightShader!BR32*(IF(OFFSET(Ghosts!$S$41,COLUMN(),0)&lt;ScreenHeight!$E33,   1,   (SQRT(OFFSET(Ghosts!$T$41,COLUMN(),0)-OFFSET(Ghosts!$R$41,COLUMN(),0)*ScreenHeight!$D33)-1))+IF(Ghosts!$B$35,IF(Param!$M$21,-1-POWER(0.3,Param!$M$21)/(IF(Param!$M$21&lt;20,LightShader!BR97,OFFSET(LightShader!BR97,Param!$M$21-20,0))+POWER(0.3,Param!$M$21)),-2),0))</f>
        <v>1.4670453651214972</v>
      </c>
      <c r="BS32" s="46">
        <f ca="1">IF(ScreenHeight!$B33&lt;OFFSET(Radar!$AC$3,COLUMN(),0),    Param!$B$38/ScreenHeight!$B33,    (Param!$B$37+1/(1-OFFSET(Radar!$AD$3,COLUMN(),0)*ScreenHeight!$C33)/Param!$B$39)/OFFSET(Radar!$AC$3,COLUMN(),0))*DistanceShader!BS32*LightShader!BS32*(IF(OFFSET(Ghosts!$S$41,COLUMN(),0)&lt;ScreenHeight!$E33,   1,   (SQRT(OFFSET(Ghosts!$T$41,COLUMN(),0)-OFFSET(Ghosts!$R$41,COLUMN(),0)*ScreenHeight!$D33)-1))+IF(Ghosts!$B$35,IF(Param!$M$21,-1-POWER(0.3,Param!$M$21)/(IF(Param!$M$21&lt;20,LightShader!BS97,OFFSET(LightShader!BS97,Param!$M$21-20,0))+POWER(0.3,Param!$M$21)),-2),0))</f>
        <v>1.3927632780818564</v>
      </c>
      <c r="BT32" s="46">
        <f ca="1">IF(ScreenHeight!$B33&lt;OFFSET(Radar!$AC$3,COLUMN(),0),    Param!$B$38/ScreenHeight!$B33,    (Param!$B$37+1/(1-OFFSET(Radar!$AD$3,COLUMN(),0)*ScreenHeight!$C33)/Param!$B$39)/OFFSET(Radar!$AC$3,COLUMN(),0))*DistanceShader!BT32*LightShader!BT32*(IF(OFFSET(Ghosts!$S$41,COLUMN(),0)&lt;ScreenHeight!$E33,   1,   (SQRT(OFFSET(Ghosts!$T$41,COLUMN(),0)-OFFSET(Ghosts!$R$41,COLUMN(),0)*ScreenHeight!$D33)-1))+IF(Ghosts!$B$35,IF(Param!$M$21,-1-POWER(0.3,Param!$M$21)/(IF(Param!$M$21&lt;20,LightShader!BT97,OFFSET(LightShader!BT97,Param!$M$21-20,0))+POWER(0.3,Param!$M$21)),-2),0))</f>
        <v>1.3257463581615063</v>
      </c>
      <c r="BU32" s="46">
        <f ca="1">IF(ScreenHeight!$B33&lt;OFFSET(Radar!$AC$3,COLUMN(),0),    Param!$B$38/ScreenHeight!$B33,    (Param!$B$37+1/(1-OFFSET(Radar!$AD$3,COLUMN(),0)*ScreenHeight!$C33)/Param!$B$39)/OFFSET(Radar!$AC$3,COLUMN(),0))*DistanceShader!BU32*LightShader!BU32*(IF(OFFSET(Ghosts!$S$41,COLUMN(),0)&lt;ScreenHeight!$E33,   1,   (SQRT(OFFSET(Ghosts!$T$41,COLUMN(),0)-OFFSET(Ghosts!$R$41,COLUMN(),0)*ScreenHeight!$D33)-1))+IF(Ghosts!$B$35,IF(Param!$M$21,-1-POWER(0.3,Param!$M$21)/(IF(Param!$M$21&lt;20,LightShader!BU97,OFFSET(LightShader!BU97,Param!$M$21-20,0))+POWER(0.3,Param!$M$21)),-2),0))</f>
        <v>1.2652082833717069</v>
      </c>
      <c r="BV32" s="46">
        <f ca="1">IF(ScreenHeight!$B33&lt;OFFSET(Radar!$AC$3,COLUMN(),0),    Param!$B$38/ScreenHeight!$B33,    (Param!$B$37+1/(1-OFFSET(Radar!$AD$3,COLUMN(),0)*ScreenHeight!$C33)/Param!$B$39)/OFFSET(Radar!$AC$3,COLUMN(),0))*DistanceShader!BV32*LightShader!BV32*(IF(OFFSET(Ghosts!$S$41,COLUMN(),0)&lt;ScreenHeight!$E33,   1,   (SQRT(OFFSET(Ghosts!$T$41,COLUMN(),0)-OFFSET(Ghosts!$R$41,COLUMN(),0)*ScreenHeight!$D33)-1))+IF(Ghosts!$B$35,IF(Param!$M$21,-1-POWER(0.3,Param!$M$21)/(IF(Param!$M$21&lt;20,LightShader!BV97,OFFSET(LightShader!BV97,Param!$M$21-20,0))+POWER(0.3,Param!$M$21)),-2),0))</f>
        <v>1.2105707529750467</v>
      </c>
      <c r="BW32" s="46">
        <f ca="1">IF(ScreenHeight!$B33&lt;OFFSET(Radar!$AC$3,COLUMN(),0),    Param!$B$38/ScreenHeight!$B33,    (Param!$B$37+1/(1-OFFSET(Radar!$AD$3,COLUMN(),0)*ScreenHeight!$C33)/Param!$B$39)/OFFSET(Radar!$AC$3,COLUMN(),0))*DistanceShader!BW32*LightShader!BW32*(IF(OFFSET(Ghosts!$S$41,COLUMN(),0)&lt;ScreenHeight!$E33,   1,   (SQRT(OFFSET(Ghosts!$T$41,COLUMN(),0)-OFFSET(Ghosts!$R$41,COLUMN(),0)*ScreenHeight!$D33)-1))+IF(Ghosts!$B$35,IF(Param!$M$21,-1-POWER(0.3,Param!$M$21)/(IF(Param!$M$21&lt;20,LightShader!BW97,OFFSET(LightShader!BW97,Param!$M$21-20,0))+POWER(0.3,Param!$M$21)),-2),0))</f>
        <v>1.1614588606278178</v>
      </c>
      <c r="BX32" s="46">
        <f ca="1">IF(ScreenHeight!$B33&lt;OFFSET(Radar!$AC$3,COLUMN(),0),    Param!$B$38/ScreenHeight!$B33,    (Param!$B$37+1/(1-OFFSET(Radar!$AD$3,COLUMN(),0)*ScreenHeight!$C33)/Param!$B$39)/OFFSET(Radar!$AC$3,COLUMN(),0))*DistanceShader!BX32*LightShader!BX32*(IF(OFFSET(Ghosts!$S$41,COLUMN(),0)&lt;ScreenHeight!$E33,   1,   (SQRT(OFFSET(Ghosts!$T$41,COLUMN(),0)-OFFSET(Ghosts!$R$41,COLUMN(),0)*ScreenHeight!$D33)-1))+IF(Ghosts!$B$35,IF(Param!$M$21,-1-POWER(0.3,Param!$M$21)/(IF(Param!$M$21&lt;20,LightShader!BX97,OFFSET(LightShader!BX97,Param!$M$21-20,0))+POWER(0.3,Param!$M$21)),-2),0))</f>
        <v>1.1177238654393369</v>
      </c>
      <c r="BY32" s="46">
        <f ca="1">IF(ScreenHeight!$B33&lt;OFFSET(Radar!$AC$3,COLUMN(),0),    Param!$B$38/ScreenHeight!$B33,    (Param!$B$37+1/(1-OFFSET(Radar!$AD$3,COLUMN(),0)*ScreenHeight!$C33)/Param!$B$39)/OFFSET(Radar!$AC$3,COLUMN(),0))*DistanceShader!BY32*LightShader!BY32*(IF(OFFSET(Ghosts!$S$41,COLUMN(),0)&lt;ScreenHeight!$E33,   1,   (SQRT(OFFSET(Ghosts!$T$41,COLUMN(),0)-OFFSET(Ghosts!$R$41,COLUMN(),0)*ScreenHeight!$D33)-1))+IF(Ghosts!$B$35,IF(Param!$M$21,-1-POWER(0.3,Param!$M$21)/(IF(Param!$M$21&lt;20,LightShader!BY97,OFFSET(LightShader!BY97,Param!$M$21-20,0))+POWER(0.3,Param!$M$21)),-2),0))</f>
        <v>1.0795086346966709</v>
      </c>
      <c r="BZ32" s="46">
        <f ca="1">IF(ScreenHeight!$B33&lt;OFFSET(Radar!$AC$3,COLUMN(),0),    Param!$B$38/ScreenHeight!$B33,    (Param!$B$37+1/(1-OFFSET(Radar!$AD$3,COLUMN(),0)*ScreenHeight!$C33)/Param!$B$39)/OFFSET(Radar!$AC$3,COLUMN(),0))*DistanceShader!BZ32*LightShader!BZ32*(IF(OFFSET(Ghosts!$S$41,COLUMN(),0)&lt;ScreenHeight!$E33,   1,   (SQRT(OFFSET(Ghosts!$T$41,COLUMN(),0)-OFFSET(Ghosts!$R$41,COLUMN(),0)*ScreenHeight!$D33)-1))+IF(Ghosts!$B$35,IF(Param!$M$21,-1-POWER(0.3,Param!$M$21)/(IF(Param!$M$21&lt;20,LightShader!BZ97,OFFSET(LightShader!BZ97,Param!$M$21-20,0))+POWER(0.3,Param!$M$21)),-2),0))</f>
        <v>1.0473908792579127</v>
      </c>
      <c r="CA32" s="46">
        <f ca="1">IF(ScreenHeight!$B33&lt;OFFSET(Radar!$AC$3,COLUMN(),0),    Param!$B$38/ScreenHeight!$B33,    (Param!$B$37+1/(1-OFFSET(Radar!$AD$3,COLUMN(),0)*ScreenHeight!$C33)/Param!$B$39)/OFFSET(Radar!$AC$3,COLUMN(),0))*DistanceShader!CA32*LightShader!CA32*(IF(OFFSET(Ghosts!$S$41,COLUMN(),0)&lt;ScreenHeight!$E33,   1,   (SQRT(OFFSET(Ghosts!$T$41,COLUMN(),0)-OFFSET(Ghosts!$R$41,COLUMN(),0)*ScreenHeight!$D33)-1))+IF(Ghosts!$B$35,IF(Param!$M$21,-1-POWER(0.3,Param!$M$21)/(IF(Param!$M$21&lt;20,LightShader!CA97,OFFSET(LightShader!CA97,Param!$M$21-20,0))+POWER(0.3,Param!$M$21)),-2),0))</f>
        <v>1.0226855609734977</v>
      </c>
      <c r="CB32" s="46">
        <f ca="1">IF(ScreenHeight!$B33&lt;OFFSET(Radar!$AC$3,COLUMN(),0),    Param!$B$38/ScreenHeight!$B33,    (Param!$B$37+1/(1-OFFSET(Radar!$AD$3,COLUMN(),0)*ScreenHeight!$C33)/Param!$B$39)/OFFSET(Radar!$AC$3,COLUMN(),0))*DistanceShader!CB32*LightShader!CB32*(IF(OFFSET(Ghosts!$S$41,COLUMN(),0)&lt;ScreenHeight!$E33,   1,   (SQRT(OFFSET(Ghosts!$T$41,COLUMN(),0)-OFFSET(Ghosts!$R$41,COLUMN(),0)*ScreenHeight!$D33)-1))+IF(Ghosts!$B$35,IF(Param!$M$21,-1-POWER(0.3,Param!$M$21)/(IF(Param!$M$21&lt;20,LightShader!CB97,OFFSET(LightShader!CB97,Param!$M$21-20,0))+POWER(0.3,Param!$M$21)),-2),0))</f>
        <v>1.0081064692761346</v>
      </c>
      <c r="CC32" s="46">
        <f ca="1">IF(ScreenHeight!$B33&lt;OFFSET(Radar!$AC$3,COLUMN(),0),    Param!$B$38/ScreenHeight!$B33,    (Param!$B$37+1/(1-OFFSET(Radar!$AD$3,COLUMN(),0)*ScreenHeight!$C33)/Param!$B$39)/OFFSET(Radar!$AC$3,COLUMN(),0))*DistanceShader!CC32*LightShader!CC32*(IF(OFFSET(Ghosts!$S$41,COLUMN(),0)&lt;ScreenHeight!$E33,   1,   (SQRT(OFFSET(Ghosts!$T$41,COLUMN(),0)-OFFSET(Ghosts!$R$41,COLUMN(),0)*ScreenHeight!$D33)-1))+IF(Ghosts!$B$35,IF(Param!$M$21,-1-POWER(0.3,Param!$M$21)/(IF(Param!$M$21&lt;20,LightShader!CC97,OFFSET(LightShader!CC97,Param!$M$21-20,0))+POWER(0.3,Param!$M$21)),-2),0))</f>
        <v>1.0093222620172406</v>
      </c>
      <c r="CD32" s="46">
        <f ca="1">IF(ScreenHeight!$B33&lt;OFFSET(Radar!$AC$3,COLUMN(),0),    Param!$B$38/ScreenHeight!$B33,    (Param!$B$37+1/(1-OFFSET(Radar!$AD$3,COLUMN(),0)*ScreenHeight!$C33)/Param!$B$39)/OFFSET(Radar!$AC$3,COLUMN(),0))*DistanceShader!CD32*LightShader!CD32*(IF(OFFSET(Ghosts!$S$41,COLUMN(),0)&lt;ScreenHeight!$E33,   1,   (SQRT(OFFSET(Ghosts!$T$41,COLUMN(),0)-OFFSET(Ghosts!$R$41,COLUMN(),0)*ScreenHeight!$D33)-1))+IF(Ghosts!$B$35,IF(Param!$M$21,-1-POWER(0.3,Param!$M$21)/(IF(Param!$M$21&lt;20,LightShader!CD97,OFFSET(LightShader!CD97,Param!$M$21-20,0))+POWER(0.3,Param!$M$21)),-2),0))</f>
        <v>1.0389950301569701</v>
      </c>
      <c r="CE32" s="46">
        <f ca="1">IF(ScreenHeight!$B33&lt;OFFSET(Radar!$AC$3,COLUMN(),0),    Param!$B$38/ScreenHeight!$B33,    (Param!$B$37+1/(1-OFFSET(Radar!$AD$3,COLUMN(),0)*ScreenHeight!$C33)/Param!$B$39)/OFFSET(Radar!$AC$3,COLUMN(),0))*DistanceShader!CE32*LightShader!CE32*(IF(OFFSET(Ghosts!$S$41,COLUMN(),0)&lt;ScreenHeight!$E33,   1,   (SQRT(OFFSET(Ghosts!$T$41,COLUMN(),0)-OFFSET(Ghosts!$R$41,COLUMN(),0)*ScreenHeight!$D33)-1))+IF(Ghosts!$B$35,IF(Param!$M$21,-1-POWER(0.3,Param!$M$21)/(IF(Param!$M$21&lt;20,LightShader!CE97,OFFSET(LightShader!CE97,Param!$M$21-20,0))+POWER(0.3,Param!$M$21)),-2),0))</f>
        <v>1.1285303826863817</v>
      </c>
      <c r="CF32" s="46">
        <f ca="1">IF(ScreenHeight!$B33&lt;OFFSET(Radar!$AC$3,COLUMN(),0),    Param!$B$38/ScreenHeight!$B33,    (Param!$B$37+1/(1-OFFSET(Radar!$AD$3,COLUMN(),0)*ScreenHeight!$C33)/Param!$B$39)/OFFSET(Radar!$AC$3,COLUMN(),0))*DistanceShader!CF32*LightShader!CF32*(IF(OFFSET(Ghosts!$S$41,COLUMN(),0)&lt;ScreenHeight!$E33,   1,   (SQRT(OFFSET(Ghosts!$T$41,COLUMN(),0)-OFFSET(Ghosts!$R$41,COLUMN(),0)*ScreenHeight!$D33)-1))+IF(Ghosts!$B$35,IF(Param!$M$21,-1-POWER(0.3,Param!$M$21)/(IF(Param!$M$21&lt;20,LightShader!CF97,OFFSET(LightShader!CF97,Param!$M$21-20,0))+POWER(0.3,Param!$M$21)),-2),0))</f>
        <v>1.3649392725869793</v>
      </c>
      <c r="CG32" s="46">
        <f ca="1">IF(ScreenHeight!$B33&lt;OFFSET(Radar!$AC$3,COLUMN(),0),    Param!$B$38/ScreenHeight!$B33,    (Param!$B$37+1/(1-OFFSET(Radar!$AD$3,COLUMN(),0)*ScreenHeight!$C33)/Param!$B$39)/OFFSET(Radar!$AC$3,COLUMN(),0))*DistanceShader!CG32*LightShader!CG32*(IF(OFFSET(Ghosts!$S$41,COLUMN(),0)&lt;ScreenHeight!$E33,   1,   (SQRT(OFFSET(Ghosts!$T$41,COLUMN(),0)-OFFSET(Ghosts!$R$41,COLUMN(),0)*ScreenHeight!$D33)-1))+IF(Ghosts!$B$35,IF(Param!$M$21,-1-POWER(0.3,Param!$M$21)/(IF(Param!$M$21&lt;20,LightShader!CG97,OFFSET(LightShader!CG97,Param!$M$21-20,0))+POWER(0.3,Param!$M$21)),-2),0))</f>
        <v>1.7043228948853502</v>
      </c>
      <c r="CH32" s="46">
        <f ca="1">IF(ScreenHeight!$B33&lt;OFFSET(Radar!$AC$3,COLUMN(),0),    Param!$B$38/ScreenHeight!$B33,    (Param!$B$37+1/(1-OFFSET(Radar!$AD$3,COLUMN(),0)*ScreenHeight!$C33)/Param!$B$39)/OFFSET(Radar!$AC$3,COLUMN(),0))*DistanceShader!CH32*LightShader!CH32*(IF(OFFSET(Ghosts!$S$41,COLUMN(),0)&lt;ScreenHeight!$E33,   1,   (SQRT(OFFSET(Ghosts!$T$41,COLUMN(),0)-OFFSET(Ghosts!$R$41,COLUMN(),0)*ScreenHeight!$D33)-1))+IF(Ghosts!$B$35,IF(Param!$M$21,-1-POWER(0.3,Param!$M$21)/(IF(Param!$M$21&lt;20,LightShader!CH97,OFFSET(LightShader!CH97,Param!$M$21-20,0))+POWER(0.3,Param!$M$21)),-2),0))</f>
        <v>1.6463022588607381</v>
      </c>
      <c r="CI32" s="46">
        <f ca="1">IF(ScreenHeight!$B33&lt;OFFSET(Radar!$AC$3,COLUMN(),0),    Param!$B$38/ScreenHeight!$B33,    (Param!$B$37+1/(1-OFFSET(Radar!$AD$3,COLUMN(),0)*ScreenHeight!$C33)/Param!$B$39)/OFFSET(Radar!$AC$3,COLUMN(),0))*DistanceShader!CI32*LightShader!CI32*(IF(OFFSET(Ghosts!$S$41,COLUMN(),0)&lt;ScreenHeight!$E33,   1,   (SQRT(OFFSET(Ghosts!$T$41,COLUMN(),0)-OFFSET(Ghosts!$R$41,COLUMN(),0)*ScreenHeight!$D33)-1))+IF(Ghosts!$B$35,IF(Param!$M$21,-1-POWER(0.3,Param!$M$21)/(IF(Param!$M$21&lt;20,LightShader!CI97,OFFSET(LightShader!CI97,Param!$M$21-20,0))+POWER(0.3,Param!$M$21)),-2),0))</f>
        <v>1.5914058012588954</v>
      </c>
      <c r="CJ32" s="46">
        <f ca="1">IF(ScreenHeight!$B33&lt;OFFSET(Radar!$AC$3,COLUMN(),0),    Param!$B$38/ScreenHeight!$B33,    (Param!$B$37+1/(1-OFFSET(Radar!$AD$3,COLUMN(),0)*ScreenHeight!$C33)/Param!$B$39)/OFFSET(Radar!$AC$3,COLUMN(),0))*DistanceShader!CJ32*LightShader!CJ32*(IF(OFFSET(Ghosts!$S$41,COLUMN(),0)&lt;ScreenHeight!$E33,   1,   (SQRT(OFFSET(Ghosts!$T$41,COLUMN(),0)-OFFSET(Ghosts!$R$41,COLUMN(),0)*ScreenHeight!$D33)-1))+IF(Ghosts!$B$35,IF(Param!$M$21,-1-POWER(0.3,Param!$M$21)/(IF(Param!$M$21&lt;20,LightShader!CJ97,OFFSET(LightShader!CJ97,Param!$M$21-20,0))+POWER(0.3,Param!$M$21)),-2),0))</f>
        <v>1.1853612043906681</v>
      </c>
      <c r="CK32" s="46">
        <f ca="1">IF(ScreenHeight!$B33&lt;OFFSET(Radar!$AC$3,COLUMN(),0),    Param!$B$38/ScreenHeight!$B33,    (Param!$B$37+1/(1-OFFSET(Radar!$AD$3,COLUMN(),0)*ScreenHeight!$C33)/Param!$B$39)/OFFSET(Radar!$AC$3,COLUMN(),0))*DistanceShader!CK32*LightShader!CK32*(IF(OFFSET(Ghosts!$S$41,COLUMN(),0)&lt;ScreenHeight!$E33,   1,   (SQRT(OFFSET(Ghosts!$T$41,COLUMN(),0)-OFFSET(Ghosts!$R$41,COLUMN(),0)*ScreenHeight!$D33)-1))+IF(Ghosts!$B$35,IF(Param!$M$21,-1-POWER(0.3,Param!$M$21)/(IF(Param!$M$21&lt;20,LightShader!CK97,OFFSET(LightShader!CK97,Param!$M$21-20,0))+POWER(0.3,Param!$M$21)),-2),0))</f>
        <v>0.92402505208368879</v>
      </c>
      <c r="CL32" s="46">
        <f ca="1">IF(ScreenHeight!$B33&lt;OFFSET(Radar!$AC$3,COLUMN(),0),    Param!$B$38/ScreenHeight!$B33,    (Param!$B$37+1/(1-OFFSET(Radar!$AD$3,COLUMN(),0)*ScreenHeight!$C33)/Param!$B$39)/OFFSET(Radar!$AC$3,COLUMN(),0))*DistanceShader!CL32*LightShader!CL32*(IF(OFFSET(Ghosts!$S$41,COLUMN(),0)&lt;ScreenHeight!$E33,   1,   (SQRT(OFFSET(Ghosts!$T$41,COLUMN(),0)-OFFSET(Ghosts!$R$41,COLUMN(),0)*ScreenHeight!$D33)-1))+IF(Ghosts!$B$35,IF(Param!$M$21,-1-POWER(0.3,Param!$M$21)/(IF(Param!$M$21&lt;20,LightShader!CL97,OFFSET(LightShader!CL97,Param!$M$21-20,0))+POWER(0.3,Param!$M$21)),-2),0))</f>
        <v>8.2869611619872427E-2</v>
      </c>
      <c r="CM32" s="46">
        <f ca="1">IF(ScreenHeight!$B33&lt;OFFSET(Radar!$AC$3,COLUMN(),0),    Param!$B$38/ScreenHeight!$B33,    (Param!$B$37+1/(1-OFFSET(Radar!$AD$3,COLUMN(),0)*ScreenHeight!$C33)/Param!$B$39)/OFFSET(Radar!$AC$3,COLUMN(),0))*DistanceShader!CM32*LightShader!CM32*(IF(OFFSET(Ghosts!$S$41,COLUMN(),0)&lt;ScreenHeight!$E33,   1,   (SQRT(OFFSET(Ghosts!$T$41,COLUMN(),0)-OFFSET(Ghosts!$R$41,COLUMN(),0)*ScreenHeight!$D33)-1))+IF(Ghosts!$B$35,IF(Param!$M$21,-1-POWER(0.3,Param!$M$21)/(IF(Param!$M$21&lt;20,LightShader!CM97,OFFSET(LightShader!CM97,Param!$M$21-20,0))+POWER(0.3,Param!$M$21)),-2),0))</f>
        <v>1.0287312667484017</v>
      </c>
      <c r="CN32" s="46">
        <f ca="1">IF(ScreenHeight!$B33&lt;OFFSET(Radar!$AC$3,COLUMN(),0),    Param!$B$38/ScreenHeight!$B33,    (Param!$B$37+1/(1-OFFSET(Radar!$AD$3,COLUMN(),0)*ScreenHeight!$C33)/Param!$B$39)/OFFSET(Radar!$AC$3,COLUMN(),0))*DistanceShader!CN32*LightShader!CN32*(IF(OFFSET(Ghosts!$S$41,COLUMN(),0)&lt;ScreenHeight!$E33,   1,   (SQRT(OFFSET(Ghosts!$T$41,COLUMN(),0)-OFFSET(Ghosts!$R$41,COLUMN(),0)*ScreenHeight!$D33)-1))+IF(Ghosts!$B$35,IF(Param!$M$21,-1-POWER(0.3,Param!$M$21)/(IF(Param!$M$21&lt;20,LightShader!CN97,OFFSET(LightShader!CN97,Param!$M$21-20,0))+POWER(0.3,Param!$M$21)),-2),0))</f>
        <v>0.95808420971761288</v>
      </c>
      <c r="CO32" s="46">
        <f ca="1">IF(ScreenHeight!$B33&lt;OFFSET(Radar!$AC$3,COLUMN(),0),    Param!$B$38/ScreenHeight!$B33,    (Param!$B$37+1/(1-OFFSET(Radar!$AD$3,COLUMN(),0)*ScreenHeight!$C33)/Param!$B$39)/OFFSET(Radar!$AC$3,COLUMN(),0))*DistanceShader!CO32*LightShader!CO32*(IF(OFFSET(Ghosts!$S$41,COLUMN(),0)&lt;ScreenHeight!$E33,   1,   (SQRT(OFFSET(Ghosts!$T$41,COLUMN(),0)-OFFSET(Ghosts!$R$41,COLUMN(),0)*ScreenHeight!$D33)-1))+IF(Ghosts!$B$35,IF(Param!$M$21,-1-POWER(0.3,Param!$M$21)/(IF(Param!$M$21&lt;20,LightShader!CO97,OFFSET(LightShader!CO97,Param!$M$21-20,0))+POWER(0.3,Param!$M$21)),-2),0))</f>
        <v>0.90555609041929908</v>
      </c>
      <c r="CP32" s="46">
        <f ca="1">IF(ScreenHeight!$B33&lt;OFFSET(Radar!$AC$3,COLUMN(),0),    Param!$B$38/ScreenHeight!$B33,    (Param!$B$37+1/(1-OFFSET(Radar!$AD$3,COLUMN(),0)*ScreenHeight!$C33)/Param!$B$39)/OFFSET(Radar!$AC$3,COLUMN(),0))*DistanceShader!CP32*LightShader!CP32*(IF(OFFSET(Ghosts!$S$41,COLUMN(),0)&lt;ScreenHeight!$E33,   1,   (SQRT(OFFSET(Ghosts!$T$41,COLUMN(),0)-OFFSET(Ghosts!$R$41,COLUMN(),0)*ScreenHeight!$D33)-1))+IF(Ghosts!$B$35,IF(Param!$M$21,-1-POWER(0.3,Param!$M$21)/(IF(Param!$M$21&lt;20,LightShader!CP97,OFFSET(LightShader!CP97,Param!$M$21-20,0))+POWER(0.3,Param!$M$21)),-2),0))</f>
        <v>0.86353043168254795</v>
      </c>
      <c r="CQ32" s="46">
        <f ca="1">IF(ScreenHeight!$B33&lt;OFFSET(Radar!$AC$3,COLUMN(),0),    Param!$B$38/ScreenHeight!$B33,    (Param!$B$37+1/(1-OFFSET(Radar!$AD$3,COLUMN(),0)*ScreenHeight!$C33)/Param!$B$39)/OFFSET(Radar!$AC$3,COLUMN(),0))*DistanceShader!CQ32*LightShader!CQ32*(IF(OFFSET(Ghosts!$S$41,COLUMN(),0)&lt;ScreenHeight!$E33,   1,   (SQRT(OFFSET(Ghosts!$T$41,COLUMN(),0)-OFFSET(Ghosts!$R$41,COLUMN(),0)*ScreenHeight!$D33)-1))+IF(Ghosts!$B$35,IF(Param!$M$21,-1-POWER(0.3,Param!$M$21)/(IF(Param!$M$21&lt;20,LightShader!CQ97,OFFSET(LightShader!CQ97,Param!$M$21-20,0))+POWER(0.3,Param!$M$21)),-2),0))</f>
        <v>0.82814640299858433</v>
      </c>
      <c r="CR32" s="46">
        <f ca="1">IF(ScreenHeight!$B33&lt;OFFSET(Radar!$AC$3,COLUMN(),0),    Param!$B$38/ScreenHeight!$B33,    (Param!$B$37+1/(1-OFFSET(Radar!$AD$3,COLUMN(),0)*ScreenHeight!$C33)/Param!$B$39)/OFFSET(Radar!$AC$3,COLUMN(),0))*DistanceShader!CR32*LightShader!CR32*(IF(OFFSET(Ghosts!$S$41,COLUMN(),0)&lt;ScreenHeight!$E33,   1,   (SQRT(OFFSET(Ghosts!$T$41,COLUMN(),0)-OFFSET(Ghosts!$R$41,COLUMN(),0)*ScreenHeight!$D33)-1))+IF(Ghosts!$B$35,IF(Param!$M$21,-1-POWER(0.3,Param!$M$21)/(IF(Param!$M$21&lt;20,LightShader!CR97,OFFSET(LightShader!CR97,Param!$M$21-20,0))+POWER(0.3,Param!$M$21)),-2),0))</f>
        <v>0.79727835805583913</v>
      </c>
      <c r="CS32" s="46">
        <f ca="1">IF(ScreenHeight!$B33&lt;OFFSET(Radar!$AC$3,COLUMN(),0),    Param!$B$38/ScreenHeight!$B33,    (Param!$B$37+1/(1-OFFSET(Radar!$AD$3,COLUMN(),0)*ScreenHeight!$C33)/Param!$B$39)/OFFSET(Radar!$AC$3,COLUMN(),0))*DistanceShader!CS32*LightShader!CS32*(IF(OFFSET(Ghosts!$S$41,COLUMN(),0)&lt;ScreenHeight!$E33,   1,   (SQRT(OFFSET(Ghosts!$T$41,COLUMN(),0)-OFFSET(Ghosts!$R$41,COLUMN(),0)*ScreenHeight!$D33)-1))+IF(Ghosts!$B$35,IF(Param!$M$21,-1-POWER(0.3,Param!$M$21)/(IF(Param!$M$21&lt;20,LightShader!CS97,OFFSET(LightShader!CS97,Param!$M$21-20,0))+POWER(0.3,Param!$M$21)),-2),0))</f>
        <v>0.76967291339097177</v>
      </c>
      <c r="CT32" s="46">
        <f ca="1">IF(ScreenHeight!$B33&lt;OFFSET(Radar!$AC$3,COLUMN(),0),    Param!$B$38/ScreenHeight!$B33,    (Param!$B$37+1/(1-OFFSET(Radar!$AD$3,COLUMN(),0)*ScreenHeight!$C33)/Param!$B$39)/OFFSET(Radar!$AC$3,COLUMN(),0))*DistanceShader!CT32*LightShader!CT32*(IF(OFFSET(Ghosts!$S$41,COLUMN(),0)&lt;ScreenHeight!$E33,   1,   (SQRT(OFFSET(Ghosts!$T$41,COLUMN(),0)-OFFSET(Ghosts!$R$41,COLUMN(),0)*ScreenHeight!$D33)-1))+IF(Ghosts!$B$35,IF(Param!$M$21,-1-POWER(0.3,Param!$M$21)/(IF(Param!$M$21&lt;20,LightShader!CT97,OFFSET(LightShader!CT97,Param!$M$21-20,0))+POWER(0.3,Param!$M$21)),-2),0))</f>
        <v>0.74454674920277286</v>
      </c>
      <c r="CU32" s="46">
        <f ca="1">IF(ScreenHeight!$B33&lt;OFFSET(Radar!$AC$3,COLUMN(),0),    Param!$B$38/ScreenHeight!$B33,    (Param!$B$37+1/(1-OFFSET(Radar!$AD$3,COLUMN(),0)*ScreenHeight!$C33)/Param!$B$39)/OFFSET(Radar!$AC$3,COLUMN(),0))*DistanceShader!CU32*LightShader!CU32*(IF(OFFSET(Ghosts!$S$41,COLUMN(),0)&lt;ScreenHeight!$E33,   1,   (SQRT(OFFSET(Ghosts!$T$41,COLUMN(),0)-OFFSET(Ghosts!$R$41,COLUMN(),0)*ScreenHeight!$D33)-1))+IF(Ghosts!$B$35,IF(Param!$M$21,-1-POWER(0.3,Param!$M$21)/(IF(Param!$M$21&lt;20,LightShader!CU97,OFFSET(LightShader!CU97,Param!$M$21-20,0))+POWER(0.3,Param!$M$21)),-2),0))</f>
        <v>0.72138505008595721</v>
      </c>
      <c r="CV32" s="46">
        <f ca="1">IF(ScreenHeight!$B33&lt;OFFSET(Radar!$AC$3,COLUMN(),0),    Param!$B$38/ScreenHeight!$B33,    (Param!$B$37+1/(1-OFFSET(Radar!$AD$3,COLUMN(),0)*ScreenHeight!$C33)/Param!$B$39)/OFFSET(Radar!$AC$3,COLUMN(),0))*DistanceShader!CV32*LightShader!CV32*(IF(OFFSET(Ghosts!$S$41,COLUMN(),0)&lt;ScreenHeight!$E33,   1,   (SQRT(OFFSET(Ghosts!$T$41,COLUMN(),0)-OFFSET(Ghosts!$R$41,COLUMN(),0)*ScreenHeight!$D33)-1))+IF(Ghosts!$B$35,IF(Param!$M$21,-1-POWER(0.3,Param!$M$21)/(IF(Param!$M$21&lt;20,LightShader!CV97,OFFSET(LightShader!CV97,Param!$M$21-20,0))+POWER(0.3,Param!$M$21)),-2),0))</f>
        <v>0.69983416861347114</v>
      </c>
      <c r="CW32" s="46">
        <f ca="1">IF(ScreenHeight!$B33&lt;OFFSET(Radar!$AC$3,COLUMN(),0),    Param!$B$38/ScreenHeight!$B33,    (Param!$B$37+1/(1-OFFSET(Radar!$AD$3,COLUMN(),0)*ScreenHeight!$C33)/Param!$B$39)/OFFSET(Radar!$AC$3,COLUMN(),0))*DistanceShader!CW32*LightShader!CW32*(IF(OFFSET(Ghosts!$S$41,COLUMN(),0)&lt;ScreenHeight!$E33,   1,   (SQRT(OFFSET(Ghosts!$T$41,COLUMN(),0)-OFFSET(Ghosts!$R$41,COLUMN(),0)*ScreenHeight!$D33)-1))+IF(Ghosts!$B$35,IF(Param!$M$21,-1-POWER(0.3,Param!$M$21)/(IF(Param!$M$21&lt;20,LightShader!CW97,OFFSET(LightShader!CW97,Param!$M$21-20,0))+POWER(0.3,Param!$M$21)),-2),0))</f>
        <v>0.67964144203484267</v>
      </c>
    </row>
    <row r="33" spans="1:125" ht="7.5" customHeight="1">
      <c r="A33" s="46">
        <f ca="1">IF(ScreenHeight!$B34&lt;OFFSET(Radar!$AC$3,COLUMN(),0),    Param!$B$38/ScreenHeight!$B34,    (Param!$B$37+1/(1-OFFSET(Radar!$AD$3,COLUMN(),0)*ScreenHeight!$C34)/Param!$B$39)/OFFSET(Radar!$AC$3,COLUMN(),0))*DistanceShader!A33*LightShader!A33*(IF(OFFSET(Ghosts!$S$41,COLUMN(),0)&lt;ScreenHeight!$E34,   1,   (SQRT(OFFSET(Ghosts!$T$41,COLUMN(),0)-OFFSET(Ghosts!$R$41,COLUMN(),0)*ScreenHeight!$D34)-1))+IF(Ghosts!$B$35,IF(Param!$M$21,-1-POWER(0.3,Param!$M$21)/(IF(Param!$M$21&lt;20,LightShader!A98,OFFSET(LightShader!A98,Param!$M$21-20,0))+POWER(0.3,Param!$M$21)),-2),0))</f>
        <v>0.74063932068763161</v>
      </c>
      <c r="B33" s="46">
        <f ca="1">IF(ScreenHeight!$B34&lt;OFFSET(Radar!$AC$3,COLUMN(),0),    Param!$B$38/ScreenHeight!$B34,    (Param!$B$37+1/(1-OFFSET(Radar!$AD$3,COLUMN(),0)*ScreenHeight!$C34)/Param!$B$39)/OFFSET(Radar!$AC$3,COLUMN(),0))*DistanceShader!B33*LightShader!B33*(IF(OFFSET(Ghosts!$S$41,COLUMN(),0)&lt;ScreenHeight!$E34,   1,   (SQRT(OFFSET(Ghosts!$T$41,COLUMN(),0)-OFFSET(Ghosts!$R$41,COLUMN(),0)*ScreenHeight!$D34)-1))+IF(Ghosts!$B$35,IF(Param!$M$21,-1-POWER(0.3,Param!$M$21)/(IF(Param!$M$21&lt;20,LightShader!B98,OFFSET(LightShader!B98,Param!$M$21-20,0))+POWER(0.3,Param!$M$21)),-2),0))</f>
        <v>0.7550976622683141</v>
      </c>
      <c r="C33" s="46">
        <f ca="1">IF(ScreenHeight!$B34&lt;OFFSET(Radar!$AC$3,COLUMN(),0),    Param!$B$38/ScreenHeight!$B34,    (Param!$B$37+1/(1-OFFSET(Radar!$AD$3,COLUMN(),0)*ScreenHeight!$C34)/Param!$B$39)/OFFSET(Radar!$AC$3,COLUMN(),0))*DistanceShader!C33*LightShader!C33*(IF(OFFSET(Ghosts!$S$41,COLUMN(),0)&lt;ScreenHeight!$E34,   1,   (SQRT(OFFSET(Ghosts!$T$41,COLUMN(),0)-OFFSET(Ghosts!$R$41,COLUMN(),0)*ScreenHeight!$D34)-1))+IF(Ghosts!$B$35,IF(Param!$M$21,-1-POWER(0.3,Param!$M$21)/(IF(Param!$M$21&lt;20,LightShader!C98,OFFSET(LightShader!C98,Param!$M$21-20,0))+POWER(0.3,Param!$M$21)),-2),0))</f>
        <v>0.77006082138148635</v>
      </c>
      <c r="D33" s="46">
        <f ca="1">IF(ScreenHeight!$B34&lt;OFFSET(Radar!$AC$3,COLUMN(),0),    Param!$B$38/ScreenHeight!$B34,    (Param!$B$37+1/(1-OFFSET(Radar!$AD$3,COLUMN(),0)*ScreenHeight!$C34)/Param!$B$39)/OFFSET(Radar!$AC$3,COLUMN(),0))*DistanceShader!D33*LightShader!D33*(IF(OFFSET(Ghosts!$S$41,COLUMN(),0)&lt;ScreenHeight!$E34,   1,   (SQRT(OFFSET(Ghosts!$T$41,COLUMN(),0)-OFFSET(Ghosts!$R$41,COLUMN(),0)*ScreenHeight!$D34)-1))+IF(Ghosts!$B$35,IF(Param!$M$21,-1-POWER(0.3,Param!$M$21)/(IF(Param!$M$21&lt;20,LightShader!D98,OFFSET(LightShader!D98,Param!$M$21-20,0))+POWER(0.3,Param!$M$21)),-2),0))</f>
        <v>0.78555477579119759</v>
      </c>
      <c r="E33" s="46">
        <f ca="1">IF(ScreenHeight!$B34&lt;OFFSET(Radar!$AC$3,COLUMN(),0),    Param!$B$38/ScreenHeight!$B34,    (Param!$B$37+1/(1-OFFSET(Radar!$AD$3,COLUMN(),0)*ScreenHeight!$C34)/Param!$B$39)/OFFSET(Radar!$AC$3,COLUMN(),0))*DistanceShader!E33*LightShader!E33*(IF(OFFSET(Ghosts!$S$41,COLUMN(),0)&lt;ScreenHeight!$E34,   1,   (SQRT(OFFSET(Ghosts!$T$41,COLUMN(),0)-OFFSET(Ghosts!$R$41,COLUMN(),0)*ScreenHeight!$D34)-1))+IF(Ghosts!$B$35,IF(Param!$M$21,-1-POWER(0.3,Param!$M$21)/(IF(Param!$M$21&lt;20,LightShader!E98,OFFSET(LightShader!E98,Param!$M$21-20,0))+POWER(0.3,Param!$M$21)),-2),0))</f>
        <v>0.80160745411438983</v>
      </c>
      <c r="F33" s="46">
        <f ca="1">IF(ScreenHeight!$B34&lt;OFFSET(Radar!$AC$3,COLUMN(),0),    Param!$B$38/ScreenHeight!$B34,    (Param!$B$37+1/(1-OFFSET(Radar!$AD$3,COLUMN(),0)*ScreenHeight!$C34)/Param!$B$39)/OFFSET(Radar!$AC$3,COLUMN(),0))*DistanceShader!F33*LightShader!F33*(IF(OFFSET(Ghosts!$S$41,COLUMN(),0)&lt;ScreenHeight!$E34,   1,   (SQRT(OFFSET(Ghosts!$T$41,COLUMN(),0)-OFFSET(Ghosts!$R$41,COLUMN(),0)*ScreenHeight!$D34)-1))+IF(Ghosts!$B$35,IF(Param!$M$21,-1-POWER(0.3,Param!$M$21)/(IF(Param!$M$21&lt;20,LightShader!F98,OFFSET(LightShader!F98,Param!$M$21-20,0))+POWER(0.3,Param!$M$21)),-2),0))</f>
        <v>0.81824894404587289</v>
      </c>
      <c r="G33" s="46">
        <f ca="1">IF(ScreenHeight!$B34&lt;OFFSET(Radar!$AC$3,COLUMN(),0),    Param!$B$38/ScreenHeight!$B34,    (Param!$B$37+1/(1-OFFSET(Radar!$AD$3,COLUMN(),0)*ScreenHeight!$C34)/Param!$B$39)/OFFSET(Radar!$AC$3,COLUMN(),0))*DistanceShader!G33*LightShader!G33*(IF(OFFSET(Ghosts!$S$41,COLUMN(),0)&lt;ScreenHeight!$E34,   1,   (SQRT(OFFSET(Ghosts!$T$41,COLUMN(),0)-OFFSET(Ghosts!$R$41,COLUMN(),0)*ScreenHeight!$D34)-1))+IF(Ghosts!$B$35,IF(Param!$M$21,-1-POWER(0.3,Param!$M$21)/(IF(Param!$M$21&lt;20,LightShader!G98,OFFSET(LightShader!G98,Param!$M$21-20,0))+POWER(0.3,Param!$M$21)),-2),0))</f>
        <v>0.83551172985119182</v>
      </c>
      <c r="H33" s="46">
        <f ca="1">IF(ScreenHeight!$B34&lt;OFFSET(Radar!$AC$3,COLUMN(),0),    Param!$B$38/ScreenHeight!$B34,    (Param!$B$37+1/(1-OFFSET(Radar!$AD$3,COLUMN(),0)*ScreenHeight!$C34)/Param!$B$39)/OFFSET(Radar!$AC$3,COLUMN(),0))*DistanceShader!H33*LightShader!H33*(IF(OFFSET(Ghosts!$S$41,COLUMN(),0)&lt;ScreenHeight!$E34,   1,   (SQRT(OFFSET(Ghosts!$T$41,COLUMN(),0)-OFFSET(Ghosts!$R$41,COLUMN(),0)*ScreenHeight!$D34)-1))+IF(Ghosts!$B$35,IF(Param!$M$21,-1-POWER(0.3,Param!$M$21)/(IF(Param!$M$21&lt;20,LightShader!H98,OFFSET(LightShader!H98,Param!$M$21-20,0))+POWER(0.3,Param!$M$21)),-2),0))</f>
        <v>0.85343096407922903</v>
      </c>
      <c r="I33" s="46">
        <f ca="1">IF(ScreenHeight!$B34&lt;OFFSET(Radar!$AC$3,COLUMN(),0),    Param!$B$38/ScreenHeight!$B34,    (Param!$B$37+1/(1-OFFSET(Radar!$AD$3,COLUMN(),0)*ScreenHeight!$C34)/Param!$B$39)/OFFSET(Radar!$AC$3,COLUMN(),0))*DistanceShader!I33*LightShader!I33*(IF(OFFSET(Ghosts!$S$41,COLUMN(),0)&lt;ScreenHeight!$E34,   1,   (SQRT(OFFSET(Ghosts!$T$41,COLUMN(),0)-OFFSET(Ghosts!$R$41,COLUMN(),0)*ScreenHeight!$D34)-1))+IF(Ghosts!$B$35,IF(Param!$M$21,-1-POWER(0.3,Param!$M$21)/(IF(Param!$M$21&lt;20,LightShader!I98,OFFSET(LightShader!I98,Param!$M$21-20,0))+POWER(0.3,Param!$M$21)),-2),0))</f>
        <v>0.87204477940494174</v>
      </c>
      <c r="J33" s="46">
        <f ca="1">IF(ScreenHeight!$B34&lt;OFFSET(Radar!$AC$3,COLUMN(),0),    Param!$B$38/ScreenHeight!$B34,    (Param!$B$37+1/(1-OFFSET(Radar!$AD$3,COLUMN(),0)*ScreenHeight!$C34)/Param!$B$39)/OFFSET(Radar!$AC$3,COLUMN(),0))*DistanceShader!J33*LightShader!J33*(IF(OFFSET(Ghosts!$S$41,COLUMN(),0)&lt;ScreenHeight!$E34,   1,   (SQRT(OFFSET(Ghosts!$T$41,COLUMN(),0)-OFFSET(Ghosts!$R$41,COLUMN(),0)*ScreenHeight!$D34)-1))+IF(Ghosts!$B$35,IF(Param!$M$21,-1-POWER(0.3,Param!$M$21)/(IF(Param!$M$21&lt;20,LightShader!J98,OFFSET(LightShader!J98,Param!$M$21-20,0))+POWER(0.3,Param!$M$21)),-2),0))</f>
        <v>0.58138192875156802</v>
      </c>
      <c r="K33" s="46">
        <f ca="1">IF(ScreenHeight!$B34&lt;OFFSET(Radar!$AC$3,COLUMN(),0),    Param!$B$38/ScreenHeight!$B34,    (Param!$B$37+1/(1-OFFSET(Radar!$AD$3,COLUMN(),0)*ScreenHeight!$C34)/Param!$B$39)/OFFSET(Radar!$AC$3,COLUMN(),0))*DistanceShader!K33*LightShader!K33*(IF(OFFSET(Ghosts!$S$41,COLUMN(),0)&lt;ScreenHeight!$E34,   1,   (SQRT(OFFSET(Ghosts!$T$41,COLUMN(),0)-OFFSET(Ghosts!$R$41,COLUMN(),0)*ScreenHeight!$D34)-1))+IF(Ghosts!$B$35,IF(Param!$M$21,-1-POWER(0.3,Param!$M$21)/(IF(Param!$M$21&lt;20,LightShader!K98,OFFSET(LightShader!K98,Param!$M$21-20,0))+POWER(0.3,Param!$M$21)),-2),0))</f>
        <v>0.59451178667587212</v>
      </c>
      <c r="L33" s="46">
        <f ca="1">IF(ScreenHeight!$B34&lt;OFFSET(Radar!$AC$3,COLUMN(),0),    Param!$B$38/ScreenHeight!$B34,    (Param!$B$37+1/(1-OFFSET(Radar!$AD$3,COLUMN(),0)*ScreenHeight!$C34)/Param!$B$39)/OFFSET(Radar!$AC$3,COLUMN(),0))*DistanceShader!L33*LightShader!L33*(IF(OFFSET(Ghosts!$S$41,COLUMN(),0)&lt;ScreenHeight!$E34,   1,   (SQRT(OFFSET(Ghosts!$T$41,COLUMN(),0)-OFFSET(Ghosts!$R$41,COLUMN(),0)*ScreenHeight!$D34)-1))+IF(Ghosts!$B$35,IF(Param!$M$21,-1-POWER(0.3,Param!$M$21)/(IF(Param!$M$21&lt;20,LightShader!L98,OFFSET(LightShader!L98,Param!$M$21-20,0))+POWER(0.3,Param!$M$21)),-2),0))</f>
        <v>0.60818346606664497</v>
      </c>
      <c r="M33" s="46">
        <f ca="1">IF(ScreenHeight!$B34&lt;OFFSET(Radar!$AC$3,COLUMN(),0),    Param!$B$38/ScreenHeight!$B34,    (Param!$B$37+1/(1-OFFSET(Radar!$AD$3,COLUMN(),0)*ScreenHeight!$C34)/Param!$B$39)/OFFSET(Radar!$AC$3,COLUMN(),0))*DistanceShader!M33*LightShader!M33*(IF(OFFSET(Ghosts!$S$41,COLUMN(),0)&lt;ScreenHeight!$E34,   1,   (SQRT(OFFSET(Ghosts!$T$41,COLUMN(),0)-OFFSET(Ghosts!$R$41,COLUMN(),0)*ScreenHeight!$D34)-1))+IF(Ghosts!$B$35,IF(Param!$M$21,-1-POWER(0.3,Param!$M$21)/(IF(Param!$M$21&lt;20,LightShader!M98,OFFSET(LightShader!M98,Param!$M$21-20,0))+POWER(0.3,Param!$M$21)),-2),0))</f>
        <v>0.62243235240622885</v>
      </c>
      <c r="N33" s="46">
        <f ca="1">IF(ScreenHeight!$B34&lt;OFFSET(Radar!$AC$3,COLUMN(),0),    Param!$B$38/ScreenHeight!$B34,    (Param!$B$37+1/(1-OFFSET(Radar!$AD$3,COLUMN(),0)*ScreenHeight!$C34)/Param!$B$39)/OFFSET(Radar!$AC$3,COLUMN(),0))*DistanceShader!N33*LightShader!N33*(IF(OFFSET(Ghosts!$S$41,COLUMN(),0)&lt;ScreenHeight!$E34,   1,   (SQRT(OFFSET(Ghosts!$T$41,COLUMN(),0)-OFFSET(Ghosts!$R$41,COLUMN(),0)*ScreenHeight!$D34)-1))+IF(Ghosts!$B$35,IF(Param!$M$21,-1-POWER(0.3,Param!$M$21)/(IF(Param!$M$21&lt;20,LightShader!N98,OFFSET(LightShader!N98,Param!$M$21-20,0))+POWER(0.3,Param!$M$21)),-2),0))</f>
        <v>0.63729738337525432</v>
      </c>
      <c r="O33" s="46">
        <f ca="1">IF(ScreenHeight!$B34&lt;OFFSET(Radar!$AC$3,COLUMN(),0),    Param!$B$38/ScreenHeight!$B34,    (Param!$B$37+1/(1-OFFSET(Radar!$AD$3,COLUMN(),0)*ScreenHeight!$C34)/Param!$B$39)/OFFSET(Radar!$AC$3,COLUMN(),0))*DistanceShader!O33*LightShader!O33*(IF(OFFSET(Ghosts!$S$41,COLUMN(),0)&lt;ScreenHeight!$E34,   1,   (SQRT(OFFSET(Ghosts!$T$41,COLUMN(),0)-OFFSET(Ghosts!$R$41,COLUMN(),0)*ScreenHeight!$D34)-1))+IF(Ghosts!$B$35,IF(Param!$M$21,-1-POWER(0.3,Param!$M$21)/(IF(Param!$M$21&lt;20,LightShader!O98,OFFSET(LightShader!O98,Param!$M$21-20,0))+POWER(0.3,Param!$M$21)),-2),0))</f>
        <v>0.65282154744671228</v>
      </c>
      <c r="P33" s="46">
        <f ca="1">IF(ScreenHeight!$B34&lt;OFFSET(Radar!$AC$3,COLUMN(),0),    Param!$B$38/ScreenHeight!$B34,    (Param!$B$37+1/(1-OFFSET(Radar!$AD$3,COLUMN(),0)*ScreenHeight!$C34)/Param!$B$39)/OFFSET(Radar!$AC$3,COLUMN(),0))*DistanceShader!P33*LightShader!P33*(IF(OFFSET(Ghosts!$S$41,COLUMN(),0)&lt;ScreenHeight!$E34,   1,   (SQRT(OFFSET(Ghosts!$T$41,COLUMN(),0)-OFFSET(Ghosts!$R$41,COLUMN(),0)*ScreenHeight!$D34)-1))+IF(Ghosts!$B$35,IF(Param!$M$21,-1-POWER(0.3,Param!$M$21)/(IF(Param!$M$21&lt;20,LightShader!P98,OFFSET(LightShader!P98,Param!$M$21-20,0))+POWER(0.3,Param!$M$21)),-2),0))</f>
        <v>0.36974486589458433</v>
      </c>
      <c r="Q33" s="46">
        <f ca="1">IF(ScreenHeight!$B34&lt;OFFSET(Radar!$AC$3,COLUMN(),0),    Param!$B$38/ScreenHeight!$B34,    (Param!$B$37+1/(1-OFFSET(Radar!$AD$3,COLUMN(),0)*ScreenHeight!$C34)/Param!$B$39)/OFFSET(Radar!$AC$3,COLUMN(),0))*DistanceShader!Q33*LightShader!Q33*(IF(OFFSET(Ghosts!$S$41,COLUMN(),0)&lt;ScreenHeight!$E34,   1,   (SQRT(OFFSET(Ghosts!$T$41,COLUMN(),0)-OFFSET(Ghosts!$R$41,COLUMN(),0)*ScreenHeight!$D34)-1))+IF(Ghosts!$B$35,IF(Param!$M$21,-1-POWER(0.3,Param!$M$21)/(IF(Param!$M$21&lt;20,LightShader!Q98,OFFSET(LightShader!Q98,Param!$M$21-20,0))+POWER(0.3,Param!$M$21)),-2),0))</f>
        <v>0.38770671383772365</v>
      </c>
      <c r="R33" s="46">
        <f ca="1">IF(ScreenHeight!$B34&lt;OFFSET(Radar!$AC$3,COLUMN(),0),    Param!$B$38/ScreenHeight!$B34,    (Param!$B$37+1/(1-OFFSET(Radar!$AD$3,COLUMN(),0)*ScreenHeight!$C34)/Param!$B$39)/OFFSET(Radar!$AC$3,COLUMN(),0))*DistanceShader!R33*LightShader!R33*(IF(OFFSET(Ghosts!$S$41,COLUMN(),0)&lt;ScreenHeight!$E34,   1,   (SQRT(OFFSET(Ghosts!$T$41,COLUMN(),0)-OFFSET(Ghosts!$R$41,COLUMN(),0)*ScreenHeight!$D34)-1))+IF(Ghosts!$B$35,IF(Param!$M$21,-1-POWER(0.3,Param!$M$21)/(IF(Param!$M$21&lt;20,LightShader!R98,OFFSET(LightShader!R98,Param!$M$21-20,0))+POWER(0.3,Param!$M$21)),-2),0))</f>
        <v>0.52222953067778999</v>
      </c>
      <c r="S33" s="46">
        <f ca="1">IF(ScreenHeight!$B34&lt;OFFSET(Radar!$AC$3,COLUMN(),0),    Param!$B$38/ScreenHeight!$B34,    (Param!$B$37+1/(1-OFFSET(Radar!$AD$3,COLUMN(),0)*ScreenHeight!$C34)/Param!$B$39)/OFFSET(Radar!$AC$3,COLUMN(),0))*DistanceShader!S33*LightShader!S33*(IF(OFFSET(Ghosts!$S$41,COLUMN(),0)&lt;ScreenHeight!$E34,   1,   (SQRT(OFFSET(Ghosts!$T$41,COLUMN(),0)-OFFSET(Ghosts!$R$41,COLUMN(),0)*ScreenHeight!$D34)-1))+IF(Ghosts!$B$35,IF(Param!$M$21,-1-POWER(0.3,Param!$M$21)/(IF(Param!$M$21&lt;20,LightShader!S98,OFFSET(LightShader!S98,Param!$M$21-20,0))+POWER(0.3,Param!$M$21)),-2),0))</f>
        <v>0.53610007991541142</v>
      </c>
      <c r="T33" s="46">
        <f ca="1">IF(ScreenHeight!$B34&lt;OFFSET(Radar!$AC$3,COLUMN(),0),    Param!$B$38/ScreenHeight!$B34,    (Param!$B$37+1/(1-OFFSET(Radar!$AD$3,COLUMN(),0)*ScreenHeight!$C34)/Param!$B$39)/OFFSET(Radar!$AC$3,COLUMN(),0))*DistanceShader!T33*LightShader!T33*(IF(OFFSET(Ghosts!$S$41,COLUMN(),0)&lt;ScreenHeight!$E34,   1,   (SQRT(OFFSET(Ghosts!$T$41,COLUMN(),0)-OFFSET(Ghosts!$R$41,COLUMN(),0)*ScreenHeight!$D34)-1))+IF(Ghosts!$B$35,IF(Param!$M$21,-1-POWER(0.3,Param!$M$21)/(IF(Param!$M$21&lt;20,LightShader!T98,OFFSET(LightShader!T98,Param!$M$21-20,0))+POWER(0.3,Param!$M$21)),-2),0))</f>
        <v>0.55068259393281838</v>
      </c>
      <c r="U33" s="46">
        <f ca="1">IF(ScreenHeight!$B34&lt;OFFSET(Radar!$AC$3,COLUMN(),0),    Param!$B$38/ScreenHeight!$B34,    (Param!$B$37+1/(1-OFFSET(Radar!$AD$3,COLUMN(),0)*ScreenHeight!$C34)/Param!$B$39)/OFFSET(Radar!$AC$3,COLUMN(),0))*DistanceShader!U33*LightShader!U33*(IF(OFFSET(Ghosts!$S$41,COLUMN(),0)&lt;ScreenHeight!$E34,   1,   (SQRT(OFFSET(Ghosts!$T$41,COLUMN(),0)-OFFSET(Ghosts!$R$41,COLUMN(),0)*ScreenHeight!$D34)-1))+IF(Ghosts!$B$35,IF(Param!$M$21,-1-POWER(0.3,Param!$M$21)/(IF(Param!$M$21&lt;20,LightShader!U98,OFFSET(LightShader!U98,Param!$M$21-20,0))+POWER(0.3,Param!$M$21)),-2),0))</f>
        <v>0.56603956359860563</v>
      </c>
      <c r="V33" s="46">
        <f ca="1">IF(ScreenHeight!$B34&lt;OFFSET(Radar!$AC$3,COLUMN(),0),    Param!$B$38/ScreenHeight!$B34,    (Param!$B$37+1/(1-OFFSET(Radar!$AD$3,COLUMN(),0)*ScreenHeight!$C34)/Param!$B$39)/OFFSET(Radar!$AC$3,COLUMN(),0))*DistanceShader!V33*LightShader!V33*(IF(OFFSET(Ghosts!$S$41,COLUMN(),0)&lt;ScreenHeight!$E34,   1,   (SQRT(OFFSET(Ghosts!$T$41,COLUMN(),0)-OFFSET(Ghosts!$R$41,COLUMN(),0)*ScreenHeight!$D34)-1))+IF(Ghosts!$B$35,IF(Param!$M$21,-1-POWER(0.3,Param!$M$21)/(IF(Param!$M$21&lt;20,LightShader!V98,OFFSET(LightShader!V98,Param!$M$21-20,0))+POWER(0.3,Param!$M$21)),-2),0))</f>
        <v>0.5822419336469874</v>
      </c>
      <c r="W33" s="46">
        <f ca="1">IF(ScreenHeight!$B34&lt;OFFSET(Radar!$AC$3,COLUMN(),0),    Param!$B$38/ScreenHeight!$B34,    (Param!$B$37+1/(1-OFFSET(Radar!$AD$3,COLUMN(),0)*ScreenHeight!$C34)/Param!$B$39)/OFFSET(Radar!$AC$3,COLUMN(),0))*DistanceShader!W33*LightShader!W33*(IF(OFFSET(Ghosts!$S$41,COLUMN(),0)&lt;ScreenHeight!$E34,   1,   (SQRT(OFFSET(Ghosts!$T$41,COLUMN(),0)-OFFSET(Ghosts!$R$41,COLUMN(),0)*ScreenHeight!$D34)-1))+IF(Ghosts!$B$35,IF(Param!$M$21,-1-POWER(0.3,Param!$M$21)/(IF(Param!$M$21&lt;20,LightShader!W98,OFFSET(LightShader!W98,Param!$M$21-20,0))+POWER(0.3,Param!$M$21)),-2),0))</f>
        <v>0.59937063031773419</v>
      </c>
      <c r="X33" s="46">
        <f ca="1">IF(ScreenHeight!$B34&lt;OFFSET(Radar!$AC$3,COLUMN(),0),    Param!$B$38/ScreenHeight!$B34,    (Param!$B$37+1/(1-OFFSET(Radar!$AD$3,COLUMN(),0)*ScreenHeight!$C34)/Param!$B$39)/OFFSET(Radar!$AC$3,COLUMN(),0))*DistanceShader!X33*LightShader!X33*(IF(OFFSET(Ghosts!$S$41,COLUMN(),0)&lt;ScreenHeight!$E34,   1,   (SQRT(OFFSET(Ghosts!$T$41,COLUMN(),0)-OFFSET(Ghosts!$R$41,COLUMN(),0)*ScreenHeight!$D34)-1))+IF(Ghosts!$B$35,IF(Param!$M$21,-1-POWER(0.3,Param!$M$21)/(IF(Param!$M$21&lt;20,LightShader!X98,OFFSET(LightShader!X98,Param!$M$21-20,0))+POWER(0.3,Param!$M$21)),-2),0))</f>
        <v>0.61751842718443861</v>
      </c>
      <c r="Y33" s="46">
        <f ca="1">IF(ScreenHeight!$B34&lt;OFFSET(Radar!$AC$3,COLUMN(),0),    Param!$B$38/ScreenHeight!$B34,    (Param!$B$37+1/(1-OFFSET(Radar!$AD$3,COLUMN(),0)*ScreenHeight!$C34)/Param!$B$39)/OFFSET(Radar!$AC$3,COLUMN(),0))*DistanceShader!Y33*LightShader!Y33*(IF(OFFSET(Ghosts!$S$41,COLUMN(),0)&lt;ScreenHeight!$E34,   1,   (SQRT(OFFSET(Ghosts!$T$41,COLUMN(),0)-OFFSET(Ghosts!$R$41,COLUMN(),0)*ScreenHeight!$D34)-1))+IF(Ghosts!$B$35,IF(Param!$M$21,-1-POWER(0.3,Param!$M$21)/(IF(Param!$M$21&lt;20,LightShader!Y98,OFFSET(LightShader!Y98,Param!$M$21-20,0))+POWER(0.3,Param!$M$21)),-2),0))</f>
        <v>0.63679223817637143</v>
      </c>
      <c r="Z33" s="46">
        <f ca="1">IF(ScreenHeight!$B34&lt;OFFSET(Radar!$AC$3,COLUMN(),0),    Param!$B$38/ScreenHeight!$B34,    (Param!$B$37+1/(1-OFFSET(Radar!$AD$3,COLUMN(),0)*ScreenHeight!$C34)/Param!$B$39)/OFFSET(Radar!$AC$3,COLUMN(),0))*DistanceShader!Z33*LightShader!Z33*(IF(OFFSET(Ghosts!$S$41,COLUMN(),0)&lt;ScreenHeight!$E34,   1,   (SQRT(OFFSET(Ghosts!$T$41,COLUMN(),0)-OFFSET(Ghosts!$R$41,COLUMN(),0)*ScreenHeight!$D34)-1))+IF(Ghosts!$B$35,IF(Param!$M$21,-1-POWER(0.3,Param!$M$21)/(IF(Param!$M$21&lt;20,LightShader!Z98,OFFSET(LightShader!Z98,Param!$M$21-20,0))+POWER(0.3,Param!$M$21)),-2),0))</f>
        <v>0.65731595438941282</v>
      </c>
      <c r="AA33" s="46">
        <f ca="1">IF(ScreenHeight!$B34&lt;OFFSET(Radar!$AC$3,COLUMN(),0),    Param!$B$38/ScreenHeight!$B34,    (Param!$B$37+1/(1-OFFSET(Radar!$AD$3,COLUMN(),0)*ScreenHeight!$C34)/Param!$B$39)/OFFSET(Radar!$AC$3,COLUMN(),0))*DistanceShader!AA33*LightShader!AA33*(IF(OFFSET(Ghosts!$S$41,COLUMN(),0)&lt;ScreenHeight!$E34,   1,   (SQRT(OFFSET(Ghosts!$T$41,COLUMN(),0)-OFFSET(Ghosts!$R$41,COLUMN(),0)*ScreenHeight!$D34)-1))+IF(Ghosts!$B$35,IF(Param!$M$21,-1-POWER(0.3,Param!$M$21)/(IF(Param!$M$21&lt;20,LightShader!AA98,OFFSET(LightShader!AA98,Param!$M$21-20,0))+POWER(0.3,Param!$M$21)),-2),0))</f>
        <v>0.67923397885705272</v>
      </c>
      <c r="AB33" s="46">
        <f ca="1">IF(ScreenHeight!$B34&lt;OFFSET(Radar!$AC$3,COLUMN(),0),    Param!$B$38/ScreenHeight!$B34,    (Param!$B$37+1/(1-OFFSET(Radar!$AD$3,COLUMN(),0)*ScreenHeight!$C34)/Param!$B$39)/OFFSET(Radar!$AC$3,COLUMN(),0))*DistanceShader!AB33*LightShader!AB33*(IF(OFFSET(Ghosts!$S$41,COLUMN(),0)&lt;ScreenHeight!$E34,   1,   (SQRT(OFFSET(Ghosts!$T$41,COLUMN(),0)-OFFSET(Ghosts!$R$41,COLUMN(),0)*ScreenHeight!$D34)-1))+IF(Ghosts!$B$35,IF(Param!$M$21,-1-POWER(0.3,Param!$M$21)/(IF(Param!$M$21&lt;20,LightShader!AB98,OFFSET(LightShader!AB98,Param!$M$21-20,0))+POWER(0.3,Param!$M$21)),-2),0))</f>
        <v>0.70271566518501827</v>
      </c>
      <c r="AC33" s="46">
        <f ca="1">IF(ScreenHeight!$B34&lt;OFFSET(Radar!$AC$3,COLUMN(),0),    Param!$B$38/ScreenHeight!$B34,    (Param!$B$37+1/(1-OFFSET(Radar!$AD$3,COLUMN(),0)*ScreenHeight!$C34)/Param!$B$39)/OFFSET(Radar!$AC$3,COLUMN(),0))*DistanceShader!AC33*LightShader!AC33*(IF(OFFSET(Ghosts!$S$41,COLUMN(),0)&lt;ScreenHeight!$E34,   1,   (SQRT(OFFSET(Ghosts!$T$41,COLUMN(),0)-OFFSET(Ghosts!$R$41,COLUMN(),0)*ScreenHeight!$D34)-1))+IF(Ghosts!$B$35,IF(Param!$M$21,-1-POWER(0.3,Param!$M$21)/(IF(Param!$M$21&lt;20,LightShader!AC98,OFFSET(LightShader!AC98,Param!$M$21-20,0))+POWER(0.3,Param!$M$21)),-2),0))</f>
        <v>0.72796093800577966</v>
      </c>
      <c r="AD33" s="46">
        <f ca="1">IF(ScreenHeight!$B34&lt;OFFSET(Radar!$AC$3,COLUMN(),0),    Param!$B$38/ScreenHeight!$B34,    (Param!$B$37+1/(1-OFFSET(Radar!$AD$3,COLUMN(),0)*ScreenHeight!$C34)/Param!$B$39)/OFFSET(Radar!$AC$3,COLUMN(),0))*DistanceShader!AD33*LightShader!AD33*(IF(OFFSET(Ghosts!$S$41,COLUMN(),0)&lt;ScreenHeight!$E34,   1,   (SQRT(OFFSET(Ghosts!$T$41,COLUMN(),0)-OFFSET(Ghosts!$R$41,COLUMN(),0)*ScreenHeight!$D34)-1))+IF(Ghosts!$B$35,IF(Param!$M$21,-1-POWER(0.3,Param!$M$21)/(IF(Param!$M$21&lt;20,LightShader!AD98,OFFSET(LightShader!AD98,Param!$M$21-20,0))+POWER(0.3,Param!$M$21)),-2),0))</f>
        <v>0.75520747481241612</v>
      </c>
      <c r="AE33" s="46">
        <f ca="1">IF(ScreenHeight!$B34&lt;OFFSET(Radar!$AC$3,COLUMN(),0),    Param!$B$38/ScreenHeight!$B34,    (Param!$B$37+1/(1-OFFSET(Radar!$AD$3,COLUMN(),0)*ScreenHeight!$C34)/Param!$B$39)/OFFSET(Radar!$AC$3,COLUMN(),0))*DistanceShader!AE33*LightShader!AE33*(IF(OFFSET(Ghosts!$S$41,COLUMN(),0)&lt;ScreenHeight!$E34,   1,   (SQRT(OFFSET(Ghosts!$T$41,COLUMN(),0)-OFFSET(Ghosts!$R$41,COLUMN(),0)*ScreenHeight!$D34)-1))+IF(Ghosts!$B$35,IF(Param!$M$21,-1-POWER(0.3,Param!$M$21)/(IF(Param!$M$21&lt;20,LightShader!AE98,OFFSET(LightShader!AE98,Param!$M$21-20,0))+POWER(0.3,Param!$M$21)),-2),0))</f>
        <v>0.78473997391528416</v>
      </c>
      <c r="AF33" s="46">
        <f ca="1">IF(ScreenHeight!$B34&lt;OFFSET(Radar!$AC$3,COLUMN(),0),    Param!$B$38/ScreenHeight!$B34,    (Param!$B$37+1/(1-OFFSET(Radar!$AD$3,COLUMN(),0)*ScreenHeight!$C34)/Param!$B$39)/OFFSET(Radar!$AC$3,COLUMN(),0))*DistanceShader!AF33*LightShader!AF33*(IF(OFFSET(Ghosts!$S$41,COLUMN(),0)&lt;ScreenHeight!$E34,   1,   (SQRT(OFFSET(Ghosts!$T$41,COLUMN(),0)-OFFSET(Ghosts!$R$41,COLUMN(),0)*ScreenHeight!$D34)-1))+IF(Ghosts!$B$35,IF(Param!$M$21,-1-POWER(0.3,Param!$M$21)/(IF(Param!$M$21&lt;20,LightShader!AF98,OFFSET(LightShader!AF98,Param!$M$21-20,0))+POWER(0.3,Param!$M$21)),-2),0))</f>
        <v>0.8169022436929988</v>
      </c>
      <c r="AG33" s="46">
        <f ca="1">IF(ScreenHeight!$B34&lt;OFFSET(Radar!$AC$3,COLUMN(),0),    Param!$B$38/ScreenHeight!$B34,    (Param!$B$37+1/(1-OFFSET(Radar!$AD$3,COLUMN(),0)*ScreenHeight!$C34)/Param!$B$39)/OFFSET(Radar!$AC$3,COLUMN(),0))*DistanceShader!AG33*LightShader!AG33*(IF(OFFSET(Ghosts!$S$41,COLUMN(),0)&lt;ScreenHeight!$E34,   1,   (SQRT(OFFSET(Ghosts!$T$41,COLUMN(),0)-OFFSET(Ghosts!$R$41,COLUMN(),0)*ScreenHeight!$D34)-1))+IF(Ghosts!$B$35,IF(Param!$M$21,-1-POWER(0.3,Param!$M$21)/(IF(Param!$M$21&lt;20,LightShader!AG98,OFFSET(LightShader!AG98,Param!$M$21-20,0))+POWER(0.3,Param!$M$21)),-2),0))</f>
        <v>0.8521131579995368</v>
      </c>
      <c r="AH33" s="46">
        <f ca="1">IF(ScreenHeight!$B34&lt;OFFSET(Radar!$AC$3,COLUMN(),0),    Param!$B$38/ScreenHeight!$B34,    (Param!$B$37+1/(1-OFFSET(Radar!$AD$3,COLUMN(),0)*ScreenHeight!$C34)/Param!$B$39)/OFFSET(Radar!$AC$3,COLUMN(),0))*DistanceShader!AH33*LightShader!AH33*(IF(OFFSET(Ghosts!$S$41,COLUMN(),0)&lt;ScreenHeight!$E34,   1,   (SQRT(OFFSET(Ghosts!$T$41,COLUMN(),0)-OFFSET(Ghosts!$R$41,COLUMN(),0)*ScreenHeight!$D34)-1))+IF(Ghosts!$B$35,IF(Param!$M$21,-1-POWER(0.3,Param!$M$21)/(IF(Param!$M$21&lt;20,LightShader!AH98,OFFSET(LightShader!AH98,Param!$M$21-20,0))+POWER(0.3,Param!$M$21)),-2),0))</f>
        <v>1.8877344171116031</v>
      </c>
      <c r="AI33" s="46">
        <f ca="1">IF(ScreenHeight!$B34&lt;OFFSET(Radar!$AC$3,COLUMN(),0),    Param!$B$38/ScreenHeight!$B34,    (Param!$B$37+1/(1-OFFSET(Radar!$AD$3,COLUMN(),0)*ScreenHeight!$C34)/Param!$B$39)/OFFSET(Radar!$AC$3,COLUMN(),0))*DistanceShader!AI33*LightShader!AI33*(IF(OFFSET(Ghosts!$S$41,COLUMN(),0)&lt;ScreenHeight!$E34,   1,   (SQRT(OFFSET(Ghosts!$T$41,COLUMN(),0)-OFFSET(Ghosts!$R$41,COLUMN(),0)*ScreenHeight!$D34)-1))+IF(Ghosts!$B$35,IF(Param!$M$21,-1-POWER(0.3,Param!$M$21)/(IF(Param!$M$21&lt;20,LightShader!AI98,OFFSET(LightShader!AI98,Param!$M$21-20,0))+POWER(0.3,Param!$M$21)),-2),0))</f>
        <v>2.0317783726287395</v>
      </c>
      <c r="AJ33" s="46">
        <f ca="1">IF(ScreenHeight!$B34&lt;OFFSET(Radar!$AC$3,COLUMN(),0),    Param!$B$38/ScreenHeight!$B34,    (Param!$B$37+1/(1-OFFSET(Radar!$AD$3,COLUMN(),0)*ScreenHeight!$C34)/Param!$B$39)/OFFSET(Radar!$AC$3,COLUMN(),0))*DistanceShader!AJ33*LightShader!AJ33*(IF(OFFSET(Ghosts!$S$41,COLUMN(),0)&lt;ScreenHeight!$E34,   1,   (SQRT(OFFSET(Ghosts!$T$41,COLUMN(),0)-OFFSET(Ghosts!$R$41,COLUMN(),0)*ScreenHeight!$D34)-1))+IF(Ghosts!$B$35,IF(Param!$M$21,-1-POWER(0.3,Param!$M$21)/(IF(Param!$M$21&lt;20,LightShader!AJ98,OFFSET(LightShader!AJ98,Param!$M$21-20,0))+POWER(0.3,Param!$M$21)),-2),0))</f>
        <v>2.1941193392368166</v>
      </c>
      <c r="AK33" s="46">
        <f ca="1">IF(ScreenHeight!$B34&lt;OFFSET(Radar!$AC$3,COLUMN(),0),    Param!$B$38/ScreenHeight!$B34,    (Param!$B$37+1/(1-OFFSET(Radar!$AD$3,COLUMN(),0)*ScreenHeight!$C34)/Param!$B$39)/OFFSET(Radar!$AC$3,COLUMN(),0))*DistanceShader!AK33*LightShader!AK33*(IF(OFFSET(Ghosts!$S$41,COLUMN(),0)&lt;ScreenHeight!$E34,   1,   (SQRT(OFFSET(Ghosts!$T$41,COLUMN(),0)-OFFSET(Ghosts!$R$41,COLUMN(),0)*ScreenHeight!$D34)-1))+IF(Ghosts!$B$35,IF(Param!$M$21,-1-POWER(0.3,Param!$M$21)/(IF(Param!$M$21&lt;20,LightShader!AK98,OFFSET(LightShader!AK98,Param!$M$21-20,0))+POWER(0.3,Param!$M$21)),-2),0))</f>
        <v>2.378474410476398</v>
      </c>
      <c r="AL33" s="46">
        <f ca="1">IF(ScreenHeight!$B34&lt;OFFSET(Radar!$AC$3,COLUMN(),0),    Param!$B$38/ScreenHeight!$B34,    (Param!$B$37+1/(1-OFFSET(Radar!$AD$3,COLUMN(),0)*ScreenHeight!$C34)/Param!$B$39)/OFFSET(Radar!$AC$3,COLUMN(),0))*DistanceShader!AL33*LightShader!AL33*(IF(OFFSET(Ghosts!$S$41,COLUMN(),0)&lt;ScreenHeight!$E34,   1,   (SQRT(OFFSET(Ghosts!$T$41,COLUMN(),0)-OFFSET(Ghosts!$R$41,COLUMN(),0)*ScreenHeight!$D34)-1))+IF(Ghosts!$B$35,IF(Param!$M$21,-1-POWER(0.3,Param!$M$21)/(IF(Param!$M$21&lt;20,LightShader!AL98,OFFSET(LightShader!AL98,Param!$M$21-20,0))+POWER(0.3,Param!$M$21)),-2),0))</f>
        <v>2.5896464296416095</v>
      </c>
      <c r="AM33" s="46">
        <f ca="1">IF(ScreenHeight!$B34&lt;OFFSET(Radar!$AC$3,COLUMN(),0),    Param!$B$38/ScreenHeight!$B34,    (Param!$B$37+1/(1-OFFSET(Radar!$AD$3,COLUMN(),0)*ScreenHeight!$C34)/Param!$B$39)/OFFSET(Radar!$AC$3,COLUMN(),0))*DistanceShader!AM33*LightShader!AM33*(IF(OFFSET(Ghosts!$S$41,COLUMN(),0)&lt;ScreenHeight!$E34,   1,   (SQRT(OFFSET(Ghosts!$T$41,COLUMN(),0)-OFFSET(Ghosts!$R$41,COLUMN(),0)*ScreenHeight!$D34)-1))+IF(Ghosts!$B$35,IF(Param!$M$21,-1-POWER(0.3,Param!$M$21)/(IF(Param!$M$21&lt;20,LightShader!AM98,OFFSET(LightShader!AM98,Param!$M$21-20,0))+POWER(0.3,Param!$M$21)),-2),0))</f>
        <v>2.758115052398213</v>
      </c>
      <c r="AN33" s="46">
        <f ca="1">IF(ScreenHeight!$B34&lt;OFFSET(Radar!$AC$3,COLUMN(),0),    Param!$B$38/ScreenHeight!$B34,    (Param!$B$37+1/(1-OFFSET(Radar!$AD$3,COLUMN(),0)*ScreenHeight!$C34)/Param!$B$39)/OFFSET(Radar!$AC$3,COLUMN(),0))*DistanceShader!AN33*LightShader!AN33*(IF(OFFSET(Ghosts!$S$41,COLUMN(),0)&lt;ScreenHeight!$E34,   1,   (SQRT(OFFSET(Ghosts!$T$41,COLUMN(),0)-OFFSET(Ghosts!$R$41,COLUMN(),0)*ScreenHeight!$D34)-1))+IF(Ghosts!$B$35,IF(Param!$M$21,-1-POWER(0.3,Param!$M$21)/(IF(Param!$M$21&lt;20,LightShader!AN98,OFFSET(LightShader!AN98,Param!$M$21-20,0))+POWER(0.3,Param!$M$21)),-2),0))</f>
        <v>2.7904524884329698</v>
      </c>
      <c r="AO33" s="46">
        <f ca="1">IF(ScreenHeight!$B34&lt;OFFSET(Radar!$AC$3,COLUMN(),0),    Param!$B$38/ScreenHeight!$B34,    (Param!$B$37+1/(1-OFFSET(Radar!$AD$3,COLUMN(),0)*ScreenHeight!$C34)/Param!$B$39)/OFFSET(Radar!$AC$3,COLUMN(),0))*DistanceShader!AO33*LightShader!AO33*(IF(OFFSET(Ghosts!$S$41,COLUMN(),0)&lt;ScreenHeight!$E34,   1,   (SQRT(OFFSET(Ghosts!$T$41,COLUMN(),0)-OFFSET(Ghosts!$R$41,COLUMN(),0)*ScreenHeight!$D34)-1))+IF(Ghosts!$B$35,IF(Param!$M$21,-1-POWER(0.3,Param!$M$21)/(IF(Param!$M$21&lt;20,LightShader!AO98,OFFSET(LightShader!AO98,Param!$M$21-20,0))+POWER(0.3,Param!$M$21)),-2),0))</f>
        <v>4.8626000602248114</v>
      </c>
      <c r="AP33" s="46">
        <f ca="1">IF(ScreenHeight!$B34&lt;OFFSET(Radar!$AC$3,COLUMN(),0),    Param!$B$38/ScreenHeight!$B34,    (Param!$B$37+1/(1-OFFSET(Radar!$AD$3,COLUMN(),0)*ScreenHeight!$C34)/Param!$B$39)/OFFSET(Radar!$AC$3,COLUMN(),0))*DistanceShader!AP33*LightShader!AP33*(IF(OFFSET(Ghosts!$S$41,COLUMN(),0)&lt;ScreenHeight!$E34,   1,   (SQRT(OFFSET(Ghosts!$T$41,COLUMN(),0)-OFFSET(Ghosts!$R$41,COLUMN(),0)*ScreenHeight!$D34)-1))+IF(Ghosts!$B$35,IF(Param!$M$21,-1-POWER(0.3,Param!$M$21)/(IF(Param!$M$21&lt;20,LightShader!AP98,OFFSET(LightShader!AP98,Param!$M$21-20,0))+POWER(0.3,Param!$M$21)),-2),0))</f>
        <v>4.7736406377387244</v>
      </c>
      <c r="AQ33" s="46">
        <f ca="1">IF(ScreenHeight!$B34&lt;OFFSET(Radar!$AC$3,COLUMN(),0),    Param!$B$38/ScreenHeight!$B34,    (Param!$B$37+1/(1-OFFSET(Radar!$AD$3,COLUMN(),0)*ScreenHeight!$C34)/Param!$B$39)/OFFSET(Radar!$AC$3,COLUMN(),0))*DistanceShader!AQ33*LightShader!AQ33*(IF(OFFSET(Ghosts!$S$41,COLUMN(),0)&lt;ScreenHeight!$E34,   1,   (SQRT(OFFSET(Ghosts!$T$41,COLUMN(),0)-OFFSET(Ghosts!$R$41,COLUMN(),0)*ScreenHeight!$D34)-1))+IF(Ghosts!$B$35,IF(Param!$M$21,-1-POWER(0.3,Param!$M$21)/(IF(Param!$M$21&lt;20,LightShader!AQ98,OFFSET(LightShader!AQ98,Param!$M$21-20,0))+POWER(0.3,Param!$M$21)),-2),0))</f>
        <v>4.6817917535289411</v>
      </c>
      <c r="AR33" s="46">
        <f ca="1">IF(ScreenHeight!$B34&lt;OFFSET(Radar!$AC$3,COLUMN(),0),    Param!$B$38/ScreenHeight!$B34,    (Param!$B$37+1/(1-OFFSET(Radar!$AD$3,COLUMN(),0)*ScreenHeight!$C34)/Param!$B$39)/OFFSET(Radar!$AC$3,COLUMN(),0))*DistanceShader!AR33*LightShader!AR33*(IF(OFFSET(Ghosts!$S$41,COLUMN(),0)&lt;ScreenHeight!$E34,   1,   (SQRT(OFFSET(Ghosts!$T$41,COLUMN(),0)-OFFSET(Ghosts!$R$41,COLUMN(),0)*ScreenHeight!$D34)-1))+IF(Ghosts!$B$35,IF(Param!$M$21,-1-POWER(0.3,Param!$M$21)/(IF(Param!$M$21&lt;20,LightShader!AR98,OFFSET(LightShader!AR98,Param!$M$21-20,0))+POWER(0.3,Param!$M$21)),-2),0))</f>
        <v>4.5871270305138854</v>
      </c>
      <c r="AS33" s="46">
        <f ca="1">IF(ScreenHeight!$B34&lt;OFFSET(Radar!$AC$3,COLUMN(),0),    Param!$B$38/ScreenHeight!$B34,    (Param!$B$37+1/(1-OFFSET(Radar!$AD$3,COLUMN(),0)*ScreenHeight!$C34)/Param!$B$39)/OFFSET(Radar!$AC$3,COLUMN(),0))*DistanceShader!AS33*LightShader!AS33*(IF(OFFSET(Ghosts!$S$41,COLUMN(),0)&lt;ScreenHeight!$E34,   1,   (SQRT(OFFSET(Ghosts!$T$41,COLUMN(),0)-OFFSET(Ghosts!$R$41,COLUMN(),0)*ScreenHeight!$D34)-1))+IF(Ghosts!$B$35,IF(Param!$M$21,-1-POWER(0.3,Param!$M$21)/(IF(Param!$M$21&lt;20,LightShader!AS98,OFFSET(LightShader!AS98,Param!$M$21-20,0))+POWER(0.3,Param!$M$21)),-2),0))</f>
        <v>4.4897336306764775</v>
      </c>
      <c r="AT33" s="46">
        <f ca="1">IF(ScreenHeight!$B34&lt;OFFSET(Radar!$AC$3,COLUMN(),0),    Param!$B$38/ScreenHeight!$B34,    (Param!$B$37+1/(1-OFFSET(Radar!$AD$3,COLUMN(),0)*ScreenHeight!$C34)/Param!$B$39)/OFFSET(Radar!$AC$3,COLUMN(),0))*DistanceShader!AT33*LightShader!AT33*(IF(OFFSET(Ghosts!$S$41,COLUMN(),0)&lt;ScreenHeight!$E34,   1,   (SQRT(OFFSET(Ghosts!$T$41,COLUMN(),0)-OFFSET(Ghosts!$R$41,COLUMN(),0)*ScreenHeight!$D34)-1))+IF(Ghosts!$B$35,IF(Param!$M$21,-1-POWER(0.3,Param!$M$21)/(IF(Param!$M$21&lt;20,LightShader!AT98,OFFSET(LightShader!AT98,Param!$M$21-20,0))+POWER(0.3,Param!$M$21)),-2),0))</f>
        <v>4.3897120279357349</v>
      </c>
      <c r="AU33" s="46">
        <f ca="1">IF(ScreenHeight!$B34&lt;OFFSET(Radar!$AC$3,COLUMN(),0),    Param!$B$38/ScreenHeight!$B34,    (Param!$B$37+1/(1-OFFSET(Radar!$AD$3,COLUMN(),0)*ScreenHeight!$C34)/Param!$B$39)/OFFSET(Radar!$AC$3,COLUMN(),0))*DistanceShader!AU33*LightShader!AU33*(IF(OFFSET(Ghosts!$S$41,COLUMN(),0)&lt;ScreenHeight!$E34,   1,   (SQRT(OFFSET(Ghosts!$T$41,COLUMN(),0)-OFFSET(Ghosts!$R$41,COLUMN(),0)*ScreenHeight!$D34)-1))+IF(Ghosts!$B$35,IF(Param!$M$21,-1-POWER(0.3,Param!$M$21)/(IF(Param!$M$21&lt;20,LightShader!AU98,OFFSET(LightShader!AU98,Param!$M$21-20,0))+POWER(0.3,Param!$M$21)),-2),0))</f>
        <v>4.2871756141678388</v>
      </c>
      <c r="AV33" s="46">
        <f ca="1">IF(ScreenHeight!$B34&lt;OFFSET(Radar!$AC$3,COLUMN(),0),    Param!$B$38/ScreenHeight!$B34,    (Param!$B$37+1/(1-OFFSET(Radar!$AD$3,COLUMN(),0)*ScreenHeight!$C34)/Param!$B$39)/OFFSET(Radar!$AC$3,COLUMN(),0))*DistanceShader!AV33*LightShader!AV33*(IF(OFFSET(Ghosts!$S$41,COLUMN(),0)&lt;ScreenHeight!$E34,   1,   (SQRT(OFFSET(Ghosts!$T$41,COLUMN(),0)-OFFSET(Ghosts!$R$41,COLUMN(),0)*ScreenHeight!$D34)-1))+IF(Ghosts!$B$35,IF(Param!$M$21,-1-POWER(0.3,Param!$M$21)/(IF(Param!$M$21&lt;20,LightShader!AV98,OFFSET(LightShader!AV98,Param!$M$21-20,0))+POWER(0.3,Param!$M$21)),-2),0))</f>
        <v>4.1822501390351574</v>
      </c>
      <c r="AW33" s="46">
        <f ca="1">IF(ScreenHeight!$B34&lt;OFFSET(Radar!$AC$3,COLUMN(),0),    Param!$B$38/ScreenHeight!$B34,    (Param!$B$37+1/(1-OFFSET(Radar!$AD$3,COLUMN(),0)*ScreenHeight!$C34)/Param!$B$39)/OFFSET(Radar!$AC$3,COLUMN(),0))*DistanceShader!AW33*LightShader!AW33*(IF(OFFSET(Ghosts!$S$41,COLUMN(),0)&lt;ScreenHeight!$E34,   1,   (SQRT(OFFSET(Ghosts!$T$41,COLUMN(),0)-OFFSET(Ghosts!$R$41,COLUMN(),0)*ScreenHeight!$D34)-1))+IF(Ghosts!$B$35,IF(Param!$M$21,-1-POWER(0.3,Param!$M$21)/(IF(Param!$M$21&lt;20,LightShader!AW98,OFFSET(LightShader!AW98,Param!$M$21-20,0))+POWER(0.3,Param!$M$21)),-2),0))</f>
        <v>4.0750729882615184</v>
      </c>
      <c r="AX33" s="46">
        <f ca="1">IF(ScreenHeight!$B34&lt;OFFSET(Radar!$AC$3,COLUMN(),0),    Param!$B$38/ScreenHeight!$B34,    (Param!$B$37+1/(1-OFFSET(Radar!$AD$3,COLUMN(),0)*ScreenHeight!$C34)/Param!$B$39)/OFFSET(Radar!$AC$3,COLUMN(),0))*DistanceShader!AX33*LightShader!AX33*(IF(OFFSET(Ghosts!$S$41,COLUMN(),0)&lt;ScreenHeight!$E34,   1,   (SQRT(OFFSET(Ghosts!$T$41,COLUMN(),0)-OFFSET(Ghosts!$R$41,COLUMN(),0)*ScreenHeight!$D34)-1))+IF(Ghosts!$B$35,IF(Param!$M$21,-1-POWER(0.3,Param!$M$21)/(IF(Param!$M$21&lt;20,LightShader!AX98,OFFSET(LightShader!AX98,Param!$M$21-20,0))+POWER(0.3,Param!$M$21)),-2),0))</f>
        <v>3.9657923089823761</v>
      </c>
      <c r="AY33" s="46">
        <f ca="1">IF(ScreenHeight!$B34&lt;OFFSET(Radar!$AC$3,COLUMN(),0),    Param!$B$38/ScreenHeight!$B34,    (Param!$B$37+1/(1-OFFSET(Radar!$AD$3,COLUMN(),0)*ScreenHeight!$C34)/Param!$B$39)/OFFSET(Radar!$AC$3,COLUMN(),0))*DistanceShader!AY33*LightShader!AY33*(IF(OFFSET(Ghosts!$S$41,COLUMN(),0)&lt;ScreenHeight!$E34,   1,   (SQRT(OFFSET(Ghosts!$T$41,COLUMN(),0)-OFFSET(Ghosts!$R$41,COLUMN(),0)*ScreenHeight!$D34)-1))+IF(Ghosts!$B$35,IF(Param!$M$21,-1-POWER(0.3,Param!$M$21)/(IF(Param!$M$21&lt;20,LightShader!AY98,OFFSET(LightShader!AY98,Param!$M$21-20,0))+POWER(0.3,Param!$M$21)),-2),0))</f>
        <v>3.854565994642531</v>
      </c>
      <c r="AZ33" s="48">
        <f ca="1">IF(ScreenHeight!$B34&lt;OFFSET(Radar!$AC$3,COLUMN(),0),    Param!$B$38/ScreenHeight!$B34,    (Param!$B$37+1/(1-OFFSET(Radar!$AD$3,COLUMN(),0)*ScreenHeight!$C34)/Param!$B$39)/OFFSET(Radar!$AC$3,COLUMN(),0))*DistanceShader!AZ33*LightShader!AZ33*(IF(OFFSET(Ghosts!$S$41,COLUMN(),0)&lt;ScreenHeight!$E34,   1,   (SQRT(OFFSET(Ghosts!$T$41,COLUMN(),0)-OFFSET(Ghosts!$R$41,COLUMN(),0)*ScreenHeight!$D34)-1))+IF(Ghosts!$B$35,IF(Param!$M$21,-1-POWER(0.3,Param!$M$21)/(IF(Param!$M$21&lt;20,LightShader!AZ98,OFFSET(LightShader!AZ98,Param!$M$21-20,0))+POWER(0.3,Param!$M$21)),-2),0))</f>
        <v>3.7415605454556302</v>
      </c>
      <c r="BA33" s="46">
        <f ca="1">IF(ScreenHeight!$B34&lt;OFFSET(Radar!$AC$3,COLUMN(),0),    Param!$B$38/ScreenHeight!$B34,    (Param!$B$37+1/(1-OFFSET(Radar!$AD$3,COLUMN(),0)*ScreenHeight!$C34)/Param!$B$39)/OFFSET(Radar!$AC$3,COLUMN(),0))*DistanceShader!BA33*LightShader!BA33*(IF(OFFSET(Ghosts!$S$41,COLUMN(),0)&lt;ScreenHeight!$E34,   1,   (SQRT(OFFSET(Ghosts!$T$41,COLUMN(),0)-OFFSET(Ghosts!$R$41,COLUMN(),0)*ScreenHeight!$D34)-1))+IF(Ghosts!$B$35,IF(Param!$M$21,-1-POWER(0.3,Param!$M$21)/(IF(Param!$M$21&lt;20,LightShader!BA98,OFFSET(LightShader!BA98,Param!$M$21-20,0))+POWER(0.3,Param!$M$21)),-2),0))</f>
        <v>3.6269498235329336</v>
      </c>
      <c r="BB33" s="46">
        <f ca="1">IF(ScreenHeight!$B34&lt;OFFSET(Radar!$AC$3,COLUMN(),0),    Param!$B$38/ScreenHeight!$B34,    (Param!$B$37+1/(1-OFFSET(Radar!$AD$3,COLUMN(),0)*ScreenHeight!$C34)/Param!$B$39)/OFFSET(Radar!$AC$3,COLUMN(),0))*DistanceShader!BB33*LightShader!BB33*(IF(OFFSET(Ghosts!$S$41,COLUMN(),0)&lt;ScreenHeight!$E34,   1,   (SQRT(OFFSET(Ghosts!$T$41,COLUMN(),0)-OFFSET(Ghosts!$R$41,COLUMN(),0)*ScreenHeight!$D34)-1))+IF(Ghosts!$B$35,IF(Param!$M$21,-1-POWER(0.3,Param!$M$21)/(IF(Param!$M$21&lt;20,LightShader!BB98,OFFSET(LightShader!BB98,Param!$M$21-20,0))+POWER(0.3,Param!$M$21)),-2),0))</f>
        <v>3.5109137243084123</v>
      </c>
      <c r="BC33" s="46">
        <f ca="1">IF(ScreenHeight!$B34&lt;OFFSET(Radar!$AC$3,COLUMN(),0),    Param!$B$38/ScreenHeight!$B34,    (Param!$B$37+1/(1-OFFSET(Radar!$AD$3,COLUMN(),0)*ScreenHeight!$C34)/Param!$B$39)/OFFSET(Radar!$AC$3,COLUMN(),0))*DistanceShader!BC33*LightShader!BC33*(IF(OFFSET(Ghosts!$S$41,COLUMN(),0)&lt;ScreenHeight!$E34,   1,   (SQRT(OFFSET(Ghosts!$T$41,COLUMN(),0)-OFFSET(Ghosts!$R$41,COLUMN(),0)*ScreenHeight!$D34)-1))+IF(Ghosts!$B$35,IF(Param!$M$21,-1-POWER(0.3,Param!$M$21)/(IF(Param!$M$21&lt;20,LightShader!BC98,OFFSET(LightShader!BC98,Param!$M$21-20,0))+POWER(0.3,Param!$M$21)),-2),0))</f>
        <v>3.3936367877330733</v>
      </c>
      <c r="BD33" s="46">
        <f ca="1">IF(ScreenHeight!$B34&lt;OFFSET(Radar!$AC$3,COLUMN(),0),    Param!$B$38/ScreenHeight!$B34,    (Param!$B$37+1/(1-OFFSET(Radar!$AD$3,COLUMN(),0)*ScreenHeight!$C34)/Param!$B$39)/OFFSET(Radar!$AC$3,COLUMN(),0))*DistanceShader!BD33*LightShader!BD33*(IF(OFFSET(Ghosts!$S$41,COLUMN(),0)&lt;ScreenHeight!$E34,   1,   (SQRT(OFFSET(Ghosts!$T$41,COLUMN(),0)-OFFSET(Ghosts!$R$41,COLUMN(),0)*ScreenHeight!$D34)-1))+IF(Ghosts!$B$35,IF(Param!$M$21,-1-POWER(0.3,Param!$M$21)/(IF(Param!$M$21&lt;20,LightShader!BD98,OFFSET(LightShader!BD98,Param!$M$21-20,0))+POWER(0.3,Param!$M$21)),-2),0))</f>
        <v>3.2753067738177446</v>
      </c>
      <c r="BE33" s="46">
        <f ca="1">IF(ScreenHeight!$B34&lt;OFFSET(Radar!$AC$3,COLUMN(),0),    Param!$B$38/ScreenHeight!$B34,    (Param!$B$37+1/(1-OFFSET(Radar!$AD$3,COLUMN(),0)*ScreenHeight!$C34)/Param!$B$39)/OFFSET(Radar!$AC$3,COLUMN(),0))*DistanceShader!BE33*LightShader!BE33*(IF(OFFSET(Ghosts!$S$41,COLUMN(),0)&lt;ScreenHeight!$E34,   1,   (SQRT(OFFSET(Ghosts!$T$41,COLUMN(),0)-OFFSET(Ghosts!$R$41,COLUMN(),0)*ScreenHeight!$D34)-1))+IF(Ghosts!$B$35,IF(Param!$M$21,-1-POWER(0.3,Param!$M$21)/(IF(Param!$M$21&lt;20,LightShader!BE98,OFFSET(LightShader!BE98,Param!$M$21-20,0))+POWER(0.3,Param!$M$21)),-2),0))</f>
        <v>3.1561132274399326</v>
      </c>
      <c r="BF33" s="46">
        <f ca="1">IF(ScreenHeight!$B34&lt;OFFSET(Radar!$AC$3,COLUMN(),0),    Param!$B$38/ScreenHeight!$B34,    (Param!$B$37+1/(1-OFFSET(Radar!$AD$3,COLUMN(),0)*ScreenHeight!$C34)/Param!$B$39)/OFFSET(Radar!$AC$3,COLUMN(),0))*DistanceShader!BF33*LightShader!BF33*(IF(OFFSET(Ghosts!$S$41,COLUMN(),0)&lt;ScreenHeight!$E34,   1,   (SQRT(OFFSET(Ghosts!$T$41,COLUMN(),0)-OFFSET(Ghosts!$R$41,COLUMN(),0)*ScreenHeight!$D34)-1))+IF(Ghosts!$B$35,IF(Param!$M$21,-1-POWER(0.3,Param!$M$21)/(IF(Param!$M$21&lt;20,LightShader!BF98,OFFSET(LightShader!BF98,Param!$M$21-20,0))+POWER(0.3,Param!$M$21)),-2),0))</f>
        <v>1.4172158654139535</v>
      </c>
      <c r="BG33" s="46">
        <f ca="1">IF(ScreenHeight!$B34&lt;OFFSET(Radar!$AC$3,COLUMN(),0),    Param!$B$38/ScreenHeight!$B34,    (Param!$B$37+1/(1-OFFSET(Radar!$AD$3,COLUMN(),0)*ScreenHeight!$C34)/Param!$B$39)/OFFSET(Radar!$AC$3,COLUMN(),0))*DistanceShader!BG33*LightShader!BG33*(IF(OFFSET(Ghosts!$S$41,COLUMN(),0)&lt;ScreenHeight!$E34,   1,   (SQRT(OFFSET(Ghosts!$T$41,COLUMN(),0)-OFFSET(Ghosts!$R$41,COLUMN(),0)*ScreenHeight!$D34)-1))+IF(Ghosts!$B$35,IF(Param!$M$21,-1-POWER(0.3,Param!$M$21)/(IF(Param!$M$21&lt;20,LightShader!BG98,OFFSET(LightShader!BG98,Param!$M$21-20,0))+POWER(0.3,Param!$M$21)),-2),0))</f>
        <v>1.3610397093079603</v>
      </c>
      <c r="BH33" s="46">
        <f ca="1">IF(ScreenHeight!$B34&lt;OFFSET(Radar!$AC$3,COLUMN(),0),    Param!$B$38/ScreenHeight!$B34,    (Param!$B$37+1/(1-OFFSET(Radar!$AD$3,COLUMN(),0)*ScreenHeight!$C34)/Param!$B$39)/OFFSET(Radar!$AC$3,COLUMN(),0))*DistanceShader!BH33*LightShader!BH33*(IF(OFFSET(Ghosts!$S$41,COLUMN(),0)&lt;ScreenHeight!$E34,   1,   (SQRT(OFFSET(Ghosts!$T$41,COLUMN(),0)-OFFSET(Ghosts!$R$41,COLUMN(),0)*ScreenHeight!$D34)-1))+IF(Ghosts!$B$35,IF(Param!$M$21,-1-POWER(0.3,Param!$M$21)/(IF(Param!$M$21&lt;20,LightShader!BH98,OFFSET(LightShader!BH98,Param!$M$21-20,0))+POWER(0.3,Param!$M$21)),-2),0))</f>
        <v>1.3047243655034728</v>
      </c>
      <c r="BI33" s="46">
        <f ca="1">IF(ScreenHeight!$B34&lt;OFFSET(Radar!$AC$3,COLUMN(),0),    Param!$B$38/ScreenHeight!$B34,    (Param!$B$37+1/(1-OFFSET(Radar!$AD$3,COLUMN(),0)*ScreenHeight!$C34)/Param!$B$39)/OFFSET(Radar!$AC$3,COLUMN(),0))*DistanceShader!BI33*LightShader!BI33*(IF(OFFSET(Ghosts!$S$41,COLUMN(),0)&lt;ScreenHeight!$E34,   1,   (SQRT(OFFSET(Ghosts!$T$41,COLUMN(),0)-OFFSET(Ghosts!$R$41,COLUMN(),0)*ScreenHeight!$D34)-1))+IF(Ghosts!$B$35,IF(Param!$M$21,-1-POWER(0.3,Param!$M$21)/(IF(Param!$M$21&lt;20,LightShader!BI98,OFFSET(LightShader!BI98,Param!$M$21-20,0))+POWER(0.3,Param!$M$21)),-2),0))</f>
        <v>1.2483552270890612</v>
      </c>
      <c r="BJ33" s="46">
        <f ca="1">IF(ScreenHeight!$B34&lt;OFFSET(Radar!$AC$3,COLUMN(),0),    Param!$B$38/ScreenHeight!$B34,    (Param!$B$37+1/(1-OFFSET(Radar!$AD$3,COLUMN(),0)*ScreenHeight!$C34)/Param!$B$39)/OFFSET(Radar!$AC$3,COLUMN(),0))*DistanceShader!BJ33*LightShader!BJ33*(IF(OFFSET(Ghosts!$S$41,COLUMN(),0)&lt;ScreenHeight!$E34,   1,   (SQRT(OFFSET(Ghosts!$T$41,COLUMN(),0)-OFFSET(Ghosts!$R$41,COLUMN(),0)*ScreenHeight!$D34)-1))+IF(Ghosts!$B$35,IF(Param!$M$21,-1-POWER(0.3,Param!$M$21)/(IF(Param!$M$21&lt;20,LightShader!BJ98,OFFSET(LightShader!BJ98,Param!$M$21-20,0))+POWER(0.3,Param!$M$21)),-2),0))</f>
        <v>1.1920154709598167</v>
      </c>
      <c r="BK33" s="46">
        <f ca="1">IF(ScreenHeight!$B34&lt;OFFSET(Radar!$AC$3,COLUMN(),0),    Param!$B$38/ScreenHeight!$B34,    (Param!$B$37+1/(1-OFFSET(Radar!$AD$3,COLUMN(),0)*ScreenHeight!$C34)/Param!$B$39)/OFFSET(Radar!$AC$3,COLUMN(),0))*DistanceShader!BK33*LightShader!BK33*(IF(OFFSET(Ghosts!$S$41,COLUMN(),0)&lt;ScreenHeight!$E34,   1,   (SQRT(OFFSET(Ghosts!$T$41,COLUMN(),0)-OFFSET(Ghosts!$R$41,COLUMN(),0)*ScreenHeight!$D34)-1))+IF(Ghosts!$B$35,IF(Param!$M$21,-1-POWER(0.3,Param!$M$21)/(IF(Param!$M$21&lt;20,LightShader!BK98,OFFSET(LightShader!BK98,Param!$M$21-20,0))+POWER(0.3,Param!$M$21)),-2),0))</f>
        <v>1.0213392676777706</v>
      </c>
      <c r="BL33" s="46">
        <f ca="1">IF(ScreenHeight!$B34&lt;OFFSET(Radar!$AC$3,COLUMN(),0),    Param!$B$38/ScreenHeight!$B34,    (Param!$B$37+1/(1-OFFSET(Radar!$AD$3,COLUMN(),0)*ScreenHeight!$C34)/Param!$B$39)/OFFSET(Radar!$AC$3,COLUMN(),0))*DistanceShader!BL33*LightShader!BL33*(IF(OFFSET(Ghosts!$S$41,COLUMN(),0)&lt;ScreenHeight!$E34,   1,   (SQRT(OFFSET(Ghosts!$T$41,COLUMN(),0)-OFFSET(Ghosts!$R$41,COLUMN(),0)*ScreenHeight!$D34)-1))+IF(Ghosts!$B$35,IF(Param!$M$21,-1-POWER(0.3,Param!$M$21)/(IF(Param!$M$21&lt;20,LightShader!BL98,OFFSET(LightShader!BL98,Param!$M$21-20,0))+POWER(0.3,Param!$M$21)),-2),0))</f>
        <v>0.97094955840601782</v>
      </c>
      <c r="BM33" s="46">
        <f ca="1">IF(ScreenHeight!$B34&lt;OFFSET(Radar!$AC$3,COLUMN(),0),    Param!$B$38/ScreenHeight!$B34,    (Param!$B$37+1/(1-OFFSET(Radar!$AD$3,COLUMN(),0)*ScreenHeight!$C34)/Param!$B$39)/OFFSET(Radar!$AC$3,COLUMN(),0))*DistanceShader!BM33*LightShader!BM33*(IF(OFFSET(Ghosts!$S$41,COLUMN(),0)&lt;ScreenHeight!$E34,   1,   (SQRT(OFFSET(Ghosts!$T$41,COLUMN(),0)-OFFSET(Ghosts!$R$41,COLUMN(),0)*ScreenHeight!$D34)-1))+IF(Ghosts!$B$35,IF(Param!$M$21,-1-POWER(0.3,Param!$M$21)/(IF(Param!$M$21&lt;20,LightShader!BM98,OFFSET(LightShader!BM98,Param!$M$21-20,0))+POWER(0.3,Param!$M$21)),-2),0))</f>
        <v>1.9776119052520444</v>
      </c>
      <c r="BN33" s="46">
        <f ca="1">IF(ScreenHeight!$B34&lt;OFFSET(Radar!$AC$3,COLUMN(),0),    Param!$B$38/ScreenHeight!$B34,    (Param!$B$37+1/(1-OFFSET(Radar!$AD$3,COLUMN(),0)*ScreenHeight!$C34)/Param!$B$39)/OFFSET(Radar!$AC$3,COLUMN(),0))*DistanceShader!BN33*LightShader!BN33*(IF(OFFSET(Ghosts!$S$41,COLUMN(),0)&lt;ScreenHeight!$E34,   1,   (SQRT(OFFSET(Ghosts!$T$41,COLUMN(),0)-OFFSET(Ghosts!$R$41,COLUMN(),0)*ScreenHeight!$D34)-1))+IF(Ghosts!$B$35,IF(Param!$M$21,-1-POWER(0.3,Param!$M$21)/(IF(Param!$M$21&lt;20,LightShader!BN98,OFFSET(LightShader!BN98,Param!$M$21-20,0))+POWER(0.3,Param!$M$21)),-2),0))</f>
        <v>1.8476870137895478</v>
      </c>
      <c r="BO33" s="46">
        <f ca="1">IF(ScreenHeight!$B34&lt;OFFSET(Radar!$AC$3,COLUMN(),0),    Param!$B$38/ScreenHeight!$B34,    (Param!$B$37+1/(1-OFFSET(Radar!$AD$3,COLUMN(),0)*ScreenHeight!$C34)/Param!$B$39)/OFFSET(Radar!$AC$3,COLUMN(),0))*DistanceShader!BO33*LightShader!BO33*(IF(OFFSET(Ghosts!$S$41,COLUMN(),0)&lt;ScreenHeight!$E34,   1,   (SQRT(OFFSET(Ghosts!$T$41,COLUMN(),0)-OFFSET(Ghosts!$R$41,COLUMN(),0)*ScreenHeight!$D34)-1))+IF(Ghosts!$B$35,IF(Param!$M$21,-1-POWER(0.3,Param!$M$21)/(IF(Param!$M$21&lt;20,LightShader!BO98,OFFSET(LightShader!BO98,Param!$M$21-20,0))+POWER(0.3,Param!$M$21)),-2),0))</f>
        <v>1.7332071781461686</v>
      </c>
      <c r="BP33" s="46">
        <f ca="1">IF(ScreenHeight!$B34&lt;OFFSET(Radar!$AC$3,COLUMN(),0),    Param!$B$38/ScreenHeight!$B34,    (Param!$B$37+1/(1-OFFSET(Radar!$AD$3,COLUMN(),0)*ScreenHeight!$C34)/Param!$B$39)/OFFSET(Radar!$AC$3,COLUMN(),0))*DistanceShader!BP33*LightShader!BP33*(IF(OFFSET(Ghosts!$S$41,COLUMN(),0)&lt;ScreenHeight!$E34,   1,   (SQRT(OFFSET(Ghosts!$T$41,COLUMN(),0)-OFFSET(Ghosts!$R$41,COLUMN(),0)*ScreenHeight!$D34)-1))+IF(Ghosts!$B$35,IF(Param!$M$21,-1-POWER(0.3,Param!$M$21)/(IF(Param!$M$21&lt;20,LightShader!BP98,OFFSET(LightShader!BP98,Param!$M$21-20,0))+POWER(0.3,Param!$M$21)),-2),0))</f>
        <v>1.6316105449706988</v>
      </c>
      <c r="BQ33" s="46">
        <f ca="1">IF(ScreenHeight!$B34&lt;OFFSET(Radar!$AC$3,COLUMN(),0),    Param!$B$38/ScreenHeight!$B34,    (Param!$B$37+1/(1-OFFSET(Radar!$AD$3,COLUMN(),0)*ScreenHeight!$C34)/Param!$B$39)/OFFSET(Radar!$AC$3,COLUMN(),0))*DistanceShader!BQ33*LightShader!BQ33*(IF(OFFSET(Ghosts!$S$41,COLUMN(),0)&lt;ScreenHeight!$E34,   1,   (SQRT(OFFSET(Ghosts!$T$41,COLUMN(),0)-OFFSET(Ghosts!$R$41,COLUMN(),0)*ScreenHeight!$D34)-1))+IF(Ghosts!$B$35,IF(Param!$M$21,-1-POWER(0.3,Param!$M$21)/(IF(Param!$M$21&lt;20,LightShader!BQ98,OFFSET(LightShader!BQ98,Param!$M$21-20,0))+POWER(0.3,Param!$M$21)),-2),0))</f>
        <v>1.5408993684575141</v>
      </c>
      <c r="BR33" s="46">
        <f ca="1">IF(ScreenHeight!$B34&lt;OFFSET(Radar!$AC$3,COLUMN(),0),    Param!$B$38/ScreenHeight!$B34,    (Param!$B$37+1/(1-OFFSET(Radar!$AD$3,COLUMN(),0)*ScreenHeight!$C34)/Param!$B$39)/OFFSET(Radar!$AC$3,COLUMN(),0))*DistanceShader!BR33*LightShader!BR33*(IF(OFFSET(Ghosts!$S$41,COLUMN(),0)&lt;ScreenHeight!$E34,   1,   (SQRT(OFFSET(Ghosts!$T$41,COLUMN(),0)-OFFSET(Ghosts!$R$41,COLUMN(),0)*ScreenHeight!$D34)-1))+IF(Ghosts!$B$35,IF(Param!$M$21,-1-POWER(0.3,Param!$M$21)/(IF(Param!$M$21&lt;20,LightShader!BR98,OFFSET(LightShader!BR98,Param!$M$21-20,0))+POWER(0.3,Param!$M$21)),-2),0))</f>
        <v>1.4595025803343675</v>
      </c>
      <c r="BS33" s="46">
        <f ca="1">IF(ScreenHeight!$B34&lt;OFFSET(Radar!$AC$3,COLUMN(),0),    Param!$B$38/ScreenHeight!$B34,    (Param!$B$37+1/(1-OFFSET(Radar!$AD$3,COLUMN(),0)*ScreenHeight!$C34)/Param!$B$39)/OFFSET(Radar!$AC$3,COLUMN(),0))*DistanceShader!BS33*LightShader!BS33*(IF(OFFSET(Ghosts!$S$41,COLUMN(),0)&lt;ScreenHeight!$E34,   1,   (SQRT(OFFSET(Ghosts!$T$41,COLUMN(),0)-OFFSET(Ghosts!$R$41,COLUMN(),0)*ScreenHeight!$D34)-1))+IF(Ghosts!$B$35,IF(Param!$M$21,-1-POWER(0.3,Param!$M$21)/(IF(Param!$M$21&lt;20,LightShader!BS98,OFFSET(LightShader!BS98,Param!$M$21-20,0))+POWER(0.3,Param!$M$21)),-2),0))</f>
        <v>1.3861801845084578</v>
      </c>
      <c r="BT33" s="46">
        <f ca="1">IF(ScreenHeight!$B34&lt;OFFSET(Radar!$AC$3,COLUMN(),0),    Param!$B$38/ScreenHeight!$B34,    (Param!$B$37+1/(1-OFFSET(Radar!$AD$3,COLUMN(),0)*ScreenHeight!$C34)/Param!$B$39)/OFFSET(Radar!$AC$3,COLUMN(),0))*DistanceShader!BT33*LightShader!BT33*(IF(OFFSET(Ghosts!$S$41,COLUMN(),0)&lt;ScreenHeight!$E34,   1,   (SQRT(OFFSET(Ghosts!$T$41,COLUMN(),0)-OFFSET(Ghosts!$R$41,COLUMN(),0)*ScreenHeight!$D34)-1))+IF(Ghosts!$B$35,IF(Param!$M$21,-1-POWER(0.3,Param!$M$21)/(IF(Param!$M$21&lt;20,LightShader!BT98,OFFSET(LightShader!BT98,Param!$M$21-20,0))+POWER(0.3,Param!$M$21)),-2),0))</f>
        <v>1.3199575162935719</v>
      </c>
      <c r="BU33" s="46">
        <f ca="1">IF(ScreenHeight!$B34&lt;OFFSET(Radar!$AC$3,COLUMN(),0),    Param!$B$38/ScreenHeight!$B34,    (Param!$B$37+1/(1-OFFSET(Radar!$AD$3,COLUMN(),0)*ScreenHeight!$C34)/Param!$B$39)/OFFSET(Radar!$AC$3,COLUMN(),0))*DistanceShader!BU33*LightShader!BU33*(IF(OFFSET(Ghosts!$S$41,COLUMN(),0)&lt;ScreenHeight!$E34,   1,   (SQRT(OFFSET(Ghosts!$T$41,COLUMN(),0)-OFFSET(Ghosts!$R$41,COLUMN(),0)*ScreenHeight!$D34)-1))+IF(Ghosts!$B$35,IF(Param!$M$21,-1-POWER(0.3,Param!$M$21)/(IF(Param!$M$21&lt;20,LightShader!BU98,OFFSET(LightShader!BU98,Param!$M$21-20,0))+POWER(0.3,Param!$M$21)),-2),0))</f>
        <v>1.2600824180087966</v>
      </c>
      <c r="BV33" s="46">
        <f ca="1">IF(ScreenHeight!$B34&lt;OFFSET(Radar!$AC$3,COLUMN(),0),    Param!$B$38/ScreenHeight!$B34,    (Param!$B$37+1/(1-OFFSET(Radar!$AD$3,COLUMN(),0)*ScreenHeight!$C34)/Param!$B$39)/OFFSET(Radar!$AC$3,COLUMN(),0))*DistanceShader!BV33*LightShader!BV33*(IF(OFFSET(Ghosts!$S$41,COLUMN(),0)&lt;ScreenHeight!$E34,   1,   (SQRT(OFFSET(Ghosts!$T$41,COLUMN(),0)-OFFSET(Ghosts!$R$41,COLUMN(),0)*ScreenHeight!$D34)-1))+IF(Ghosts!$B$35,IF(Param!$M$21,-1-POWER(0.3,Param!$M$21)/(IF(Param!$M$21&lt;20,LightShader!BV98,OFFSET(LightShader!BV98,Param!$M$21-20,0))+POWER(0.3,Param!$M$21)),-2),0))</f>
        <v>1.2060022490580735</v>
      </c>
      <c r="BW33" s="46">
        <f ca="1">IF(ScreenHeight!$B34&lt;OFFSET(Radar!$AC$3,COLUMN(),0),    Param!$B$38/ScreenHeight!$B34,    (Param!$B$37+1/(1-OFFSET(Radar!$AD$3,COLUMN(),0)*ScreenHeight!$C34)/Param!$B$39)/OFFSET(Radar!$AC$3,COLUMN(),0))*DistanceShader!BW33*LightShader!BW33*(IF(OFFSET(Ghosts!$S$41,COLUMN(),0)&lt;ScreenHeight!$E34,   1,   (SQRT(OFFSET(Ghosts!$T$41,COLUMN(),0)-OFFSET(Ghosts!$R$41,COLUMN(),0)*ScreenHeight!$D34)-1))+IF(Ghosts!$B$35,IF(Param!$M$21,-1-POWER(0.3,Param!$M$21)/(IF(Param!$M$21&lt;20,LightShader!BW98,OFFSET(LightShader!BW98,Param!$M$21-20,0))+POWER(0.3,Param!$M$21)),-2),0))</f>
        <v>1.1573615015539098</v>
      </c>
      <c r="BX33" s="46">
        <f ca="1">IF(ScreenHeight!$B34&lt;OFFSET(Radar!$AC$3,COLUMN(),0),    Param!$B$38/ScreenHeight!$B34,    (Param!$B$37+1/(1-OFFSET(Radar!$AD$3,COLUMN(),0)*ScreenHeight!$C34)/Param!$B$39)/OFFSET(Radar!$AC$3,COLUMN(),0))*DistanceShader!BX33*LightShader!BX33*(IF(OFFSET(Ghosts!$S$41,COLUMN(),0)&lt;ScreenHeight!$E34,   1,   (SQRT(OFFSET(Ghosts!$T$41,COLUMN(),0)-OFFSET(Ghosts!$R$41,COLUMN(),0)*ScreenHeight!$D34)-1))+IF(Ghosts!$B$35,IF(Param!$M$21,-1-POWER(0.3,Param!$M$21)/(IF(Param!$M$21&lt;20,LightShader!BX98,OFFSET(LightShader!BX98,Param!$M$21-20,0))+POWER(0.3,Param!$M$21)),-2),0))</f>
        <v>1.1140260777708424</v>
      </c>
      <c r="BY33" s="46">
        <f ca="1">IF(ScreenHeight!$B34&lt;OFFSET(Radar!$AC$3,COLUMN(),0),    Param!$B$38/ScreenHeight!$B34,    (Param!$B$37+1/(1-OFFSET(Radar!$AD$3,COLUMN(),0)*ScreenHeight!$C34)/Param!$B$39)/OFFSET(Radar!$AC$3,COLUMN(),0))*DistanceShader!BY33*LightShader!BY33*(IF(OFFSET(Ghosts!$S$41,COLUMN(),0)&lt;ScreenHeight!$E34,   1,   (SQRT(OFFSET(Ghosts!$T$41,COLUMN(),0)-OFFSET(Ghosts!$R$41,COLUMN(),0)*ScreenHeight!$D34)-1))+IF(Ghosts!$B$35,IF(Param!$M$21,-1-POWER(0.3,Param!$M$21)/(IF(Param!$M$21&lt;20,LightShader!BY98,OFFSET(LightShader!BY98,Param!$M$21-20,0))+POWER(0.3,Param!$M$21)),-2),0))</f>
        <v>1.0761496950097871</v>
      </c>
      <c r="BZ33" s="46">
        <f ca="1">IF(ScreenHeight!$B34&lt;OFFSET(Radar!$AC$3,COLUMN(),0),    Param!$B$38/ScreenHeight!$B34,    (Param!$B$37+1/(1-OFFSET(Radar!$AD$3,COLUMN(),0)*ScreenHeight!$C34)/Param!$B$39)/OFFSET(Radar!$AC$3,COLUMN(),0))*DistanceShader!BZ33*LightShader!BZ33*(IF(OFFSET(Ghosts!$S$41,COLUMN(),0)&lt;ScreenHeight!$E34,   1,   (SQRT(OFFSET(Ghosts!$T$41,COLUMN(),0)-OFFSET(Ghosts!$R$41,COLUMN(),0)*ScreenHeight!$D34)-1))+IF(Ghosts!$B$35,IF(Param!$M$21,-1-POWER(0.3,Param!$M$21)/(IF(Param!$M$21&lt;20,LightShader!BZ98,OFFSET(LightShader!BZ98,Param!$M$21-20,0))+POWER(0.3,Param!$M$21)),-2),0))</f>
        <v>1.0443176117268669</v>
      </c>
      <c r="CA33" s="46">
        <f ca="1">IF(ScreenHeight!$B34&lt;OFFSET(Radar!$AC$3,COLUMN(),0),    Param!$B$38/ScreenHeight!$B34,    (Param!$B$37+1/(1-OFFSET(Radar!$AD$3,COLUMN(),0)*ScreenHeight!$C34)/Param!$B$39)/OFFSET(Radar!$AC$3,COLUMN(),0))*DistanceShader!CA33*LightShader!CA33*(IF(OFFSET(Ghosts!$S$41,COLUMN(),0)&lt;ScreenHeight!$E34,   1,   (SQRT(OFFSET(Ghosts!$T$41,COLUMN(),0)-OFFSET(Ghosts!$R$41,COLUMN(),0)*ScreenHeight!$D34)-1))+IF(Ghosts!$B$35,IF(Param!$M$21,-1-POWER(0.3,Param!$M$21)/(IF(Param!$M$21&lt;20,LightShader!CA98,OFFSET(LightShader!CA98,Param!$M$21-20,0))+POWER(0.3,Param!$M$21)),-2),0))</f>
        <v>1.019848984494407</v>
      </c>
      <c r="CB33" s="46">
        <f ca="1">IF(ScreenHeight!$B34&lt;OFFSET(Radar!$AC$3,COLUMN(),0),    Param!$B$38/ScreenHeight!$B34,    (Param!$B$37+1/(1-OFFSET(Radar!$AD$3,COLUMN(),0)*ScreenHeight!$C34)/Param!$B$39)/OFFSET(Radar!$AC$3,COLUMN(),0))*DistanceShader!CB33*LightShader!CB33*(IF(OFFSET(Ghosts!$S$41,COLUMN(),0)&lt;ScreenHeight!$E34,   1,   (SQRT(OFFSET(Ghosts!$T$41,COLUMN(),0)-OFFSET(Ghosts!$R$41,COLUMN(),0)*ScreenHeight!$D34)-1))+IF(Ghosts!$B$35,IF(Param!$M$21,-1-POWER(0.3,Param!$M$21)/(IF(Param!$M$21&lt;20,LightShader!CB98,OFFSET(LightShader!CB98,Param!$M$21-20,0))+POWER(0.3,Param!$M$21)),-2),0))</f>
        <v>1.0054575141261797</v>
      </c>
      <c r="CC33" s="46">
        <f ca="1">IF(ScreenHeight!$B34&lt;OFFSET(Radar!$AC$3,COLUMN(),0),    Param!$B$38/ScreenHeight!$B34,    (Param!$B$37+1/(1-OFFSET(Radar!$AD$3,COLUMN(),0)*ScreenHeight!$C34)/Param!$B$39)/OFFSET(Radar!$AC$3,COLUMN(),0))*DistanceShader!CC33*LightShader!CC33*(IF(OFFSET(Ghosts!$S$41,COLUMN(),0)&lt;ScreenHeight!$E34,   1,   (SQRT(OFFSET(Ghosts!$T$41,COLUMN(),0)-OFFSET(Ghosts!$R$41,COLUMN(),0)*ScreenHeight!$D34)-1))+IF(Ghosts!$B$35,IF(Param!$M$21,-1-POWER(0.3,Param!$M$21)/(IF(Param!$M$21&lt;20,LightShader!CC98,OFFSET(LightShader!CC98,Param!$M$21-20,0))+POWER(0.3,Param!$M$21)),-2),0))</f>
        <v>1.0068046515820501</v>
      </c>
      <c r="CD33" s="46">
        <f ca="1">IF(ScreenHeight!$B34&lt;OFFSET(Radar!$AC$3,COLUMN(),0),    Param!$B$38/ScreenHeight!$B34,    (Param!$B$37+1/(1-OFFSET(Radar!$AD$3,COLUMN(),0)*ScreenHeight!$C34)/Param!$B$39)/OFFSET(Radar!$AC$3,COLUMN(),0))*DistanceShader!CD33*LightShader!CD33*(IF(OFFSET(Ghosts!$S$41,COLUMN(),0)&lt;ScreenHeight!$E34,   1,   (SQRT(OFFSET(Ghosts!$T$41,COLUMN(),0)-OFFSET(Ghosts!$R$41,COLUMN(),0)*ScreenHeight!$D34)-1))+IF(Ghosts!$B$35,IF(Param!$M$21,-1-POWER(0.3,Param!$M$21)/(IF(Param!$M$21&lt;20,LightShader!CD98,OFFSET(LightShader!CD98,Param!$M$21-20,0))+POWER(0.3,Param!$M$21)),-2),0))</f>
        <v>1.0365303219074029</v>
      </c>
      <c r="CE33" s="46">
        <f ca="1">IF(ScreenHeight!$B34&lt;OFFSET(Radar!$AC$3,COLUMN(),0),    Param!$B$38/ScreenHeight!$B34,    (Param!$B$37+1/(1-OFFSET(Radar!$AD$3,COLUMN(),0)*ScreenHeight!$C34)/Param!$B$39)/OFFSET(Radar!$AC$3,COLUMN(),0))*DistanceShader!CE33*LightShader!CE33*(IF(OFFSET(Ghosts!$S$41,COLUMN(),0)&lt;ScreenHeight!$E34,   1,   (SQRT(OFFSET(Ghosts!$T$41,COLUMN(),0)-OFFSET(Ghosts!$R$41,COLUMN(),0)*ScreenHeight!$D34)-1))+IF(Ghosts!$B$35,IF(Param!$M$21,-1-POWER(0.3,Param!$M$21)/(IF(Param!$M$21&lt;20,LightShader!CE98,OFFSET(LightShader!CE98,Param!$M$21-20,0))+POWER(0.3,Param!$M$21)),-2),0))</f>
        <v>1.12598004657089</v>
      </c>
      <c r="CF33" s="46">
        <f ca="1">IF(ScreenHeight!$B34&lt;OFFSET(Radar!$AC$3,COLUMN(),0),    Param!$B$38/ScreenHeight!$B34,    (Param!$B$37+1/(1-OFFSET(Radar!$AD$3,COLUMN(),0)*ScreenHeight!$C34)/Param!$B$39)/OFFSET(Radar!$AC$3,COLUMN(),0))*DistanceShader!CF33*LightShader!CF33*(IF(OFFSET(Ghosts!$S$41,COLUMN(),0)&lt;ScreenHeight!$E34,   1,   (SQRT(OFFSET(Ghosts!$T$41,COLUMN(),0)-OFFSET(Ghosts!$R$41,COLUMN(),0)*ScreenHeight!$D34)-1))+IF(Ghosts!$B$35,IF(Param!$M$21,-1-POWER(0.3,Param!$M$21)/(IF(Param!$M$21&lt;20,LightShader!CF98,OFFSET(LightShader!CF98,Param!$M$21-20,0))+POWER(0.3,Param!$M$21)),-2),0))</f>
        <v>1.3619961327558798</v>
      </c>
      <c r="CG33" s="46">
        <f ca="1">IF(ScreenHeight!$B34&lt;OFFSET(Radar!$AC$3,COLUMN(),0),    Param!$B$38/ScreenHeight!$B34,    (Param!$B$37+1/(1-OFFSET(Radar!$AD$3,COLUMN(),0)*ScreenHeight!$C34)/Param!$B$39)/OFFSET(Radar!$AC$3,COLUMN(),0))*DistanceShader!CG33*LightShader!CG33*(IF(OFFSET(Ghosts!$S$41,COLUMN(),0)&lt;ScreenHeight!$E34,   1,   (SQRT(OFFSET(Ghosts!$T$41,COLUMN(),0)-OFFSET(Ghosts!$R$41,COLUMN(),0)*ScreenHeight!$D34)-1))+IF(Ghosts!$B$35,IF(Param!$M$21,-1-POWER(0.3,Param!$M$21)/(IF(Param!$M$21&lt;20,LightShader!CG98,OFFSET(LightShader!CG98,Param!$M$21-20,0))+POWER(0.3,Param!$M$21)),-2),0))</f>
        <v>1.7008113956892377</v>
      </c>
      <c r="CH33" s="46">
        <f ca="1">IF(ScreenHeight!$B34&lt;OFFSET(Radar!$AC$3,COLUMN(),0),    Param!$B$38/ScreenHeight!$B34,    (Param!$B$37+1/(1-OFFSET(Radar!$AD$3,COLUMN(),0)*ScreenHeight!$C34)/Param!$B$39)/OFFSET(Radar!$AC$3,COLUMN(),0))*DistanceShader!CH33*LightShader!CH33*(IF(OFFSET(Ghosts!$S$41,COLUMN(),0)&lt;ScreenHeight!$E34,   1,   (SQRT(OFFSET(Ghosts!$T$41,COLUMN(),0)-OFFSET(Ghosts!$R$41,COLUMN(),0)*ScreenHeight!$D34)-1))+IF(Ghosts!$B$35,IF(Param!$M$21,-1-POWER(0.3,Param!$M$21)/(IF(Param!$M$21&lt;20,LightShader!CH98,OFFSET(LightShader!CH98,Param!$M$21-20,0))+POWER(0.3,Param!$M$21)),-2),0))</f>
        <v>1.6430567949271333</v>
      </c>
      <c r="CI33" s="46">
        <f ca="1">IF(ScreenHeight!$B34&lt;OFFSET(Radar!$AC$3,COLUMN(),0),    Param!$B$38/ScreenHeight!$B34,    (Param!$B$37+1/(1-OFFSET(Radar!$AD$3,COLUMN(),0)*ScreenHeight!$C34)/Param!$B$39)/OFFSET(Radar!$AC$3,COLUMN(),0))*DistanceShader!CI33*LightShader!CI33*(IF(OFFSET(Ghosts!$S$41,COLUMN(),0)&lt;ScreenHeight!$E34,   1,   (SQRT(OFFSET(Ghosts!$T$41,COLUMN(),0)-OFFSET(Ghosts!$R$41,COLUMN(),0)*ScreenHeight!$D34)-1))+IF(Ghosts!$B$35,IF(Param!$M$21,-1-POWER(0.3,Param!$M$21)/(IF(Param!$M$21&lt;20,LightShader!CI98,OFFSET(LightShader!CI98,Param!$M$21-20,0))+POWER(0.3,Param!$M$21)),-2),0))</f>
        <v>1.5884003039551704</v>
      </c>
      <c r="CJ33" s="46">
        <f ca="1">IF(ScreenHeight!$B34&lt;OFFSET(Radar!$AC$3,COLUMN(),0),    Param!$B$38/ScreenHeight!$B34,    (Param!$B$37+1/(1-OFFSET(Radar!$AD$3,COLUMN(),0)*ScreenHeight!$C34)/Param!$B$39)/OFFSET(Radar!$AC$3,COLUMN(),0))*DistanceShader!CJ33*LightShader!CJ33*(IF(OFFSET(Ghosts!$S$41,COLUMN(),0)&lt;ScreenHeight!$E34,   1,   (SQRT(OFFSET(Ghosts!$T$41,COLUMN(),0)-OFFSET(Ghosts!$R$41,COLUMN(),0)*ScreenHeight!$D34)-1))+IF(Ghosts!$B$35,IF(Param!$M$21,-1-POWER(0.3,Param!$M$21)/(IF(Param!$M$21&lt;20,LightShader!CJ98,OFFSET(LightShader!CJ98,Param!$M$21-20,0))+POWER(0.3,Param!$M$21)),-2),0))</f>
        <v>1.1832140742478883</v>
      </c>
      <c r="CK33" s="46">
        <f ca="1">IF(ScreenHeight!$B34&lt;OFFSET(Radar!$AC$3,COLUMN(),0),    Param!$B$38/ScreenHeight!$B34,    (Param!$B$37+1/(1-OFFSET(Radar!$AD$3,COLUMN(),0)*ScreenHeight!$C34)/Param!$B$39)/OFFSET(Radar!$AC$3,COLUMN(),0))*DistanceShader!CK33*LightShader!CK33*(IF(OFFSET(Ghosts!$S$41,COLUMN(),0)&lt;ScreenHeight!$E34,   1,   (SQRT(OFFSET(Ghosts!$T$41,COLUMN(),0)-OFFSET(Ghosts!$R$41,COLUMN(),0)*ScreenHeight!$D34)-1))+IF(Ghosts!$B$35,IF(Param!$M$21,-1-POWER(0.3,Param!$M$21)/(IF(Param!$M$21&lt;20,LightShader!CK98,OFFSET(LightShader!CK98,Param!$M$21-20,0))+POWER(0.3,Param!$M$21)),-2),0))</f>
        <v>0.92241798594270163</v>
      </c>
      <c r="CL33" s="46">
        <f ca="1">IF(ScreenHeight!$B34&lt;OFFSET(Radar!$AC$3,COLUMN(),0),    Param!$B$38/ScreenHeight!$B34,    (Param!$B$37+1/(1-OFFSET(Radar!$AD$3,COLUMN(),0)*ScreenHeight!$C34)/Param!$B$39)/OFFSET(Radar!$AC$3,COLUMN(),0))*DistanceShader!CL33*LightShader!CL33*(IF(OFFSET(Ghosts!$S$41,COLUMN(),0)&lt;ScreenHeight!$E34,   1,   (SQRT(OFFSET(Ghosts!$T$41,COLUMN(),0)-OFFSET(Ghosts!$R$41,COLUMN(),0)*ScreenHeight!$D34)-1))+IF(Ghosts!$B$35,IF(Param!$M$21,-1-POWER(0.3,Param!$M$21)/(IF(Param!$M$21&lt;20,LightShader!CL98,OFFSET(LightShader!CL98,Param!$M$21-20,0))+POWER(0.3,Param!$M$21)),-2),0))</f>
        <v>0.11681680139977829</v>
      </c>
      <c r="CM33" s="46">
        <f ca="1">IF(ScreenHeight!$B34&lt;OFFSET(Radar!$AC$3,COLUMN(),0),    Param!$B$38/ScreenHeight!$B34,    (Param!$B$37+1/(1-OFFSET(Radar!$AD$3,COLUMN(),0)*ScreenHeight!$C34)/Param!$B$39)/OFFSET(Radar!$AC$3,COLUMN(),0))*DistanceShader!CM33*LightShader!CM33*(IF(OFFSET(Ghosts!$S$41,COLUMN(),0)&lt;ScreenHeight!$E34,   1,   (SQRT(OFFSET(Ghosts!$T$41,COLUMN(),0)-OFFSET(Ghosts!$R$41,COLUMN(),0)*ScreenHeight!$D34)-1))+IF(Ghosts!$B$35,IF(Param!$M$21,-1-POWER(0.3,Param!$M$21)/(IF(Param!$M$21&lt;20,LightShader!CM98,OFFSET(LightShader!CM98,Param!$M$21-20,0))+POWER(0.3,Param!$M$21)),-2),0))</f>
        <v>1.0270769186945869</v>
      </c>
      <c r="CN33" s="46">
        <f ca="1">IF(ScreenHeight!$B34&lt;OFFSET(Radar!$AC$3,COLUMN(),0),    Param!$B$38/ScreenHeight!$B34,    (Param!$B$37+1/(1-OFFSET(Radar!$AD$3,COLUMN(),0)*ScreenHeight!$C34)/Param!$B$39)/OFFSET(Radar!$AC$3,COLUMN(),0))*DistanceShader!CN33*LightShader!CN33*(IF(OFFSET(Ghosts!$S$41,COLUMN(),0)&lt;ScreenHeight!$E34,   1,   (SQRT(OFFSET(Ghosts!$T$41,COLUMN(),0)-OFFSET(Ghosts!$R$41,COLUMN(),0)*ScreenHeight!$D34)-1))+IF(Ghosts!$B$35,IF(Param!$M$21,-1-POWER(0.3,Param!$M$21)/(IF(Param!$M$21&lt;20,LightShader!CN98,OFFSET(LightShader!CN98,Param!$M$21-20,0))+POWER(0.3,Param!$M$21)),-2),0))</f>
        <v>0.95660063946554375</v>
      </c>
      <c r="CO33" s="46">
        <f ca="1">IF(ScreenHeight!$B34&lt;OFFSET(Radar!$AC$3,COLUMN(),0),    Param!$B$38/ScreenHeight!$B34,    (Param!$B$37+1/(1-OFFSET(Radar!$AD$3,COLUMN(),0)*ScreenHeight!$C34)/Param!$B$39)/OFFSET(Radar!$AC$3,COLUMN(),0))*DistanceShader!CO33*LightShader!CO33*(IF(OFFSET(Ghosts!$S$41,COLUMN(),0)&lt;ScreenHeight!$E34,   1,   (SQRT(OFFSET(Ghosts!$T$41,COLUMN(),0)-OFFSET(Ghosts!$R$41,COLUMN(),0)*ScreenHeight!$D34)-1))+IF(Ghosts!$B$35,IF(Param!$M$21,-1-POWER(0.3,Param!$M$21)/(IF(Param!$M$21&lt;20,LightShader!CO98,OFFSET(LightShader!CO98,Param!$M$21-20,0))+POWER(0.3,Param!$M$21)),-2),0))</f>
        <v>0.90420475683280732</v>
      </c>
      <c r="CP33" s="46">
        <f ca="1">IF(ScreenHeight!$B34&lt;OFFSET(Radar!$AC$3,COLUMN(),0),    Param!$B$38/ScreenHeight!$B34,    (Param!$B$37+1/(1-OFFSET(Radar!$AD$3,COLUMN(),0)*ScreenHeight!$C34)/Param!$B$39)/OFFSET(Radar!$AC$3,COLUMN(),0))*DistanceShader!CP33*LightShader!CP33*(IF(OFFSET(Ghosts!$S$41,COLUMN(),0)&lt;ScreenHeight!$E34,   1,   (SQRT(OFFSET(Ghosts!$T$41,COLUMN(),0)-OFFSET(Ghosts!$R$41,COLUMN(),0)*ScreenHeight!$D34)-1))+IF(Ghosts!$B$35,IF(Param!$M$21,-1-POWER(0.3,Param!$M$21)/(IF(Param!$M$21&lt;20,LightShader!CP98,OFFSET(LightShader!CP98,Param!$M$21-20,0))+POWER(0.3,Param!$M$21)),-2),0))</f>
        <v>0.86228760654817749</v>
      </c>
      <c r="CQ33" s="46">
        <f ca="1">IF(ScreenHeight!$B34&lt;OFFSET(Radar!$AC$3,COLUMN(),0),    Param!$B$38/ScreenHeight!$B34,    (Param!$B$37+1/(1-OFFSET(Radar!$AD$3,COLUMN(),0)*ScreenHeight!$C34)/Param!$B$39)/OFFSET(Radar!$AC$3,COLUMN(),0))*DistanceShader!CQ33*LightShader!CQ33*(IF(OFFSET(Ghosts!$S$41,COLUMN(),0)&lt;ScreenHeight!$E34,   1,   (SQRT(OFFSET(Ghosts!$T$41,COLUMN(),0)-OFFSET(Ghosts!$R$41,COLUMN(),0)*ScreenHeight!$D34)-1))+IF(Ghosts!$B$35,IF(Param!$M$21,-1-POWER(0.3,Param!$M$21)/(IF(Param!$M$21&lt;20,LightShader!CQ98,OFFSET(LightShader!CQ98,Param!$M$21-20,0))+POWER(0.3,Param!$M$21)),-2),0))</f>
        <v>0.82699600535867379</v>
      </c>
      <c r="CR33" s="46">
        <f ca="1">IF(ScreenHeight!$B34&lt;OFFSET(Radar!$AC$3,COLUMN(),0),    Param!$B$38/ScreenHeight!$B34,    (Param!$B$37+1/(1-OFFSET(Radar!$AD$3,COLUMN(),0)*ScreenHeight!$C34)/Param!$B$39)/OFFSET(Radar!$AC$3,COLUMN(),0))*DistanceShader!CR33*LightShader!CR33*(IF(OFFSET(Ghosts!$S$41,COLUMN(),0)&lt;ScreenHeight!$E34,   1,   (SQRT(OFFSET(Ghosts!$T$41,COLUMN(),0)-OFFSET(Ghosts!$R$41,COLUMN(),0)*ScreenHeight!$D34)-1))+IF(Ghosts!$B$35,IF(Param!$M$21,-1-POWER(0.3,Param!$M$21)/(IF(Param!$M$21&lt;20,LightShader!CR98,OFFSET(LightShader!CR98,Param!$M$21-20,0))+POWER(0.3,Param!$M$21)),-2),0))</f>
        <v>0.79620865012001774</v>
      </c>
      <c r="CS33" s="46">
        <f ca="1">IF(ScreenHeight!$B34&lt;OFFSET(Radar!$AC$3,COLUMN(),0),    Param!$B$38/ScreenHeight!$B34,    (Param!$B$37+1/(1-OFFSET(Radar!$AD$3,COLUMN(),0)*ScreenHeight!$C34)/Param!$B$39)/OFFSET(Radar!$AC$3,COLUMN(),0))*DistanceShader!CS33*LightShader!CS33*(IF(OFFSET(Ghosts!$S$41,COLUMN(),0)&lt;ScreenHeight!$E34,   1,   (SQRT(OFFSET(Ghosts!$T$41,COLUMN(),0)-OFFSET(Ghosts!$R$41,COLUMN(),0)*ScreenHeight!$D34)-1))+IF(Ghosts!$B$35,IF(Param!$M$21,-1-POWER(0.3,Param!$M$21)/(IF(Param!$M$21&lt;20,LightShader!CS98,OFFSET(LightShader!CS98,Param!$M$21-20,0))+POWER(0.3,Param!$M$21)),-2),0))</f>
        <v>0.76867483239621981</v>
      </c>
      <c r="CT33" s="46">
        <f ca="1">IF(ScreenHeight!$B34&lt;OFFSET(Radar!$AC$3,COLUMN(),0),    Param!$B$38/ScreenHeight!$B34,    (Param!$B$37+1/(1-OFFSET(Radar!$AD$3,COLUMN(),0)*ScreenHeight!$C34)/Param!$B$39)/OFFSET(Radar!$AC$3,COLUMN(),0))*DistanceShader!CT33*LightShader!CT33*(IF(OFFSET(Ghosts!$S$41,COLUMN(),0)&lt;ScreenHeight!$E34,   1,   (SQRT(OFFSET(Ghosts!$T$41,COLUMN(),0)-OFFSET(Ghosts!$R$41,COLUMN(),0)*ScreenHeight!$D34)-1))+IF(Ghosts!$B$35,IF(Param!$M$21,-1-POWER(0.3,Param!$M$21)/(IF(Param!$M$21&lt;20,LightShader!CT98,OFFSET(LightShader!CT98,Param!$M$21-20,0))+POWER(0.3,Param!$M$21)),-2),0))</f>
        <v>0.74361299784216961</v>
      </c>
      <c r="CU33" s="46">
        <f ca="1">IF(ScreenHeight!$B34&lt;OFFSET(Radar!$AC$3,COLUMN(),0),    Param!$B$38/ScreenHeight!$B34,    (Param!$B$37+1/(1-OFFSET(Radar!$AD$3,COLUMN(),0)*ScreenHeight!$C34)/Param!$B$39)/OFFSET(Radar!$AC$3,COLUMN(),0))*DistanceShader!CU33*LightShader!CU33*(IF(OFFSET(Ghosts!$S$41,COLUMN(),0)&lt;ScreenHeight!$E34,   1,   (SQRT(OFFSET(Ghosts!$T$41,COLUMN(),0)-OFFSET(Ghosts!$R$41,COLUMN(),0)*ScreenHeight!$D34)-1))+IF(Ghosts!$B$35,IF(Param!$M$21,-1-POWER(0.3,Param!$M$21)/(IF(Param!$M$21&lt;20,LightShader!CU98,OFFSET(LightShader!CU98,Param!$M$21-20,0))+POWER(0.3,Param!$M$21)),-2),0))</f>
        <v>0.72050956642329012</v>
      </c>
      <c r="CV33" s="46">
        <f ca="1">IF(ScreenHeight!$B34&lt;OFFSET(Radar!$AC$3,COLUMN(),0),    Param!$B$38/ScreenHeight!$B34,    (Param!$B$37+1/(1-OFFSET(Radar!$AD$3,COLUMN(),0)*ScreenHeight!$C34)/Param!$B$39)/OFFSET(Radar!$AC$3,COLUMN(),0))*DistanceShader!CV33*LightShader!CV33*(IF(OFFSET(Ghosts!$S$41,COLUMN(),0)&lt;ScreenHeight!$E34,   1,   (SQRT(OFFSET(Ghosts!$T$41,COLUMN(),0)-OFFSET(Ghosts!$R$41,COLUMN(),0)*ScreenHeight!$D34)-1))+IF(Ghosts!$B$35,IF(Param!$M$21,-1-POWER(0.3,Param!$M$21)/(IF(Param!$M$21&lt;20,LightShader!CV98,OFFSET(LightShader!CV98,Param!$M$21-20,0))+POWER(0.3,Param!$M$21)),-2),0))</f>
        <v>0.69901179856079121</v>
      </c>
      <c r="CW33" s="46">
        <f ca="1">IF(ScreenHeight!$B34&lt;OFFSET(Radar!$AC$3,COLUMN(),0),    Param!$B$38/ScreenHeight!$B34,    (Param!$B$37+1/(1-OFFSET(Radar!$AD$3,COLUMN(),0)*ScreenHeight!$C34)/Param!$B$39)/OFFSET(Radar!$AC$3,COLUMN(),0))*DistanceShader!CW33*LightShader!CW33*(IF(OFFSET(Ghosts!$S$41,COLUMN(),0)&lt;ScreenHeight!$E34,   1,   (SQRT(OFFSET(Ghosts!$T$41,COLUMN(),0)-OFFSET(Ghosts!$R$41,COLUMN(),0)*ScreenHeight!$D34)-1))+IF(Ghosts!$B$35,IF(Param!$M$21,-1-POWER(0.3,Param!$M$21)/(IF(Param!$M$21&lt;20,LightShader!CW98,OFFSET(LightShader!CW98,Param!$M$21-20,0))+POWER(0.3,Param!$M$21)),-2),0))</f>
        <v>0.6788677262273729</v>
      </c>
    </row>
    <row r="34" spans="1:125" ht="7.5" customHeight="1">
      <c r="A34" s="46">
        <f ca="1">IF(ScreenHeight!$B35&lt;OFFSET(Radar!$AC$3,COLUMN(),0),    Param!$B$38/ScreenHeight!$B35,    (Param!$B$37+1/(1-OFFSET(Radar!$AD$3,COLUMN(),0)*ScreenHeight!$C35)/Param!$B$39)/OFFSET(Radar!$AC$3,COLUMN(),0))*DistanceShader!A34*LightShader!A34*(IF(OFFSET(Ghosts!$S$41,COLUMN(),0)&lt;ScreenHeight!$E35,   1,   (SQRT(OFFSET(Ghosts!$T$41,COLUMN(),0)-OFFSET(Ghosts!$R$41,COLUMN(),0)*ScreenHeight!$D35)-1))+IF(Ghosts!$B$35,IF(Param!$M$21,-1-POWER(0.3,Param!$M$21)/(IF(Param!$M$21&lt;20,LightShader!A99,OFFSET(LightShader!A99,Param!$M$21-20,0))+POWER(0.3,Param!$M$21)),-2),0))</f>
        <v>0.73931585447817294</v>
      </c>
      <c r="B34" s="46">
        <f ca="1">IF(ScreenHeight!$B35&lt;OFFSET(Radar!$AC$3,COLUMN(),0),    Param!$B$38/ScreenHeight!$B35,    (Param!$B$37+1/(1-OFFSET(Radar!$AD$3,COLUMN(),0)*ScreenHeight!$C35)/Param!$B$39)/OFFSET(Radar!$AC$3,COLUMN(),0))*DistanceShader!B34*LightShader!B34*(IF(OFFSET(Ghosts!$S$41,COLUMN(),0)&lt;ScreenHeight!$E35,   1,   (SQRT(OFFSET(Ghosts!$T$41,COLUMN(),0)-OFFSET(Ghosts!$R$41,COLUMN(),0)*ScreenHeight!$D35)-1))+IF(Ghosts!$B$35,IF(Param!$M$21,-1-POWER(0.3,Param!$M$21)/(IF(Param!$M$21&lt;20,LightShader!B99,OFFSET(LightShader!B99,Param!$M$21-20,0))+POWER(0.3,Param!$M$21)),-2),0))</f>
        <v>0.75370429944008754</v>
      </c>
      <c r="C34" s="46">
        <f ca="1">IF(ScreenHeight!$B35&lt;OFFSET(Radar!$AC$3,COLUMN(),0),    Param!$B$38/ScreenHeight!$B35,    (Param!$B$37+1/(1-OFFSET(Radar!$AD$3,COLUMN(),0)*ScreenHeight!$C35)/Param!$B$39)/OFFSET(Radar!$AC$3,COLUMN(),0))*DistanceShader!C34*LightShader!C34*(IF(OFFSET(Ghosts!$S$41,COLUMN(),0)&lt;ScreenHeight!$E35,   1,   (SQRT(OFFSET(Ghosts!$T$41,COLUMN(),0)-OFFSET(Ghosts!$R$41,COLUMN(),0)*ScreenHeight!$D35)-1))+IF(Ghosts!$B$35,IF(Param!$M$21,-1-POWER(0.3,Param!$M$21)/(IF(Param!$M$21&lt;20,LightShader!C99,OFFSET(LightShader!C99,Param!$M$21-20,0))+POWER(0.3,Param!$M$21)),-2),0))</f>
        <v>0.76859260294623555</v>
      </c>
      <c r="D34" s="46">
        <f ca="1">IF(ScreenHeight!$B35&lt;OFFSET(Radar!$AC$3,COLUMN(),0),    Param!$B$38/ScreenHeight!$B35,    (Param!$B$37+1/(1-OFFSET(Radar!$AD$3,COLUMN(),0)*ScreenHeight!$C35)/Param!$B$39)/OFFSET(Radar!$AC$3,COLUMN(),0))*DistanceShader!D34*LightShader!D34*(IF(OFFSET(Ghosts!$S$41,COLUMN(),0)&lt;ScreenHeight!$E35,   1,   (SQRT(OFFSET(Ghosts!$T$41,COLUMN(),0)-OFFSET(Ghosts!$R$41,COLUMN(),0)*ScreenHeight!$D35)-1))+IF(Ghosts!$B$35,IF(Param!$M$21,-1-POWER(0.3,Param!$M$21)/(IF(Param!$M$21&lt;20,LightShader!D99,OFFSET(LightShader!D99,Param!$M$21-20,0))+POWER(0.3,Param!$M$21)),-2),0))</f>
        <v>0.78400628993640775</v>
      </c>
      <c r="E34" s="46">
        <f ca="1">IF(ScreenHeight!$B35&lt;OFFSET(Radar!$AC$3,COLUMN(),0),    Param!$B$38/ScreenHeight!$B35,    (Param!$B$37+1/(1-OFFSET(Radar!$AD$3,COLUMN(),0)*ScreenHeight!$C35)/Param!$B$39)/OFFSET(Radar!$AC$3,COLUMN(),0))*DistanceShader!E34*LightShader!E34*(IF(OFFSET(Ghosts!$S$41,COLUMN(),0)&lt;ScreenHeight!$E35,   1,   (SQRT(OFFSET(Ghosts!$T$41,COLUMN(),0)-OFFSET(Ghosts!$R$41,COLUMN(),0)*ScreenHeight!$D35)-1))+IF(Ghosts!$B$35,IF(Param!$M$21,-1-POWER(0.3,Param!$M$21)/(IF(Param!$M$21&lt;20,LightShader!E99,OFFSET(LightShader!E99,Param!$M$21-20,0))+POWER(0.3,Param!$M$21)),-2),0))</f>
        <v>0.79997278343495615</v>
      </c>
      <c r="F34" s="46">
        <f ca="1">IF(ScreenHeight!$B35&lt;OFFSET(Radar!$AC$3,COLUMN(),0),    Param!$B$38/ScreenHeight!$B35,    (Param!$B$37+1/(1-OFFSET(Radar!$AD$3,COLUMN(),0)*ScreenHeight!$C35)/Param!$B$39)/OFFSET(Radar!$AC$3,COLUMN(),0))*DistanceShader!F34*LightShader!F34*(IF(OFFSET(Ghosts!$S$41,COLUMN(),0)&lt;ScreenHeight!$E35,   1,   (SQRT(OFFSET(Ghosts!$T$41,COLUMN(),0)-OFFSET(Ghosts!$R$41,COLUMN(),0)*ScreenHeight!$D35)-1))+IF(Ghosts!$B$35,IF(Param!$M$21,-1-POWER(0.3,Param!$M$21)/(IF(Param!$M$21&lt;20,LightShader!F99,OFFSET(LightShader!F99,Param!$M$21-20,0))+POWER(0.3,Param!$M$21)),-2),0))</f>
        <v>0.81652160513218208</v>
      </c>
      <c r="G34" s="46">
        <f ca="1">IF(ScreenHeight!$B35&lt;OFFSET(Radar!$AC$3,COLUMN(),0),    Param!$B$38/ScreenHeight!$B35,    (Param!$B$37+1/(1-OFFSET(Radar!$AD$3,COLUMN(),0)*ScreenHeight!$C35)/Param!$B$39)/OFFSET(Radar!$AC$3,COLUMN(),0))*DistanceShader!G34*LightShader!G34*(IF(OFFSET(Ghosts!$S$41,COLUMN(),0)&lt;ScreenHeight!$E35,   1,   (SQRT(OFFSET(Ghosts!$T$41,COLUMN(),0)-OFFSET(Ghosts!$R$41,COLUMN(),0)*ScreenHeight!$D35)-1))+IF(Ghosts!$B$35,IF(Param!$M$21,-1-POWER(0.3,Param!$M$21)/(IF(Param!$M$21&lt;20,LightShader!G99,OFFSET(LightShader!G99,Param!$M$21-20,0))+POWER(0.3,Param!$M$21)),-2),0))</f>
        <v>0.83368460389365007</v>
      </c>
      <c r="H34" s="46">
        <f ca="1">IF(ScreenHeight!$B35&lt;OFFSET(Radar!$AC$3,COLUMN(),0),    Param!$B$38/ScreenHeight!$B35,    (Param!$B$37+1/(1-OFFSET(Radar!$AD$3,COLUMN(),0)*ScreenHeight!$C35)/Param!$B$39)/OFFSET(Radar!$AC$3,COLUMN(),0))*DistanceShader!H34*LightShader!H34*(IF(OFFSET(Ghosts!$S$41,COLUMN(),0)&lt;ScreenHeight!$E35,   1,   (SQRT(OFFSET(Ghosts!$T$41,COLUMN(),0)-OFFSET(Ghosts!$R$41,COLUMN(),0)*ScreenHeight!$D35)-1))+IF(Ghosts!$B$35,IF(Param!$M$21,-1-POWER(0.3,Param!$M$21)/(IF(Param!$M$21&lt;20,LightShader!H99,OFFSET(LightShader!H99,Param!$M$21-20,0))+POWER(0.3,Param!$M$21)),-2),0))</f>
        <v>0.85149621687397825</v>
      </c>
      <c r="I34" s="46">
        <f ca="1">IF(ScreenHeight!$B35&lt;OFFSET(Radar!$AC$3,COLUMN(),0),    Param!$B$38/ScreenHeight!$B35,    (Param!$B$37+1/(1-OFFSET(Radar!$AD$3,COLUMN(),0)*ScreenHeight!$C35)/Param!$B$39)/OFFSET(Radar!$AC$3,COLUMN(),0))*DistanceShader!I34*LightShader!I34*(IF(OFFSET(Ghosts!$S$41,COLUMN(),0)&lt;ScreenHeight!$E35,   1,   (SQRT(OFFSET(Ghosts!$T$41,COLUMN(),0)-OFFSET(Ghosts!$R$41,COLUMN(),0)*ScreenHeight!$D35)-1))+IF(Ghosts!$B$35,IF(Param!$M$21,-1-POWER(0.3,Param!$M$21)/(IF(Param!$M$21&lt;20,LightShader!I99,OFFSET(LightShader!I99,Param!$M$21-20,0))+POWER(0.3,Param!$M$21)),-2),0))</f>
        <v>0.86999376880541979</v>
      </c>
      <c r="J34" s="46">
        <f ca="1">IF(ScreenHeight!$B35&lt;OFFSET(Radar!$AC$3,COLUMN(),0),    Param!$B$38/ScreenHeight!$B35,    (Param!$B$37+1/(1-OFFSET(Radar!$AD$3,COLUMN(),0)*ScreenHeight!$C35)/Param!$B$39)/OFFSET(Radar!$AC$3,COLUMN(),0))*DistanceShader!J34*LightShader!J34*(IF(OFFSET(Ghosts!$S$41,COLUMN(),0)&lt;ScreenHeight!$E35,   1,   (SQRT(OFFSET(Ghosts!$T$41,COLUMN(),0)-OFFSET(Ghosts!$R$41,COLUMN(),0)*ScreenHeight!$D35)-1))+IF(Ghosts!$B$35,IF(Param!$M$21,-1-POWER(0.3,Param!$M$21)/(IF(Param!$M$21&lt;20,LightShader!J99,OFFSET(LightShader!J99,Param!$M$21-20,0))+POWER(0.3,Param!$M$21)),-2),0))</f>
        <v>0.57996216418824953</v>
      </c>
      <c r="K34" s="46">
        <f ca="1">IF(ScreenHeight!$B35&lt;OFFSET(Radar!$AC$3,COLUMN(),0),    Param!$B$38/ScreenHeight!$B35,    (Param!$B$37+1/(1-OFFSET(Radar!$AD$3,COLUMN(),0)*ScreenHeight!$C35)/Param!$B$39)/OFFSET(Radar!$AC$3,COLUMN(),0))*DistanceShader!K34*LightShader!K34*(IF(OFFSET(Ghosts!$S$41,COLUMN(),0)&lt;ScreenHeight!$E35,   1,   (SQRT(OFFSET(Ghosts!$T$41,COLUMN(),0)-OFFSET(Ghosts!$R$41,COLUMN(),0)*ScreenHeight!$D35)-1))+IF(Ghosts!$B$35,IF(Param!$M$21,-1-POWER(0.3,Param!$M$21)/(IF(Param!$M$21&lt;20,LightShader!K99,OFFSET(LightShader!K99,Param!$M$21-20,0))+POWER(0.3,Param!$M$21)),-2),0))</f>
        <v>0.59300304726952047</v>
      </c>
      <c r="L34" s="46">
        <f ca="1">IF(ScreenHeight!$B35&lt;OFFSET(Radar!$AC$3,COLUMN(),0),    Param!$B$38/ScreenHeight!$B35,    (Param!$B$37+1/(1-OFFSET(Radar!$AD$3,COLUMN(),0)*ScreenHeight!$C35)/Param!$B$39)/OFFSET(Radar!$AC$3,COLUMN(),0))*DistanceShader!L34*LightShader!L34*(IF(OFFSET(Ghosts!$S$41,COLUMN(),0)&lt;ScreenHeight!$E35,   1,   (SQRT(OFFSET(Ghosts!$T$41,COLUMN(),0)-OFFSET(Ghosts!$R$41,COLUMN(),0)*ScreenHeight!$D35)-1))+IF(Ghosts!$B$35,IF(Param!$M$21,-1-POWER(0.3,Param!$M$21)/(IF(Param!$M$21&lt;20,LightShader!L99,OFFSET(LightShader!L99,Param!$M$21-20,0))+POWER(0.3,Param!$M$21)),-2),0))</f>
        <v>0.60657806495508437</v>
      </c>
      <c r="M34" s="46">
        <f ca="1">IF(ScreenHeight!$B35&lt;OFFSET(Radar!$AC$3,COLUMN(),0),    Param!$B$38/ScreenHeight!$B35,    (Param!$B$37+1/(1-OFFSET(Radar!$AD$3,COLUMN(),0)*ScreenHeight!$C35)/Param!$B$39)/OFFSET(Radar!$AC$3,COLUMN(),0))*DistanceShader!M34*LightShader!M34*(IF(OFFSET(Ghosts!$S$41,COLUMN(),0)&lt;ScreenHeight!$E35,   1,   (SQRT(OFFSET(Ghosts!$T$41,COLUMN(),0)-OFFSET(Ghosts!$R$41,COLUMN(),0)*ScreenHeight!$D35)-1))+IF(Ghosts!$B$35,IF(Param!$M$21,-1-POWER(0.3,Param!$M$21)/(IF(Param!$M$21&lt;20,LightShader!M99,OFFSET(LightShader!M99,Param!$M$21-20,0))+POWER(0.3,Param!$M$21)),-2),0))</f>
        <v>0.6207217157389312</v>
      </c>
      <c r="N34" s="46">
        <f ca="1">IF(ScreenHeight!$B35&lt;OFFSET(Radar!$AC$3,COLUMN(),0),    Param!$B$38/ScreenHeight!$B35,    (Param!$B$37+1/(1-OFFSET(Radar!$AD$3,COLUMN(),0)*ScreenHeight!$C35)/Param!$B$39)/OFFSET(Radar!$AC$3,COLUMN(),0))*DistanceShader!N34*LightShader!N34*(IF(OFFSET(Ghosts!$S$41,COLUMN(),0)&lt;ScreenHeight!$E35,   1,   (SQRT(OFFSET(Ghosts!$T$41,COLUMN(),0)-OFFSET(Ghosts!$R$41,COLUMN(),0)*ScreenHeight!$D35)-1))+IF(Ghosts!$B$35,IF(Param!$M$21,-1-POWER(0.3,Param!$M$21)/(IF(Param!$M$21&lt;20,LightShader!N99,OFFSET(LightShader!N99,Param!$M$21-20,0))+POWER(0.3,Param!$M$21)),-2),0))</f>
        <v>0.63547191742364517</v>
      </c>
      <c r="O34" s="46">
        <f ca="1">IF(ScreenHeight!$B35&lt;OFFSET(Radar!$AC$3,COLUMN(),0),    Param!$B$38/ScreenHeight!$B35,    (Param!$B$37+1/(1-OFFSET(Radar!$AD$3,COLUMN(),0)*ScreenHeight!$C35)/Param!$B$39)/OFFSET(Radar!$AC$3,COLUMN(),0))*DistanceShader!O34*LightShader!O34*(IF(OFFSET(Ghosts!$S$41,COLUMN(),0)&lt;ScreenHeight!$E35,   1,   (SQRT(OFFSET(Ghosts!$T$41,COLUMN(),0)-OFFSET(Ghosts!$R$41,COLUMN(),0)*ScreenHeight!$D35)-1))+IF(Ghosts!$B$35,IF(Param!$M$21,-1-POWER(0.3,Param!$M$21)/(IF(Param!$M$21&lt;20,LightShader!O99,OFFSET(LightShader!O99,Param!$M$21-20,0))+POWER(0.3,Param!$M$21)),-2),0))</f>
        <v>0.65087048090802391</v>
      </c>
      <c r="P34" s="46">
        <f ca="1">IF(ScreenHeight!$B35&lt;OFFSET(Radar!$AC$3,COLUMN(),0),    Param!$B$38/ScreenHeight!$B35,    (Param!$B$37+1/(1-OFFSET(Radar!$AD$3,COLUMN(),0)*ScreenHeight!$C35)/Param!$B$39)/OFFSET(Radar!$AC$3,COLUMN(),0))*DistanceShader!P34*LightShader!P34*(IF(OFFSET(Ghosts!$S$41,COLUMN(),0)&lt;ScreenHeight!$E35,   1,   (SQRT(OFFSET(Ghosts!$T$41,COLUMN(),0)-OFFSET(Ghosts!$R$41,COLUMN(),0)*ScreenHeight!$D35)-1))+IF(Ghosts!$B$35,IF(Param!$M$21,-1-POWER(0.3,Param!$M$21)/(IF(Param!$M$21&lt;20,LightShader!P99,OFFSET(LightShader!P99,Param!$M$21-20,0))+POWER(0.3,Param!$M$21)),-2),0))</f>
        <v>0.36859072106552576</v>
      </c>
      <c r="Q34" s="46">
        <f ca="1">IF(ScreenHeight!$B35&lt;OFFSET(Radar!$AC$3,COLUMN(),0),    Param!$B$38/ScreenHeight!$B35,    (Param!$B$37+1/(1-OFFSET(Radar!$AD$3,COLUMN(),0)*ScreenHeight!$C35)/Param!$B$39)/OFFSET(Radar!$AC$3,COLUMN(),0))*DistanceShader!Q34*LightShader!Q34*(IF(OFFSET(Ghosts!$S$41,COLUMN(),0)&lt;ScreenHeight!$E35,   1,   (SQRT(OFFSET(Ghosts!$T$41,COLUMN(),0)-OFFSET(Ghosts!$R$41,COLUMN(),0)*ScreenHeight!$D35)-1))+IF(Ghosts!$B$35,IF(Param!$M$21,-1-POWER(0.3,Param!$M$21)/(IF(Param!$M$21&lt;20,LightShader!Q99,OFFSET(LightShader!Q99,Param!$M$21-20,0))+POWER(0.3,Param!$M$21)),-2),0))</f>
        <v>0.38644085029400438</v>
      </c>
      <c r="R34" s="46">
        <f ca="1">IF(ScreenHeight!$B35&lt;OFFSET(Radar!$AC$3,COLUMN(),0),    Param!$B$38/ScreenHeight!$B35,    (Param!$B$37+1/(1-OFFSET(Radar!$AD$3,COLUMN(),0)*ScreenHeight!$C35)/Param!$B$39)/OFFSET(Radar!$AC$3,COLUMN(),0))*DistanceShader!R34*LightShader!R34*(IF(OFFSET(Ghosts!$S$41,COLUMN(),0)&lt;ScreenHeight!$E35,   1,   (SQRT(OFFSET(Ghosts!$T$41,COLUMN(),0)-OFFSET(Ghosts!$R$41,COLUMN(),0)*ScreenHeight!$D35)-1))+IF(Ghosts!$B$35,IF(Param!$M$21,-1-POWER(0.3,Param!$M$21)/(IF(Param!$M$21&lt;20,LightShader!R99,OFFSET(LightShader!R99,Param!$M$21-20,0))+POWER(0.3,Param!$M$21)),-2),0))</f>
        <v>0.52044339439823761</v>
      </c>
      <c r="S34" s="46">
        <f ca="1">IF(ScreenHeight!$B35&lt;OFFSET(Radar!$AC$3,COLUMN(),0),    Param!$B$38/ScreenHeight!$B35,    (Param!$B$37+1/(1-OFFSET(Radar!$AD$3,COLUMN(),0)*ScreenHeight!$C35)/Param!$B$39)/OFFSET(Radar!$AC$3,COLUMN(),0))*DistanceShader!S34*LightShader!S34*(IF(OFFSET(Ghosts!$S$41,COLUMN(),0)&lt;ScreenHeight!$E35,   1,   (SQRT(OFFSET(Ghosts!$T$41,COLUMN(),0)-OFFSET(Ghosts!$R$41,COLUMN(),0)*ScreenHeight!$D35)-1))+IF(Ghosts!$B$35,IF(Param!$M$21,-1-POWER(0.3,Param!$M$21)/(IF(Param!$M$21&lt;20,LightShader!S99,OFFSET(LightShader!S99,Param!$M$21-20,0))+POWER(0.3,Param!$M$21)),-2),0))</f>
        <v>0.53417680083774133</v>
      </c>
      <c r="T34" s="46">
        <f ca="1">IF(ScreenHeight!$B35&lt;OFFSET(Radar!$AC$3,COLUMN(),0),    Param!$B$38/ScreenHeight!$B35,    (Param!$B$37+1/(1-OFFSET(Radar!$AD$3,COLUMN(),0)*ScreenHeight!$C35)/Param!$B$39)/OFFSET(Radar!$AC$3,COLUMN(),0))*DistanceShader!T34*LightShader!T34*(IF(OFFSET(Ghosts!$S$41,COLUMN(),0)&lt;ScreenHeight!$E35,   1,   (SQRT(OFFSET(Ghosts!$T$41,COLUMN(),0)-OFFSET(Ghosts!$R$41,COLUMN(),0)*ScreenHeight!$D35)-1))+IF(Ghosts!$B$35,IF(Param!$M$21,-1-POWER(0.3,Param!$M$21)/(IF(Param!$M$21&lt;20,LightShader!T99,OFFSET(LightShader!T99,Param!$M$21-20,0))+POWER(0.3,Param!$M$21)),-2),0))</f>
        <v>0.54860705381734087</v>
      </c>
      <c r="U34" s="46">
        <f ca="1">IF(ScreenHeight!$B35&lt;OFFSET(Radar!$AC$3,COLUMN(),0),    Param!$B$38/ScreenHeight!$B35,    (Param!$B$37+1/(1-OFFSET(Radar!$AD$3,COLUMN(),0)*ScreenHeight!$C35)/Param!$B$39)/OFFSET(Radar!$AC$3,COLUMN(),0))*DistanceShader!U34*LightShader!U34*(IF(OFFSET(Ghosts!$S$41,COLUMN(),0)&lt;ScreenHeight!$E35,   1,   (SQRT(OFFSET(Ghosts!$T$41,COLUMN(),0)-OFFSET(Ghosts!$R$41,COLUMN(),0)*ScreenHeight!$D35)-1))+IF(Ghosts!$B$35,IF(Param!$M$21,-1-POWER(0.3,Param!$M$21)/(IF(Param!$M$21&lt;20,LightShader!U99,OFFSET(LightShader!U99,Param!$M$21-20,0))+POWER(0.3,Param!$M$21)),-2),0))</f>
        <v>0.56379435447394244</v>
      </c>
      <c r="V34" s="46">
        <f ca="1">IF(ScreenHeight!$B35&lt;OFFSET(Radar!$AC$3,COLUMN(),0),    Param!$B$38/ScreenHeight!$B35,    (Param!$B$37+1/(1-OFFSET(Radar!$AD$3,COLUMN(),0)*ScreenHeight!$C35)/Param!$B$39)/OFFSET(Radar!$AC$3,COLUMN(),0))*DistanceShader!V34*LightShader!V34*(IF(OFFSET(Ghosts!$S$41,COLUMN(),0)&lt;ScreenHeight!$E35,   1,   (SQRT(OFFSET(Ghosts!$T$41,COLUMN(),0)-OFFSET(Ghosts!$R$41,COLUMN(),0)*ScreenHeight!$D35)-1))+IF(Ghosts!$B$35,IF(Param!$M$21,-1-POWER(0.3,Param!$M$21)/(IF(Param!$M$21&lt;20,LightShader!V99,OFFSET(LightShader!V99,Param!$M$21-20,0))+POWER(0.3,Param!$M$21)),-2),0))</f>
        <v>0.57980690634145504</v>
      </c>
      <c r="W34" s="46">
        <f ca="1">IF(ScreenHeight!$B35&lt;OFFSET(Radar!$AC$3,COLUMN(),0),    Param!$B$38/ScreenHeight!$B35,    (Param!$B$37+1/(1-OFFSET(Radar!$AD$3,COLUMN(),0)*ScreenHeight!$C35)/Param!$B$39)/OFFSET(Radar!$AC$3,COLUMN(),0))*DistanceShader!W34*LightShader!W34*(IF(OFFSET(Ghosts!$S$41,COLUMN(),0)&lt;ScreenHeight!$E35,   1,   (SQRT(OFFSET(Ghosts!$T$41,COLUMN(),0)-OFFSET(Ghosts!$R$41,COLUMN(),0)*ScreenHeight!$D35)-1))+IF(Ghosts!$B$35,IF(Param!$M$21,-1-POWER(0.3,Param!$M$21)/(IF(Param!$M$21&lt;20,LightShader!W99,OFFSET(LightShader!W99,Param!$M$21-20,0))+POWER(0.3,Param!$M$21)),-2),0))</f>
        <v>0.59672233284543486</v>
      </c>
      <c r="X34" s="46">
        <f ca="1">IF(ScreenHeight!$B35&lt;OFFSET(Radar!$AC$3,COLUMN(),0),    Param!$B$38/ScreenHeight!$B35,    (Param!$B$37+1/(1-OFFSET(Radar!$AD$3,COLUMN(),0)*ScreenHeight!$C35)/Param!$B$39)/OFFSET(Radar!$AC$3,COLUMN(),0))*DistanceShader!X34*LightShader!X34*(IF(OFFSET(Ghosts!$S$41,COLUMN(),0)&lt;ScreenHeight!$E35,   1,   (SQRT(OFFSET(Ghosts!$T$41,COLUMN(),0)-OFFSET(Ghosts!$R$41,COLUMN(),0)*ScreenHeight!$D35)-1))+IF(Ghosts!$B$35,IF(Param!$M$21,-1-POWER(0.3,Param!$M$21)/(IF(Param!$M$21&lt;20,LightShader!X99,OFFSET(LightShader!X99,Param!$M$21-20,0))+POWER(0.3,Param!$M$21)),-2),0))</f>
        <v>0.61462940085340168</v>
      </c>
      <c r="Y34" s="46">
        <f ca="1">IF(ScreenHeight!$B35&lt;OFFSET(Radar!$AC$3,COLUMN(),0),    Param!$B$38/ScreenHeight!$B35,    (Param!$B$37+1/(1-OFFSET(Radar!$AD$3,COLUMN(),0)*ScreenHeight!$C35)/Param!$B$39)/OFFSET(Radar!$AC$3,COLUMN(),0))*DistanceShader!Y34*LightShader!Y34*(IF(OFFSET(Ghosts!$S$41,COLUMN(),0)&lt;ScreenHeight!$E35,   1,   (SQRT(OFFSET(Ghosts!$T$41,COLUMN(),0)-OFFSET(Ghosts!$R$41,COLUMN(),0)*ScreenHeight!$D35)-1))+IF(Ghosts!$B$35,IF(Param!$M$21,-1-POWER(0.3,Param!$M$21)/(IF(Param!$M$21&lt;20,LightShader!Y99,OFFSET(LightShader!Y99,Param!$M$21-20,0))+POWER(0.3,Param!$M$21)),-2),0))</f>
        <v>0.6336301282996426</v>
      </c>
      <c r="Z34" s="46">
        <f ca="1">IF(ScreenHeight!$B35&lt;OFFSET(Radar!$AC$3,COLUMN(),0),    Param!$B$38/ScreenHeight!$B35,    (Param!$B$37+1/(1-OFFSET(Radar!$AD$3,COLUMN(),0)*ScreenHeight!$C35)/Param!$B$39)/OFFSET(Radar!$AC$3,COLUMN(),0))*DistanceShader!Z34*LightShader!Z34*(IF(OFFSET(Ghosts!$S$41,COLUMN(),0)&lt;ScreenHeight!$E35,   1,   (SQRT(OFFSET(Ghosts!$T$41,COLUMN(),0)-OFFSET(Ghosts!$R$41,COLUMN(),0)*ScreenHeight!$D35)-1))+IF(Ghosts!$B$35,IF(Param!$M$21,-1-POWER(0.3,Param!$M$21)/(IF(Param!$M$21&lt;20,LightShader!Z99,OFFSET(LightShader!Z99,Param!$M$21-20,0))+POWER(0.3,Param!$M$21)),-2),0))</f>
        <v>0.65384237714626103</v>
      </c>
      <c r="AA34" s="46">
        <f ca="1">IF(ScreenHeight!$B35&lt;OFFSET(Radar!$AC$3,COLUMN(),0),    Param!$B$38/ScreenHeight!$B35,    (Param!$B$37+1/(1-OFFSET(Radar!$AD$3,COLUMN(),0)*ScreenHeight!$C35)/Param!$B$39)/OFFSET(Radar!$AC$3,COLUMN(),0))*DistanceShader!AA34*LightShader!AA34*(IF(OFFSET(Ghosts!$S$41,COLUMN(),0)&lt;ScreenHeight!$E35,   1,   (SQRT(OFFSET(Ghosts!$T$41,COLUMN(),0)-OFFSET(Ghosts!$R$41,COLUMN(),0)*ScreenHeight!$D35)-1))+IF(Ghosts!$B$35,IF(Param!$M$21,-1-POWER(0.3,Param!$M$21)/(IF(Param!$M$21&lt;20,LightShader!AA99,OFFSET(LightShader!AA99,Param!$M$21-20,0))+POWER(0.3,Param!$M$21)),-2),0))</f>
        <v>0.67540306419843399</v>
      </c>
      <c r="AB34" s="46">
        <f ca="1">IF(ScreenHeight!$B35&lt;OFFSET(Radar!$AC$3,COLUMN(),0),    Param!$B$38/ScreenHeight!$B35,    (Param!$B$37+1/(1-OFFSET(Radar!$AD$3,COLUMN(),0)*ScreenHeight!$C35)/Param!$B$39)/OFFSET(Radar!$AC$3,COLUMN(),0))*DistanceShader!AB34*LightShader!AB34*(IF(OFFSET(Ghosts!$S$41,COLUMN(),0)&lt;ScreenHeight!$E35,   1,   (SQRT(OFFSET(Ghosts!$T$41,COLUMN(),0)-OFFSET(Ghosts!$R$41,COLUMN(),0)*ScreenHeight!$D35)-1))+IF(Ghosts!$B$35,IF(Param!$M$21,-1-POWER(0.3,Param!$M$21)/(IF(Param!$M$21&lt;20,LightShader!AB99,OFFSET(LightShader!AB99,Param!$M$21-20,0))+POWER(0.3,Param!$M$21)),-2),0))</f>
        <v>0.6984721647156823</v>
      </c>
      <c r="AC34" s="46">
        <f ca="1">IF(ScreenHeight!$B35&lt;OFFSET(Radar!$AC$3,COLUMN(),0),    Param!$B$38/ScreenHeight!$B35,    (Param!$B$37+1/(1-OFFSET(Radar!$AD$3,COLUMN(),0)*ScreenHeight!$C35)/Param!$B$39)/OFFSET(Radar!$AC$3,COLUMN(),0))*DistanceShader!AC34*LightShader!AC34*(IF(OFFSET(Ghosts!$S$41,COLUMN(),0)&lt;ScreenHeight!$E35,   1,   (SQRT(OFFSET(Ghosts!$T$41,COLUMN(),0)-OFFSET(Ghosts!$R$41,COLUMN(),0)*ScreenHeight!$D35)-1))+IF(Ghosts!$B$35,IF(Param!$M$21,-1-POWER(0.3,Param!$M$21)/(IF(Param!$M$21&lt;20,LightShader!AC99,OFFSET(LightShader!AC99,Param!$M$21-20,0))+POWER(0.3,Param!$M$21)),-2),0))</f>
        <v>0.72323774190471168</v>
      </c>
      <c r="AD34" s="46">
        <f ca="1">IF(ScreenHeight!$B35&lt;OFFSET(Radar!$AC$3,COLUMN(),0),    Param!$B$38/ScreenHeight!$B35,    (Param!$B$37+1/(1-OFFSET(Radar!$AD$3,COLUMN(),0)*ScreenHeight!$C35)/Param!$B$39)/OFFSET(Radar!$AC$3,COLUMN(),0))*DistanceShader!AD34*LightShader!AD34*(IF(OFFSET(Ghosts!$S$41,COLUMN(),0)&lt;ScreenHeight!$E35,   1,   (SQRT(OFFSET(Ghosts!$T$41,COLUMN(),0)-OFFSET(Ghosts!$R$41,COLUMN(),0)*ScreenHeight!$D35)-1))+IF(Ghosts!$B$35,IF(Param!$M$21,-1-POWER(0.3,Param!$M$21)/(IF(Param!$M$21&lt;20,LightShader!AD99,OFFSET(LightShader!AD99,Param!$M$21-20,0))+POWER(0.3,Param!$M$21)),-2),0))</f>
        <v>0.74992231588048797</v>
      </c>
      <c r="AE34" s="46">
        <f ca="1">IF(ScreenHeight!$B35&lt;OFFSET(Radar!$AC$3,COLUMN(),0),    Param!$B$38/ScreenHeight!$B35,    (Param!$B$37+1/(1-OFFSET(Radar!$AD$3,COLUMN(),0)*ScreenHeight!$C35)/Param!$B$39)/OFFSET(Radar!$AC$3,COLUMN(),0))*DistanceShader!AE34*LightShader!AE34*(IF(OFFSET(Ghosts!$S$41,COLUMN(),0)&lt;ScreenHeight!$E35,   1,   (SQRT(OFFSET(Ghosts!$T$41,COLUMN(),0)-OFFSET(Ghosts!$R$41,COLUMN(),0)*ScreenHeight!$D35)-1))+IF(Ghosts!$B$35,IF(Param!$M$21,-1-POWER(0.3,Param!$M$21)/(IF(Param!$M$21&lt;20,LightShader!AE99,OFFSET(LightShader!AE99,Param!$M$21-20,0))+POWER(0.3,Param!$M$21)),-2),0))</f>
        <v>0.77879099832110044</v>
      </c>
      <c r="AF34" s="46">
        <f ca="1">IF(ScreenHeight!$B35&lt;OFFSET(Radar!$AC$3,COLUMN(),0),    Param!$B$38/ScreenHeight!$B35,    (Param!$B$37+1/(1-OFFSET(Radar!$AD$3,COLUMN(),0)*ScreenHeight!$C35)/Param!$B$39)/OFFSET(Radar!$AC$3,COLUMN(),0))*DistanceShader!AF34*LightShader!AF34*(IF(OFFSET(Ghosts!$S$41,COLUMN(),0)&lt;ScreenHeight!$E35,   1,   (SQRT(OFFSET(Ghosts!$T$41,COLUMN(),0)-OFFSET(Ghosts!$R$41,COLUMN(),0)*ScreenHeight!$D35)-1))+IF(Ghosts!$B$35,IF(Param!$M$21,-1-POWER(0.3,Param!$M$21)/(IF(Param!$M$21&lt;20,LightShader!AF99,OFFSET(LightShader!AF99,Param!$M$21-20,0))+POWER(0.3,Param!$M$21)),-2),0))</f>
        <v>0.81016197838159987</v>
      </c>
      <c r="AG34" s="46">
        <f ca="1">IF(ScreenHeight!$B35&lt;OFFSET(Radar!$AC$3,COLUMN(),0),    Param!$B$38/ScreenHeight!$B35,    (Param!$B$37+1/(1-OFFSET(Radar!$AD$3,COLUMN(),0)*ScreenHeight!$C35)/Param!$B$39)/OFFSET(Radar!$AC$3,COLUMN(),0))*DistanceShader!AG34*LightShader!AG34*(IF(OFFSET(Ghosts!$S$41,COLUMN(),0)&lt;ScreenHeight!$E35,   1,   (SQRT(OFFSET(Ghosts!$T$41,COLUMN(),0)-OFFSET(Ghosts!$R$41,COLUMN(),0)*ScreenHeight!$D35)-1))+IF(Ghosts!$B$35,IF(Param!$M$21,-1-POWER(0.3,Param!$M$21)/(IF(Param!$M$21&lt;20,LightShader!AG99,OFFSET(LightShader!AG99,Param!$M$21-20,0))+POWER(0.3,Param!$M$21)),-2),0))</f>
        <v>0.84442017337902087</v>
      </c>
      <c r="AH34" s="46">
        <f ca="1">IF(ScreenHeight!$B35&lt;OFFSET(Radar!$AC$3,COLUMN(),0),    Param!$B$38/ScreenHeight!$B35,    (Param!$B$37+1/(1-OFFSET(Radar!$AD$3,COLUMN(),0)*ScreenHeight!$C35)/Param!$B$39)/OFFSET(Radar!$AC$3,COLUMN(),0))*DistanceShader!AH34*LightShader!AH34*(IF(OFFSET(Ghosts!$S$41,COLUMN(),0)&lt;ScreenHeight!$E35,   1,   (SQRT(OFFSET(Ghosts!$T$41,COLUMN(),0)-OFFSET(Ghosts!$R$41,COLUMN(),0)*ScreenHeight!$D35)-1))+IF(Ghosts!$B$35,IF(Param!$M$21,-1-POWER(0.3,Param!$M$21)/(IF(Param!$M$21&lt;20,LightShader!AH99,OFFSET(LightShader!AH99,Param!$M$21-20,0))+POWER(0.3,Param!$M$21)),-2),0))</f>
        <v>1.8689742502210878</v>
      </c>
      <c r="AI34" s="46">
        <f ca="1">IF(ScreenHeight!$B35&lt;OFFSET(Radar!$AC$3,COLUMN(),0),    Param!$B$38/ScreenHeight!$B35,    (Param!$B$37+1/(1-OFFSET(Radar!$AD$3,COLUMN(),0)*ScreenHeight!$C35)/Param!$B$39)/OFFSET(Radar!$AC$3,COLUMN(),0))*DistanceShader!AI34*LightShader!AI34*(IF(OFFSET(Ghosts!$S$41,COLUMN(),0)&lt;ScreenHeight!$E35,   1,   (SQRT(OFFSET(Ghosts!$T$41,COLUMN(),0)-OFFSET(Ghosts!$R$41,COLUMN(),0)*ScreenHeight!$D35)-1))+IF(Ghosts!$B$35,IF(Param!$M$21,-1-POWER(0.3,Param!$M$21)/(IF(Param!$M$21&lt;20,LightShader!AI99,OFFSET(LightShader!AI99,Param!$M$21-20,0))+POWER(0.3,Param!$M$21)),-2),0))</f>
        <v>2.0094059834321483</v>
      </c>
      <c r="AJ34" s="46">
        <f ca="1">IF(ScreenHeight!$B35&lt;OFFSET(Radar!$AC$3,COLUMN(),0),    Param!$B$38/ScreenHeight!$B35,    (Param!$B$37+1/(1-OFFSET(Radar!$AD$3,COLUMN(),0)*ScreenHeight!$C35)/Param!$B$39)/OFFSET(Radar!$AC$3,COLUMN(),0))*DistanceShader!AJ34*LightShader!AJ34*(IF(OFFSET(Ghosts!$S$41,COLUMN(),0)&lt;ScreenHeight!$E35,   1,   (SQRT(OFFSET(Ghosts!$T$41,COLUMN(),0)-OFFSET(Ghosts!$R$41,COLUMN(),0)*ScreenHeight!$D35)-1))+IF(Ghosts!$B$35,IF(Param!$M$21,-1-POWER(0.3,Param!$M$21)/(IF(Param!$M$21&lt;20,LightShader!AJ99,OFFSET(LightShader!AJ99,Param!$M$21-20,0))+POWER(0.3,Param!$M$21)),-2),0))</f>
        <v>2.1671496727472404</v>
      </c>
      <c r="AK34" s="46">
        <f ca="1">IF(ScreenHeight!$B35&lt;OFFSET(Radar!$AC$3,COLUMN(),0),    Param!$B$38/ScreenHeight!$B35,    (Param!$B$37+1/(1-OFFSET(Radar!$AD$3,COLUMN(),0)*ScreenHeight!$C35)/Param!$B$39)/OFFSET(Radar!$AC$3,COLUMN(),0))*DistanceShader!AK34*LightShader!AK34*(IF(OFFSET(Ghosts!$S$41,COLUMN(),0)&lt;ScreenHeight!$E35,   1,   (SQRT(OFFSET(Ghosts!$T$41,COLUMN(),0)-OFFSET(Ghosts!$R$41,COLUMN(),0)*ScreenHeight!$D35)-1))+IF(Ghosts!$B$35,IF(Param!$M$21,-1-POWER(0.3,Param!$M$21)/(IF(Param!$M$21&lt;20,LightShader!AK99,OFFSET(LightShader!AK99,Param!$M$21-20,0))+POWER(0.3,Param!$M$21)),-2),0))</f>
        <v>2.3455625396784665</v>
      </c>
      <c r="AL34" s="46">
        <f ca="1">IF(ScreenHeight!$B35&lt;OFFSET(Radar!$AC$3,COLUMN(),0),    Param!$B$38/ScreenHeight!$B35,    (Param!$B$37+1/(1-OFFSET(Radar!$AD$3,COLUMN(),0)*ScreenHeight!$C35)/Param!$B$39)/OFFSET(Radar!$AC$3,COLUMN(),0))*DistanceShader!AL34*LightShader!AL34*(IF(OFFSET(Ghosts!$S$41,COLUMN(),0)&lt;ScreenHeight!$E35,   1,   (SQRT(OFFSET(Ghosts!$T$41,COLUMN(),0)-OFFSET(Ghosts!$R$41,COLUMN(),0)*ScreenHeight!$D35)-1))+IF(Ghosts!$B$35,IF(Param!$M$21,-1-POWER(0.3,Param!$M$21)/(IF(Param!$M$21&lt;20,LightShader!AL99,OFFSET(LightShader!AL99,Param!$M$21-20,0))+POWER(0.3,Param!$M$21)),-2),0))</f>
        <v>2.5489189966363366</v>
      </c>
      <c r="AM34" s="46">
        <f ca="1">IF(ScreenHeight!$B35&lt;OFFSET(Radar!$AC$3,COLUMN(),0),    Param!$B$38/ScreenHeight!$B35,    (Param!$B$37+1/(1-OFFSET(Radar!$AD$3,COLUMN(),0)*ScreenHeight!$C35)/Param!$B$39)/OFFSET(Radar!$AC$3,COLUMN(),0))*DistanceShader!AM34*LightShader!AM34*(IF(OFFSET(Ghosts!$S$41,COLUMN(),0)&lt;ScreenHeight!$E35,   1,   (SQRT(OFFSET(Ghosts!$T$41,COLUMN(),0)-OFFSET(Ghosts!$R$41,COLUMN(),0)*ScreenHeight!$D35)-1))+IF(Ghosts!$B$35,IF(Param!$M$21,-1-POWER(0.3,Param!$M$21)/(IF(Param!$M$21&lt;20,LightShader!AM99,OFFSET(LightShader!AM99,Param!$M$21-20,0))+POWER(0.3,Param!$M$21)),-2),0))</f>
        <v>2.7536414866467651</v>
      </c>
      <c r="AN34" s="46">
        <f ca="1">IF(ScreenHeight!$B35&lt;OFFSET(Radar!$AC$3,COLUMN(),0),    Param!$B$38/ScreenHeight!$B35,    (Param!$B$37+1/(1-OFFSET(Radar!$AD$3,COLUMN(),0)*ScreenHeight!$C35)/Param!$B$39)/OFFSET(Radar!$AC$3,COLUMN(),0))*DistanceShader!AN34*LightShader!AN34*(IF(OFFSET(Ghosts!$S$41,COLUMN(),0)&lt;ScreenHeight!$E35,   1,   (SQRT(OFFSET(Ghosts!$T$41,COLUMN(),0)-OFFSET(Ghosts!$R$41,COLUMN(),0)*ScreenHeight!$D35)-1))+IF(Ghosts!$B$35,IF(Param!$M$21,-1-POWER(0.3,Param!$M$21)/(IF(Param!$M$21&lt;20,LightShader!AN99,OFFSET(LightShader!AN99,Param!$M$21-20,0))+POWER(0.3,Param!$M$21)),-2),0))</f>
        <v>2.7858815990526797</v>
      </c>
      <c r="AO34" s="46">
        <f ca="1">IF(ScreenHeight!$B35&lt;OFFSET(Radar!$AC$3,COLUMN(),0),    Param!$B$38/ScreenHeight!$B35,    (Param!$B$37+1/(1-OFFSET(Radar!$AD$3,COLUMN(),0)*ScreenHeight!$C35)/Param!$B$39)/OFFSET(Radar!$AC$3,COLUMN(),0))*DistanceShader!AO34*LightShader!AO34*(IF(OFFSET(Ghosts!$S$41,COLUMN(),0)&lt;ScreenHeight!$E35,   1,   (SQRT(OFFSET(Ghosts!$T$41,COLUMN(),0)-OFFSET(Ghosts!$R$41,COLUMN(),0)*ScreenHeight!$D35)-1))+IF(Ghosts!$B$35,IF(Param!$M$21,-1-POWER(0.3,Param!$M$21)/(IF(Param!$M$21&lt;20,LightShader!AO99,OFFSET(LightShader!AO99,Param!$M$21-20,0))+POWER(0.3,Param!$M$21)),-2),0))</f>
        <v>4.8545723401719068</v>
      </c>
      <c r="AP34" s="46">
        <f ca="1">IF(ScreenHeight!$B35&lt;OFFSET(Radar!$AC$3,COLUMN(),0),    Param!$B$38/ScreenHeight!$B35,    (Param!$B$37+1/(1-OFFSET(Radar!$AD$3,COLUMN(),0)*ScreenHeight!$C35)/Param!$B$39)/OFFSET(Radar!$AC$3,COLUMN(),0))*DistanceShader!AP34*LightShader!AP34*(IF(OFFSET(Ghosts!$S$41,COLUMN(),0)&lt;ScreenHeight!$E35,   1,   (SQRT(OFFSET(Ghosts!$T$41,COLUMN(),0)-OFFSET(Ghosts!$R$41,COLUMN(),0)*ScreenHeight!$D35)-1))+IF(Ghosts!$B$35,IF(Param!$M$21,-1-POWER(0.3,Param!$M$21)/(IF(Param!$M$21&lt;20,LightShader!AP99,OFFSET(LightShader!AP99,Param!$M$21-20,0))+POWER(0.3,Param!$M$21)),-2),0))</f>
        <v>4.7656961399226274</v>
      </c>
      <c r="AQ34" s="46">
        <f ca="1">IF(ScreenHeight!$B35&lt;OFFSET(Radar!$AC$3,COLUMN(),0),    Param!$B$38/ScreenHeight!$B35,    (Param!$B$37+1/(1-OFFSET(Radar!$AD$3,COLUMN(),0)*ScreenHeight!$C35)/Param!$B$39)/OFFSET(Radar!$AC$3,COLUMN(),0))*DistanceShader!AQ34*LightShader!AQ34*(IF(OFFSET(Ghosts!$S$41,COLUMN(),0)&lt;ScreenHeight!$E35,   1,   (SQRT(OFFSET(Ghosts!$T$41,COLUMN(),0)-OFFSET(Ghosts!$R$41,COLUMN(),0)*ScreenHeight!$D35)-1))+IF(Ghosts!$B$35,IF(Param!$M$21,-1-POWER(0.3,Param!$M$21)/(IF(Param!$M$21&lt;20,LightShader!AQ99,OFFSET(LightShader!AQ99,Param!$M$21-20,0))+POWER(0.3,Param!$M$21)),-2),0))</f>
        <v>4.6739441984733272</v>
      </c>
      <c r="AR34" s="46">
        <f ca="1">IF(ScreenHeight!$B35&lt;OFFSET(Radar!$AC$3,COLUMN(),0),    Param!$B$38/ScreenHeight!$B35,    (Param!$B$37+1/(1-OFFSET(Radar!$AD$3,COLUMN(),0)*ScreenHeight!$C35)/Param!$B$39)/OFFSET(Radar!$AC$3,COLUMN(),0))*DistanceShader!AR34*LightShader!AR34*(IF(OFFSET(Ghosts!$S$41,COLUMN(),0)&lt;ScreenHeight!$E35,   1,   (SQRT(OFFSET(Ghosts!$T$41,COLUMN(),0)-OFFSET(Ghosts!$R$41,COLUMN(),0)*ScreenHeight!$D35)-1))+IF(Ghosts!$B$35,IF(Param!$M$21,-1-POWER(0.3,Param!$M$21)/(IF(Param!$M$21&lt;20,LightShader!AR99,OFFSET(LightShader!AR99,Param!$M$21-20,0))+POWER(0.3,Param!$M$21)),-2),0))</f>
        <v>4.5793900323925705</v>
      </c>
      <c r="AS34" s="46">
        <f ca="1">IF(ScreenHeight!$B35&lt;OFFSET(Radar!$AC$3,COLUMN(),0),    Param!$B$38/ScreenHeight!$B35,    (Param!$B$37+1/(1-OFFSET(Radar!$AD$3,COLUMN(),0)*ScreenHeight!$C35)/Param!$B$39)/OFFSET(Radar!$AC$3,COLUMN(),0))*DistanceShader!AS34*LightShader!AS34*(IF(OFFSET(Ghosts!$S$41,COLUMN(),0)&lt;ScreenHeight!$E35,   1,   (SQRT(OFFSET(Ghosts!$T$41,COLUMN(),0)-OFFSET(Ghosts!$R$41,COLUMN(),0)*ScreenHeight!$D35)-1))+IF(Ghosts!$B$35,IF(Param!$M$21,-1-POWER(0.3,Param!$M$21)/(IF(Param!$M$21&lt;20,LightShader!AS99,OFFSET(LightShader!AS99,Param!$M$21-20,0))+POWER(0.3,Param!$M$21)),-2),0))</f>
        <v>4.4821205922762202</v>
      </c>
      <c r="AT34" s="46">
        <f ca="1">IF(ScreenHeight!$B35&lt;OFFSET(Radar!$AC$3,COLUMN(),0),    Param!$B$38/ScreenHeight!$B35,    (Param!$B$37+1/(1-OFFSET(Radar!$AD$3,COLUMN(),0)*ScreenHeight!$C35)/Param!$B$39)/OFFSET(Radar!$AC$3,COLUMN(),0))*DistanceShader!AT34*LightShader!AT34*(IF(OFFSET(Ghosts!$S$41,COLUMN(),0)&lt;ScreenHeight!$E35,   1,   (SQRT(OFFSET(Ghosts!$T$41,COLUMN(),0)-OFFSET(Ghosts!$R$41,COLUMN(),0)*ScreenHeight!$D35)-1))+IF(Ghosts!$B$35,IF(Param!$M$21,-1-POWER(0.3,Param!$M$21)/(IF(Param!$M$21&lt;20,LightShader!AT99,OFFSET(LightShader!AT99,Param!$M$21-20,0))+POWER(0.3,Param!$M$21)),-2),0))</f>
        <v>4.3822360347457607</v>
      </c>
      <c r="AU34" s="46">
        <f ca="1">IF(ScreenHeight!$B35&lt;OFFSET(Radar!$AC$3,COLUMN(),0),    Param!$B$38/ScreenHeight!$B35,    (Param!$B$37+1/(1-OFFSET(Radar!$AD$3,COLUMN(),0)*ScreenHeight!$C35)/Param!$B$39)/OFFSET(Radar!$AC$3,COLUMN(),0))*DistanceShader!AU34*LightShader!AU34*(IF(OFFSET(Ghosts!$S$41,COLUMN(),0)&lt;ScreenHeight!$E35,   1,   (SQRT(OFFSET(Ghosts!$T$41,COLUMN(),0)-OFFSET(Ghosts!$R$41,COLUMN(),0)*ScreenHeight!$D35)-1))+IF(Ghosts!$B$35,IF(Param!$M$21,-1-POWER(0.3,Param!$M$21)/(IF(Param!$M$21&lt;20,LightShader!AU99,OFFSET(LightShader!AU99,Param!$M$21-20,0))+POWER(0.3,Param!$M$21)),-2),0))</f>
        <v>4.2798493294012525</v>
      </c>
      <c r="AV34" s="46">
        <f ca="1">IF(ScreenHeight!$B35&lt;OFFSET(Radar!$AC$3,COLUMN(),0),    Param!$B$38/ScreenHeight!$B35,    (Param!$B$37+1/(1-OFFSET(Radar!$AD$3,COLUMN(),0)*ScreenHeight!$C35)/Param!$B$39)/OFFSET(Radar!$AC$3,COLUMN(),0))*DistanceShader!AV34*LightShader!AV34*(IF(OFFSET(Ghosts!$S$41,COLUMN(),0)&lt;ScreenHeight!$E35,   1,   (SQRT(OFFSET(Ghosts!$T$41,COLUMN(),0)-OFFSET(Ghosts!$R$41,COLUMN(),0)*ScreenHeight!$D35)-1))+IF(Ghosts!$B$35,IF(Param!$M$21,-1-POWER(0.3,Param!$M$21)/(IF(Param!$M$21&lt;20,LightShader!AV99,OFFSET(LightShader!AV99,Param!$M$21-20,0))+POWER(0.3,Param!$M$21)),-2),0))</f>
        <v>4.1750857014353002</v>
      </c>
      <c r="AW34" s="46">
        <f ca="1">IF(ScreenHeight!$B35&lt;OFFSET(Radar!$AC$3,COLUMN(),0),    Param!$B$38/ScreenHeight!$B35,    (Param!$B$37+1/(1-OFFSET(Radar!$AD$3,COLUMN(),0)*ScreenHeight!$C35)/Param!$B$39)/OFFSET(Radar!$AC$3,COLUMN(),0))*DistanceShader!AW34*LightShader!AW34*(IF(OFFSET(Ghosts!$S$41,COLUMN(),0)&lt;ScreenHeight!$E35,   1,   (SQRT(OFFSET(Ghosts!$T$41,COLUMN(),0)-OFFSET(Ghosts!$R$41,COLUMN(),0)*ScreenHeight!$D35)-1))+IF(Ghosts!$B$35,IF(Param!$M$21,-1-POWER(0.3,Param!$M$21)/(IF(Param!$M$21&lt;20,LightShader!AW99,OFFSET(LightShader!AW99,Param!$M$21-20,0))+POWER(0.3,Param!$M$21)),-2),0))</f>
        <v>4.0680819145382028</v>
      </c>
      <c r="AX34" s="46">
        <f ca="1">IF(ScreenHeight!$B35&lt;OFFSET(Radar!$AC$3,COLUMN(),0),    Param!$B$38/ScreenHeight!$B35,    (Param!$B$37+1/(1-OFFSET(Radar!$AD$3,COLUMN(),0)*ScreenHeight!$C35)/Param!$B$39)/OFFSET(Radar!$AC$3,COLUMN(),0))*DistanceShader!AX34*LightShader!AX34*(IF(OFFSET(Ghosts!$S$41,COLUMN(),0)&lt;ScreenHeight!$E35,   1,   (SQRT(OFFSET(Ghosts!$T$41,COLUMN(),0)-OFFSET(Ghosts!$R$41,COLUMN(),0)*ScreenHeight!$D35)-1))+IF(Ghosts!$B$35,IF(Param!$M$21,-1-POWER(0.3,Param!$M$21)/(IF(Param!$M$21&lt;20,LightShader!AX99,OFFSET(LightShader!AX99,Param!$M$21-20,0))+POWER(0.3,Param!$M$21)),-2),0))</f>
        <v>3.9589854026571998</v>
      </c>
      <c r="AY34" s="46">
        <f ca="1">IF(ScreenHeight!$B35&lt;OFFSET(Radar!$AC$3,COLUMN(),0),    Param!$B$38/ScreenHeight!$B35,    (Param!$B$37+1/(1-OFFSET(Radar!$AD$3,COLUMN(),0)*ScreenHeight!$C35)/Param!$B$39)/OFFSET(Radar!$AC$3,COLUMN(),0))*DistanceShader!AY34*LightShader!AY34*(IF(OFFSET(Ghosts!$S$41,COLUMN(),0)&lt;ScreenHeight!$E35,   1,   (SQRT(OFFSET(Ghosts!$T$41,COLUMN(),0)-OFFSET(Ghosts!$R$41,COLUMN(),0)*ScreenHeight!$D35)-1))+IF(Ghosts!$B$35,IF(Param!$M$21,-1-POWER(0.3,Param!$M$21)/(IF(Param!$M$21&lt;20,LightShader!AY99,OFFSET(LightShader!AY99,Param!$M$21-20,0))+POWER(0.3,Param!$M$21)),-2),0))</f>
        <v>3.8479532629596549</v>
      </c>
      <c r="AZ34" s="46">
        <f ca="1">IF(ScreenHeight!$B35&lt;OFFSET(Radar!$AC$3,COLUMN(),0),    Param!$B$38/ScreenHeight!$B35,    (Param!$B$37+1/(1-OFFSET(Radar!$AD$3,COLUMN(),0)*ScreenHeight!$C35)/Param!$B$39)/OFFSET(Radar!$AC$3,COLUMN(),0))*DistanceShader!AZ34*LightShader!AZ34*(IF(OFFSET(Ghosts!$S$41,COLUMN(),0)&lt;ScreenHeight!$E35,   1,   (SQRT(OFFSET(Ghosts!$T$41,COLUMN(),0)-OFFSET(Ghosts!$R$41,COLUMN(),0)*ScreenHeight!$D35)-1))+IF(Ghosts!$B$35,IF(Param!$M$21,-1-POWER(0.3,Param!$M$21)/(IF(Param!$M$21&lt;20,LightShader!AZ99,OFFSET(LightShader!AZ99,Param!$M$21-20,0))+POWER(0.3,Param!$M$21)),-2),0))</f>
        <v>3.7351511258382124</v>
      </c>
      <c r="BA34" s="46">
        <f ca="1">IF(ScreenHeight!$B35&lt;OFFSET(Radar!$AC$3,COLUMN(),0),    Param!$B$38/ScreenHeight!$B35,    (Param!$B$37+1/(1-OFFSET(Radar!$AD$3,COLUMN(),0)*ScreenHeight!$C35)/Param!$B$39)/OFFSET(Radar!$AC$3,COLUMN(),0))*DistanceShader!BA34*LightShader!BA34*(IF(OFFSET(Ghosts!$S$41,COLUMN(),0)&lt;ScreenHeight!$E35,   1,   (SQRT(OFFSET(Ghosts!$T$41,COLUMN(),0)-OFFSET(Ghosts!$R$41,COLUMN(),0)*ScreenHeight!$D35)-1))+IF(Ghosts!$B$35,IF(Param!$M$21,-1-POWER(0.3,Param!$M$21)/(IF(Param!$M$21&lt;20,LightShader!BA99,OFFSET(LightShader!BA99,Param!$M$21-20,0))+POWER(0.3,Param!$M$21)),-2),0))</f>
        <v>3.620751920842165</v>
      </c>
      <c r="BB34" s="46">
        <f ca="1">IF(ScreenHeight!$B35&lt;OFFSET(Radar!$AC$3,COLUMN(),0),    Param!$B$38/ScreenHeight!$B35,    (Param!$B$37+1/(1-OFFSET(Radar!$AD$3,COLUMN(),0)*ScreenHeight!$C35)/Param!$B$39)/OFFSET(Radar!$AC$3,COLUMN(),0))*DistanceShader!BB34*LightShader!BB34*(IF(OFFSET(Ghosts!$S$41,COLUMN(),0)&lt;ScreenHeight!$E35,   1,   (SQRT(OFFSET(Ghosts!$T$41,COLUMN(),0)-OFFSET(Ghosts!$R$41,COLUMN(),0)*ScreenHeight!$D35)-1))+IF(Ghosts!$B$35,IF(Param!$M$21,-1-POWER(0.3,Param!$M$21)/(IF(Param!$M$21&lt;20,LightShader!BB99,OFFSET(LightShader!BB99,Param!$M$21-20,0))+POWER(0.3,Param!$M$21)),-2),0))</f>
        <v>3.5049345599002009</v>
      </c>
      <c r="BC34" s="46">
        <f ca="1">IF(ScreenHeight!$B35&lt;OFFSET(Radar!$AC$3,COLUMN(),0),    Param!$B$38/ScreenHeight!$B35,    (Param!$B$37+1/(1-OFFSET(Radar!$AD$3,COLUMN(),0)*ScreenHeight!$C35)/Param!$B$39)/OFFSET(Radar!$AC$3,COLUMN(),0))*DistanceShader!BC34*LightShader!BC34*(IF(OFFSET(Ghosts!$S$41,COLUMN(),0)&lt;ScreenHeight!$E35,   1,   (SQRT(OFFSET(Ghosts!$T$41,COLUMN(),0)-OFFSET(Ghosts!$R$41,COLUMN(),0)*ScreenHeight!$D35)-1))+IF(Ghosts!$B$35,IF(Param!$M$21,-1-POWER(0.3,Param!$M$21)/(IF(Param!$M$21&lt;20,LightShader!BC99,OFFSET(LightShader!BC99,Param!$M$21-20,0))+POWER(0.3,Param!$M$21)),-2),0))</f>
        <v>3.3878825610174941</v>
      </c>
      <c r="BD34" s="46">
        <f ca="1">IF(ScreenHeight!$B35&lt;OFFSET(Radar!$AC$3,COLUMN(),0),    Param!$B$38/ScreenHeight!$B35,    (Param!$B$37+1/(1-OFFSET(Radar!$AD$3,COLUMN(),0)*ScreenHeight!$C35)/Param!$B$39)/OFFSET(Radar!$AC$3,COLUMN(),0))*DistanceShader!BD34*LightShader!BD34*(IF(OFFSET(Ghosts!$S$41,COLUMN(),0)&lt;ScreenHeight!$E35,   1,   (SQRT(OFFSET(Ghosts!$T$41,COLUMN(),0)-OFFSET(Ghosts!$R$41,COLUMN(),0)*ScreenHeight!$D35)-1))+IF(Ghosts!$B$35,IF(Param!$M$21,-1-POWER(0.3,Param!$M$21)/(IF(Param!$M$21&lt;20,LightShader!BD99,OFFSET(LightShader!BD99,Param!$M$21-20,0))+POWER(0.3,Param!$M$21)),-2),0))</f>
        <v>3.2697826367200351</v>
      </c>
      <c r="BE34" s="46">
        <f ca="1">IF(ScreenHeight!$B35&lt;OFFSET(Radar!$AC$3,COLUMN(),0),    Param!$B$38/ScreenHeight!$B35,    (Param!$B$37+1/(1-OFFSET(Radar!$AD$3,COLUMN(),0)*ScreenHeight!$C35)/Param!$B$39)/OFFSET(Radar!$AC$3,COLUMN(),0))*DistanceShader!BE34*LightShader!BE34*(IF(OFFSET(Ghosts!$S$41,COLUMN(),0)&lt;ScreenHeight!$E35,   1,   (SQRT(OFFSET(Ghosts!$T$41,COLUMN(),0)-OFFSET(Ghosts!$R$41,COLUMN(),0)*ScreenHeight!$D35)-1))+IF(Ghosts!$B$35,IF(Param!$M$21,-1-POWER(0.3,Param!$M$21)/(IF(Param!$M$21&lt;20,LightShader!BE99,OFFSET(LightShader!BE99,Param!$M$21-20,0))+POWER(0.3,Param!$M$21)),-2),0))</f>
        <v>3.1508232718511731</v>
      </c>
      <c r="BF34" s="46">
        <f ca="1">IF(ScreenHeight!$B35&lt;OFFSET(Radar!$AC$3,COLUMN(),0),    Param!$B$38/ScreenHeight!$B35,    (Param!$B$37+1/(1-OFFSET(Radar!$AD$3,COLUMN(),0)*ScreenHeight!$C35)/Param!$B$39)/OFFSET(Radar!$AC$3,COLUMN(),0))*DistanceShader!BF34*LightShader!BF34*(IF(OFFSET(Ghosts!$S$41,COLUMN(),0)&lt;ScreenHeight!$E35,   1,   (SQRT(OFFSET(Ghosts!$T$41,COLUMN(),0)-OFFSET(Ghosts!$R$41,COLUMN(),0)*ScreenHeight!$D35)-1))+IF(Ghosts!$B$35,IF(Param!$M$21,-1-POWER(0.3,Param!$M$21)/(IF(Param!$M$21&lt;20,LightShader!BF99,OFFSET(LightShader!BF99,Param!$M$21-20,0))+POWER(0.3,Param!$M$21)),-2),0))</f>
        <v>1.414857418177492</v>
      </c>
      <c r="BG34" s="46">
        <f ca="1">IF(ScreenHeight!$B35&lt;OFFSET(Radar!$AC$3,COLUMN(),0),    Param!$B$38/ScreenHeight!$B35,    (Param!$B$37+1/(1-OFFSET(Radar!$AD$3,COLUMN(),0)*ScreenHeight!$C35)/Param!$B$39)/OFFSET(Radar!$AC$3,COLUMN(),0))*DistanceShader!BG34*LightShader!BG34*(IF(OFFSET(Ghosts!$S$41,COLUMN(),0)&lt;ScreenHeight!$E35,   1,   (SQRT(OFFSET(Ghosts!$T$41,COLUMN(),0)-OFFSET(Ghosts!$R$41,COLUMN(),0)*ScreenHeight!$D35)-1))+IF(Ghosts!$B$35,IF(Param!$M$21,-1-POWER(0.3,Param!$M$21)/(IF(Param!$M$21&lt;20,LightShader!BG99,OFFSET(LightShader!BG99,Param!$M$21-20,0))+POWER(0.3,Param!$M$21)),-2),0))</f>
        <v>1.3587929116929407</v>
      </c>
      <c r="BH34" s="46">
        <f ca="1">IF(ScreenHeight!$B35&lt;OFFSET(Radar!$AC$3,COLUMN(),0),    Param!$B$38/ScreenHeight!$B35,    (Param!$B$37+1/(1-OFFSET(Radar!$AD$3,COLUMN(),0)*ScreenHeight!$C35)/Param!$B$39)/OFFSET(Radar!$AC$3,COLUMN(),0))*DistanceShader!BH34*LightShader!BH34*(IF(OFFSET(Ghosts!$S$41,COLUMN(),0)&lt;ScreenHeight!$E35,   1,   (SQRT(OFFSET(Ghosts!$T$41,COLUMN(),0)-OFFSET(Ghosts!$R$41,COLUMN(),0)*ScreenHeight!$D35)-1))+IF(Ghosts!$B$35,IF(Param!$M$21,-1-POWER(0.3,Param!$M$21)/(IF(Param!$M$21&lt;20,LightShader!BH99,OFFSET(LightShader!BH99,Param!$M$21-20,0))+POWER(0.3,Param!$M$21)),-2),0))</f>
        <v>1.3025896663037091</v>
      </c>
      <c r="BI34" s="46">
        <f ca="1">IF(ScreenHeight!$B35&lt;OFFSET(Radar!$AC$3,COLUMN(),0),    Param!$B$38/ScreenHeight!$B35,    (Param!$B$37+1/(1-OFFSET(Radar!$AD$3,COLUMN(),0)*ScreenHeight!$C35)/Param!$B$39)/OFFSET(Radar!$AC$3,COLUMN(),0))*DistanceShader!BI34*LightShader!BI34*(IF(OFFSET(Ghosts!$S$41,COLUMN(),0)&lt;ScreenHeight!$E35,   1,   (SQRT(OFFSET(Ghosts!$T$41,COLUMN(),0)-OFFSET(Ghosts!$R$41,COLUMN(),0)*ScreenHeight!$D35)-1))+IF(Ghosts!$B$35,IF(Param!$M$21,-1-POWER(0.3,Param!$M$21)/(IF(Param!$M$21&lt;20,LightShader!BI99,OFFSET(LightShader!BI99,Param!$M$21-20,0))+POWER(0.3,Param!$M$21)),-2),0))</f>
        <v>1.2463326136055535</v>
      </c>
      <c r="BJ34" s="46">
        <f ca="1">IF(ScreenHeight!$B35&lt;OFFSET(Radar!$AC$3,COLUMN(),0),    Param!$B$38/ScreenHeight!$B35,    (Param!$B$37+1/(1-OFFSET(Radar!$AD$3,COLUMN(),0)*ScreenHeight!$C35)/Param!$B$39)/OFFSET(Radar!$AC$3,COLUMN(),0))*DistanceShader!BJ34*LightShader!BJ34*(IF(OFFSET(Ghosts!$S$41,COLUMN(),0)&lt;ScreenHeight!$E35,   1,   (SQRT(OFFSET(Ghosts!$T$41,COLUMN(),0)-OFFSET(Ghosts!$R$41,COLUMN(),0)*ScreenHeight!$D35)-1))+IF(Ghosts!$B$35,IF(Param!$M$21,-1-POWER(0.3,Param!$M$21)/(IF(Param!$M$21&lt;20,LightShader!BJ99,OFFSET(LightShader!BJ99,Param!$M$21-20,0))+POWER(0.3,Param!$M$21)),-2),0))</f>
        <v>1.1901044895290589</v>
      </c>
      <c r="BK34" s="46">
        <f ca="1">IF(ScreenHeight!$B35&lt;OFFSET(Radar!$AC$3,COLUMN(),0),    Param!$B$38/ScreenHeight!$B35,    (Param!$B$37+1/(1-OFFSET(Radar!$AD$3,COLUMN(),0)*ScreenHeight!$C35)/Param!$B$39)/OFFSET(Radar!$AC$3,COLUMN(),0))*DistanceShader!BK34*LightShader!BK34*(IF(OFFSET(Ghosts!$S$41,COLUMN(),0)&lt;ScreenHeight!$E35,   1,   (SQRT(OFFSET(Ghosts!$T$41,COLUMN(),0)-OFFSET(Ghosts!$R$41,COLUMN(),0)*ScreenHeight!$D35)-1))+IF(Ghosts!$B$35,IF(Param!$M$21,-1-POWER(0.3,Param!$M$21)/(IF(Param!$M$21&lt;20,LightShader!BK99,OFFSET(LightShader!BK99,Param!$M$21-20,0))+POWER(0.3,Param!$M$21)),-2),0))</f>
        <v>1.0196785668853721</v>
      </c>
      <c r="BL34" s="46">
        <f ca="1">IF(ScreenHeight!$B35&lt;OFFSET(Radar!$AC$3,COLUMN(),0),    Param!$B$38/ScreenHeight!$B35,    (Param!$B$37+1/(1-OFFSET(Radar!$AD$3,COLUMN(),0)*ScreenHeight!$C35)/Param!$B$39)/OFFSET(Radar!$AC$3,COLUMN(),0))*DistanceShader!BL34*LightShader!BL34*(IF(OFFSET(Ghosts!$S$41,COLUMN(),0)&lt;ScreenHeight!$E35,   1,   (SQRT(OFFSET(Ghosts!$T$41,COLUMN(),0)-OFFSET(Ghosts!$R$41,COLUMN(),0)*ScreenHeight!$D35)-1))+IF(Ghosts!$B$35,IF(Param!$M$21,-1-POWER(0.3,Param!$M$21)/(IF(Param!$M$21&lt;20,LightShader!BL99,OFFSET(LightShader!BL99,Param!$M$21-20,0))+POWER(0.3,Param!$M$21)),-2),0))</f>
        <v>0.95566906772052118</v>
      </c>
      <c r="BM34" s="46">
        <f ca="1">IF(ScreenHeight!$B35&lt;OFFSET(Radar!$AC$3,COLUMN(),0),    Param!$B$38/ScreenHeight!$B35,    (Param!$B$37+1/(1-OFFSET(Radar!$AD$3,COLUMN(),0)*ScreenHeight!$C35)/Param!$B$39)/OFFSET(Radar!$AC$3,COLUMN(),0))*DistanceShader!BM34*LightShader!BM34*(IF(OFFSET(Ghosts!$S$41,COLUMN(),0)&lt;ScreenHeight!$E35,   1,   (SQRT(OFFSET(Ghosts!$T$41,COLUMN(),0)-OFFSET(Ghosts!$R$41,COLUMN(),0)*ScreenHeight!$D35)-1))+IF(Ghosts!$B$35,IF(Param!$M$21,-1-POWER(0.3,Param!$M$21)/(IF(Param!$M$21&lt;20,LightShader!BM99,OFFSET(LightShader!BM99,Param!$M$21-20,0))+POWER(0.3,Param!$M$21)),-2),0))</f>
        <v>1.950207725475356</v>
      </c>
      <c r="BN34" s="46">
        <f ca="1">IF(ScreenHeight!$B35&lt;OFFSET(Radar!$AC$3,COLUMN(),0),    Param!$B$38/ScreenHeight!$B35,    (Param!$B$37+1/(1-OFFSET(Radar!$AD$3,COLUMN(),0)*ScreenHeight!$C35)/Param!$B$39)/OFFSET(Radar!$AC$3,COLUMN(),0))*DistanceShader!BN34*LightShader!BN34*(IF(OFFSET(Ghosts!$S$41,COLUMN(),0)&lt;ScreenHeight!$E35,   1,   (SQRT(OFFSET(Ghosts!$T$41,COLUMN(),0)-OFFSET(Ghosts!$R$41,COLUMN(),0)*ScreenHeight!$D35)-1))+IF(Ghosts!$B$35,IF(Param!$M$21,-1-POWER(0.3,Param!$M$21)/(IF(Param!$M$21&lt;20,LightShader!BN99,OFFSET(LightShader!BN99,Param!$M$21-20,0))+POWER(0.3,Param!$M$21)),-2),0))</f>
        <v>1.8249160222650875</v>
      </c>
      <c r="BO34" s="46">
        <f ca="1">IF(ScreenHeight!$B35&lt;OFFSET(Radar!$AC$3,COLUMN(),0),    Param!$B$38/ScreenHeight!$B35,    (Param!$B$37+1/(1-OFFSET(Radar!$AD$3,COLUMN(),0)*ScreenHeight!$C35)/Param!$B$39)/OFFSET(Radar!$AC$3,COLUMN(),0))*DistanceShader!BO34*LightShader!BO34*(IF(OFFSET(Ghosts!$S$41,COLUMN(),0)&lt;ScreenHeight!$E35,   1,   (SQRT(OFFSET(Ghosts!$T$41,COLUMN(),0)-OFFSET(Ghosts!$R$41,COLUMN(),0)*ScreenHeight!$D35)-1))+IF(Ghosts!$B$35,IF(Param!$M$21,-1-POWER(0.3,Param!$M$21)/(IF(Param!$M$21&lt;20,LightShader!BO99,OFFSET(LightShader!BO99,Param!$M$21-20,0))+POWER(0.3,Param!$M$21)),-2),0))</f>
        <v>1.7140374129905935</v>
      </c>
      <c r="BP34" s="46">
        <f ca="1">IF(ScreenHeight!$B35&lt;OFFSET(Radar!$AC$3,COLUMN(),0),    Param!$B$38/ScreenHeight!$B35,    (Param!$B$37+1/(1-OFFSET(Radar!$AD$3,COLUMN(),0)*ScreenHeight!$C35)/Param!$B$39)/OFFSET(Radar!$AC$3,COLUMN(),0))*DistanceShader!BP34*LightShader!BP34*(IF(OFFSET(Ghosts!$S$41,COLUMN(),0)&lt;ScreenHeight!$E35,   1,   (SQRT(OFFSET(Ghosts!$T$41,COLUMN(),0)-OFFSET(Ghosts!$R$41,COLUMN(),0)*ScreenHeight!$D35)-1))+IF(Ghosts!$B$35,IF(Param!$M$21,-1-POWER(0.3,Param!$M$21)/(IF(Param!$M$21&lt;20,LightShader!BP99,OFFSET(LightShader!BP99,Param!$M$21-20,0))+POWER(0.3,Param!$M$21)),-2),0))</f>
        <v>1.6152786453994836</v>
      </c>
      <c r="BQ34" s="46">
        <f ca="1">IF(ScreenHeight!$B35&lt;OFFSET(Radar!$AC$3,COLUMN(),0),    Param!$B$38/ScreenHeight!$B35,    (Param!$B$37+1/(1-OFFSET(Radar!$AD$3,COLUMN(),0)*ScreenHeight!$C35)/Param!$B$39)/OFFSET(Radar!$AC$3,COLUMN(),0))*DistanceShader!BQ34*LightShader!BQ34*(IF(OFFSET(Ghosts!$S$41,COLUMN(),0)&lt;ScreenHeight!$E35,   1,   (SQRT(OFFSET(Ghosts!$T$41,COLUMN(),0)-OFFSET(Ghosts!$R$41,COLUMN(),0)*ScreenHeight!$D35)-1))+IF(Ghosts!$B$35,IF(Param!$M$21,-1-POWER(0.3,Param!$M$21)/(IF(Param!$M$21&lt;20,LightShader!BQ99,OFFSET(LightShader!BQ99,Param!$M$21-20,0))+POWER(0.3,Param!$M$21)),-2),0))</f>
        <v>1.5268286264334903</v>
      </c>
      <c r="BR34" s="46">
        <f ca="1">IF(ScreenHeight!$B35&lt;OFFSET(Radar!$AC$3,COLUMN(),0),    Param!$B$38/ScreenHeight!$B35,    (Param!$B$37+1/(1-OFFSET(Radar!$AD$3,COLUMN(),0)*ScreenHeight!$C35)/Param!$B$39)/OFFSET(Radar!$AC$3,COLUMN(),0))*DistanceShader!BR34*LightShader!BR34*(IF(OFFSET(Ghosts!$S$41,COLUMN(),0)&lt;ScreenHeight!$E35,   1,   (SQRT(OFFSET(Ghosts!$T$41,COLUMN(),0)-OFFSET(Ghosts!$R$41,COLUMN(),0)*ScreenHeight!$D35)-1))+IF(Ghosts!$B$35,IF(Param!$M$21,-1-POWER(0.3,Param!$M$21)/(IF(Param!$M$21&lt;20,LightShader!BR99,OFFSET(LightShader!BR99,Param!$M$21-20,0))+POWER(0.3,Param!$M$21)),-2),0))</f>
        <v>1.4472476507073551</v>
      </c>
      <c r="BS34" s="46">
        <f ca="1">IF(ScreenHeight!$B35&lt;OFFSET(Radar!$AC$3,COLUMN(),0),    Param!$B$38/ScreenHeight!$B35,    (Param!$B$37+1/(1-OFFSET(Radar!$AD$3,COLUMN(),0)*ScreenHeight!$C35)/Param!$B$39)/OFFSET(Radar!$AC$3,COLUMN(),0))*DistanceShader!BS34*LightShader!BS34*(IF(OFFSET(Ghosts!$S$41,COLUMN(),0)&lt;ScreenHeight!$E35,   1,   (SQRT(OFFSET(Ghosts!$T$41,COLUMN(),0)-OFFSET(Ghosts!$R$41,COLUMN(),0)*ScreenHeight!$D35)-1))+IF(Ghosts!$B$35,IF(Param!$M$21,-1-POWER(0.3,Param!$M$21)/(IF(Param!$M$21&lt;20,LightShader!BS99,OFFSET(LightShader!BS99,Param!$M$21-20,0))+POWER(0.3,Param!$M$21)),-2),0))</f>
        <v>1.3753884241804288</v>
      </c>
      <c r="BT34" s="46">
        <f ca="1">IF(ScreenHeight!$B35&lt;OFFSET(Radar!$AC$3,COLUMN(),0),    Param!$B$38/ScreenHeight!$B35,    (Param!$B$37+1/(1-OFFSET(Radar!$AD$3,COLUMN(),0)*ScreenHeight!$C35)/Param!$B$39)/OFFSET(Radar!$AC$3,COLUMN(),0))*DistanceShader!BT34*LightShader!BT34*(IF(OFFSET(Ghosts!$S$41,COLUMN(),0)&lt;ScreenHeight!$E35,   1,   (SQRT(OFFSET(Ghosts!$T$41,COLUMN(),0)-OFFSET(Ghosts!$R$41,COLUMN(),0)*ScreenHeight!$D35)-1))+IF(Ghosts!$B$35,IF(Param!$M$21,-1-POWER(0.3,Param!$M$21)/(IF(Param!$M$21&lt;20,LightShader!BT99,OFFSET(LightShader!BT99,Param!$M$21-20,0))+POWER(0.3,Param!$M$21)),-2),0))</f>
        <v>1.3103405475912695</v>
      </c>
      <c r="BU34" s="46">
        <f ca="1">IF(ScreenHeight!$B35&lt;OFFSET(Radar!$AC$3,COLUMN(),0),    Param!$B$38/ScreenHeight!$B35,    (Param!$B$37+1/(1-OFFSET(Radar!$AD$3,COLUMN(),0)*ScreenHeight!$C35)/Param!$B$39)/OFFSET(Radar!$AC$3,COLUMN(),0))*DistanceShader!BU34*LightShader!BU34*(IF(OFFSET(Ghosts!$S$41,COLUMN(),0)&lt;ScreenHeight!$E35,   1,   (SQRT(OFFSET(Ghosts!$T$41,COLUMN(),0)-OFFSET(Ghosts!$R$41,COLUMN(),0)*ScreenHeight!$D35)-1))+IF(Ghosts!$B$35,IF(Param!$M$21,-1-POWER(0.3,Param!$M$21)/(IF(Param!$M$21&lt;20,LightShader!BU99,OFFSET(LightShader!BU99,Param!$M$21-20,0))+POWER(0.3,Param!$M$21)),-2),0))</f>
        <v>1.2513934093265286</v>
      </c>
      <c r="BV34" s="46">
        <f ca="1">IF(ScreenHeight!$B35&lt;OFFSET(Radar!$AC$3,COLUMN(),0),    Param!$B$38/ScreenHeight!$B35,    (Param!$B$37+1/(1-OFFSET(Radar!$AD$3,COLUMN(),0)*ScreenHeight!$C35)/Param!$B$39)/OFFSET(Radar!$AC$3,COLUMN(),0))*DistanceShader!BV34*LightShader!BV34*(IF(OFFSET(Ghosts!$S$41,COLUMN(),0)&lt;ScreenHeight!$E35,   1,   (SQRT(OFFSET(Ghosts!$T$41,COLUMN(),0)-OFFSET(Ghosts!$R$41,COLUMN(),0)*ScreenHeight!$D35)-1))+IF(Ghosts!$B$35,IF(Param!$M$21,-1-POWER(0.3,Param!$M$21)/(IF(Param!$M$21&lt;20,LightShader!BV99,OFFSET(LightShader!BV99,Param!$M$21-20,0))+POWER(0.3,Param!$M$21)),-2),0))</f>
        <v>1.1980150912077052</v>
      </c>
      <c r="BW34" s="46">
        <f ca="1">IF(ScreenHeight!$B35&lt;OFFSET(Radar!$AC$3,COLUMN(),0),    Param!$B$38/ScreenHeight!$B35,    (Param!$B$37+1/(1-OFFSET(Radar!$AD$3,COLUMN(),0)*ScreenHeight!$C35)/Param!$B$39)/OFFSET(Radar!$AC$3,COLUMN(),0))*DistanceShader!BW34*LightShader!BW34*(IF(OFFSET(Ghosts!$S$41,COLUMN(),0)&lt;ScreenHeight!$E35,   1,   (SQRT(OFFSET(Ghosts!$T$41,COLUMN(),0)-OFFSET(Ghosts!$R$41,COLUMN(),0)*ScreenHeight!$D35)-1))+IF(Ghosts!$B$35,IF(Param!$M$21,-1-POWER(0.3,Param!$M$21)/(IF(Param!$M$21&lt;20,LightShader!BW99,OFFSET(LightShader!BW99,Param!$M$21-20,0))+POWER(0.3,Param!$M$21)),-2),0))</f>
        <v>1.149847530079021</v>
      </c>
      <c r="BX34" s="46">
        <f ca="1">IF(ScreenHeight!$B35&lt;OFFSET(Radar!$AC$3,COLUMN(),0),    Param!$B$38/ScreenHeight!$B35,    (Param!$B$37+1/(1-OFFSET(Radar!$AD$3,COLUMN(),0)*ScreenHeight!$C35)/Param!$B$39)/OFFSET(Radar!$AC$3,COLUMN(),0))*DistanceShader!BX34*LightShader!BX34*(IF(OFFSET(Ghosts!$S$41,COLUMN(),0)&lt;ScreenHeight!$E35,   1,   (SQRT(OFFSET(Ghosts!$T$41,COLUMN(),0)-OFFSET(Ghosts!$R$41,COLUMN(),0)*ScreenHeight!$D35)-1))+IF(Ghosts!$B$35,IF(Param!$M$21,-1-POWER(0.3,Param!$M$21)/(IF(Param!$M$21&lt;20,LightShader!BX99,OFFSET(LightShader!BX99,Param!$M$21-20,0))+POWER(0.3,Param!$M$21)),-2),0))</f>
        <v>1.1067215790127853</v>
      </c>
      <c r="BY34" s="46">
        <f ca="1">IF(ScreenHeight!$B35&lt;OFFSET(Radar!$AC$3,COLUMN(),0),    Param!$B$38/ScreenHeight!$B35,    (Param!$B$37+1/(1-OFFSET(Radar!$AD$3,COLUMN(),0)*ScreenHeight!$C35)/Param!$B$39)/OFFSET(Radar!$AC$3,COLUMN(),0))*DistanceShader!BY34*LightShader!BY34*(IF(OFFSET(Ghosts!$S$41,COLUMN(),0)&lt;ScreenHeight!$E35,   1,   (SQRT(OFFSET(Ghosts!$T$41,COLUMN(),0)-OFFSET(Ghosts!$R$41,COLUMN(),0)*ScreenHeight!$D35)-1))+IF(Ghosts!$B$35,IF(Param!$M$21,-1-POWER(0.3,Param!$M$21)/(IF(Param!$M$21&lt;20,LightShader!BY99,OFFSET(LightShader!BY99,Param!$M$21-20,0))+POWER(0.3,Param!$M$21)),-2),0))</f>
        <v>1.0687010543381568</v>
      </c>
      <c r="BZ34" s="46">
        <f ca="1">IF(ScreenHeight!$B35&lt;OFFSET(Radar!$AC$3,COLUMN(),0),    Param!$B$38/ScreenHeight!$B35,    (Param!$B$37+1/(1-OFFSET(Radar!$AD$3,COLUMN(),0)*ScreenHeight!$C35)/Param!$B$39)/OFFSET(Radar!$AC$3,COLUMN(),0))*DistanceShader!BZ34*LightShader!BZ34*(IF(OFFSET(Ghosts!$S$41,COLUMN(),0)&lt;ScreenHeight!$E35,   1,   (SQRT(OFFSET(Ghosts!$T$41,COLUMN(),0)-OFFSET(Ghosts!$R$41,COLUMN(),0)*ScreenHeight!$D35)-1))+IF(Ghosts!$B$35,IF(Param!$M$21,-1-POWER(0.3,Param!$M$21)/(IF(Param!$M$21&lt;20,LightShader!BZ99,OFFSET(LightShader!BZ99,Param!$M$21-20,0))+POWER(0.3,Param!$M$21)),-2),0))</f>
        <v>1.0361747799282535</v>
      </c>
      <c r="CA34" s="46">
        <f ca="1">IF(ScreenHeight!$B35&lt;OFFSET(Radar!$AC$3,COLUMN(),0),    Param!$B$38/ScreenHeight!$B35,    (Param!$B$37+1/(1-OFFSET(Radar!$AD$3,COLUMN(),0)*ScreenHeight!$C35)/Param!$B$39)/OFFSET(Radar!$AC$3,COLUMN(),0))*DistanceShader!CA34*LightShader!CA34*(IF(OFFSET(Ghosts!$S$41,COLUMN(),0)&lt;ScreenHeight!$E35,   1,   (SQRT(OFFSET(Ghosts!$T$41,COLUMN(),0)-OFFSET(Ghosts!$R$41,COLUMN(),0)*ScreenHeight!$D35)-1))+IF(Ghosts!$B$35,IF(Param!$M$21,-1-POWER(0.3,Param!$M$21)/(IF(Param!$M$21&lt;20,LightShader!CA99,OFFSET(LightShader!CA99,Param!$M$21-20,0))+POWER(0.3,Param!$M$21)),-2),0))</f>
        <v>1.0100348762854769</v>
      </c>
      <c r="CB34" s="46">
        <f ca="1">IF(ScreenHeight!$B35&lt;OFFSET(Radar!$AC$3,COLUMN(),0),    Param!$B$38/ScreenHeight!$B35,    (Param!$B$37+1/(1-OFFSET(Radar!$AD$3,COLUMN(),0)*ScreenHeight!$C35)/Param!$B$39)/OFFSET(Radar!$AC$3,COLUMN(),0))*DistanceShader!CB34*LightShader!CB34*(IF(OFFSET(Ghosts!$S$41,COLUMN(),0)&lt;ScreenHeight!$E35,   1,   (SQRT(OFFSET(Ghosts!$T$41,COLUMN(),0)-OFFSET(Ghosts!$R$41,COLUMN(),0)*ScreenHeight!$D35)-1))+IF(Ghosts!$B$35,IF(Param!$M$21,-1-POWER(0.3,Param!$M$21)/(IF(Param!$M$21&lt;20,LightShader!CB99,OFFSET(LightShader!CB99,Param!$M$21-20,0))+POWER(0.3,Param!$M$21)),-2),0))</f>
        <v>0.9920168503819905</v>
      </c>
      <c r="CC34" s="46">
        <f ca="1">IF(ScreenHeight!$B35&lt;OFFSET(Radar!$AC$3,COLUMN(),0),    Param!$B$38/ScreenHeight!$B35,    (Param!$B$37+1/(1-OFFSET(Radar!$AD$3,COLUMN(),0)*ScreenHeight!$C35)/Param!$B$39)/OFFSET(Radar!$AC$3,COLUMN(),0))*DistanceShader!CC34*LightShader!CC34*(IF(OFFSET(Ghosts!$S$41,COLUMN(),0)&lt;ScreenHeight!$E35,   1,   (SQRT(OFFSET(Ghosts!$T$41,COLUMN(),0)-OFFSET(Ghosts!$R$41,COLUMN(),0)*ScreenHeight!$D35)-1))+IF(Ghosts!$B$35,IF(Param!$M$21,-1-POWER(0.3,Param!$M$21)/(IF(Param!$M$21&lt;20,LightShader!CC99,OFFSET(LightShader!CC99,Param!$M$21-20,0))+POWER(0.3,Param!$M$21)),-2),0))</f>
        <v>0.98534139540277832</v>
      </c>
      <c r="CD34" s="46">
        <f ca="1">IF(ScreenHeight!$B35&lt;OFFSET(Radar!$AC$3,COLUMN(),0),    Param!$B$38/ScreenHeight!$B35,    (Param!$B$37+1/(1-OFFSET(Radar!$AD$3,COLUMN(),0)*ScreenHeight!$C35)/Param!$B$39)/OFFSET(Radar!$AC$3,COLUMN(),0))*DistanceShader!CD34*LightShader!CD34*(IF(OFFSET(Ghosts!$S$41,COLUMN(),0)&lt;ScreenHeight!$E35,   1,   (SQRT(OFFSET(Ghosts!$T$41,COLUMN(),0)-OFFSET(Ghosts!$R$41,COLUMN(),0)*ScreenHeight!$D35)-1))+IF(Ghosts!$B$35,IF(Param!$M$21,-1-POWER(0.3,Param!$M$21)/(IF(Param!$M$21&lt;20,LightShader!CD99,OFFSET(LightShader!CD99,Param!$M$21-20,0))+POWER(0.3,Param!$M$21)),-2),0))</f>
        <v>0.99584587418697501</v>
      </c>
      <c r="CE34" s="46">
        <f ca="1">IF(ScreenHeight!$B35&lt;OFFSET(Radar!$AC$3,COLUMN(),0),    Param!$B$38/ScreenHeight!$B35,    (Param!$B$37+1/(1-OFFSET(Radar!$AD$3,COLUMN(),0)*ScreenHeight!$C35)/Param!$B$39)/OFFSET(Radar!$AC$3,COLUMN(),0))*DistanceShader!CE34*LightShader!CE34*(IF(OFFSET(Ghosts!$S$41,COLUMN(),0)&lt;ScreenHeight!$E35,   1,   (SQRT(OFFSET(Ghosts!$T$41,COLUMN(),0)-OFFSET(Ghosts!$R$41,COLUMN(),0)*ScreenHeight!$D35)-1))+IF(Ghosts!$B$35,IF(Param!$M$21,-1-POWER(0.3,Param!$M$21)/(IF(Param!$M$21&lt;20,LightShader!CE99,OFFSET(LightShader!CE99,Param!$M$21-20,0))+POWER(0.3,Param!$M$21)),-2),0))</f>
        <v>1.0333522948467051</v>
      </c>
      <c r="CF34" s="46">
        <f ca="1">IF(ScreenHeight!$B35&lt;OFFSET(Radar!$AC$3,COLUMN(),0),    Param!$B$38/ScreenHeight!$B35,    (Param!$B$37+1/(1-OFFSET(Radar!$AD$3,COLUMN(),0)*ScreenHeight!$C35)/Param!$B$39)/OFFSET(Radar!$AC$3,COLUMN(),0))*DistanceShader!CF34*LightShader!CF34*(IF(OFFSET(Ghosts!$S$41,COLUMN(),0)&lt;ScreenHeight!$E35,   1,   (SQRT(OFFSET(Ghosts!$T$41,COLUMN(),0)-OFFSET(Ghosts!$R$41,COLUMN(),0)*ScreenHeight!$D35)-1))+IF(Ghosts!$B$35,IF(Param!$M$21,-1-POWER(0.3,Param!$M$21)/(IF(Param!$M$21&lt;20,LightShader!CF99,OFFSET(LightShader!CF99,Param!$M$21-20,0))+POWER(0.3,Param!$M$21)),-2),0))</f>
        <v>1.109178429344833</v>
      </c>
      <c r="CG34" s="46">
        <f ca="1">IF(ScreenHeight!$B35&lt;OFFSET(Radar!$AC$3,COLUMN(),0),    Param!$B$38/ScreenHeight!$B35,    (Param!$B$37+1/(1-OFFSET(Radar!$AD$3,COLUMN(),0)*ScreenHeight!$C35)/Param!$B$39)/OFFSET(Radar!$AC$3,COLUMN(),0))*DistanceShader!CG34*LightShader!CG34*(IF(OFFSET(Ghosts!$S$41,COLUMN(),0)&lt;ScreenHeight!$E35,   1,   (SQRT(OFFSET(Ghosts!$T$41,COLUMN(),0)-OFFSET(Ghosts!$R$41,COLUMN(),0)*ScreenHeight!$D35)-1))+IF(Ghosts!$B$35,IF(Param!$M$21,-1-POWER(0.3,Param!$M$21)/(IF(Param!$M$21&lt;20,LightShader!CG99,OFFSET(LightShader!CG99,Param!$M$21-20,0))+POWER(0.3,Param!$M$21)),-2),0))</f>
        <v>1.1671525360587121</v>
      </c>
      <c r="CH34" s="46">
        <f ca="1">IF(ScreenHeight!$B35&lt;OFFSET(Radar!$AC$3,COLUMN(),0),    Param!$B$38/ScreenHeight!$B35,    (Param!$B$37+1/(1-OFFSET(Radar!$AD$3,COLUMN(),0)*ScreenHeight!$C35)/Param!$B$39)/OFFSET(Radar!$AC$3,COLUMN(),0))*DistanceShader!CH34*LightShader!CH34*(IF(OFFSET(Ghosts!$S$41,COLUMN(),0)&lt;ScreenHeight!$E35,   1,   (SQRT(OFFSET(Ghosts!$T$41,COLUMN(),0)-OFFSET(Ghosts!$R$41,COLUMN(),0)*ScreenHeight!$D35)-1))+IF(Ghosts!$B$35,IF(Param!$M$21,-1-POWER(0.3,Param!$M$21)/(IF(Param!$M$21&lt;20,LightShader!CH99,OFFSET(LightShader!CH99,Param!$M$21-20,0))+POWER(0.3,Param!$M$21)),-2),0))</f>
        <v>1.1276810692483563</v>
      </c>
      <c r="CI34" s="46">
        <f ca="1">IF(ScreenHeight!$B35&lt;OFFSET(Radar!$AC$3,COLUMN(),0),    Param!$B$38/ScreenHeight!$B35,    (Param!$B$37+1/(1-OFFSET(Radar!$AD$3,COLUMN(),0)*ScreenHeight!$C35)/Param!$B$39)/OFFSET(Radar!$AC$3,COLUMN(),0))*DistanceShader!CI34*LightShader!CI34*(IF(OFFSET(Ghosts!$S$41,COLUMN(),0)&lt;ScreenHeight!$E35,   1,   (SQRT(OFFSET(Ghosts!$T$41,COLUMN(),0)-OFFSET(Ghosts!$R$41,COLUMN(),0)*ScreenHeight!$D35)-1))+IF(Ghosts!$B$35,IF(Param!$M$21,-1-POWER(0.3,Param!$M$21)/(IF(Param!$M$21&lt;20,LightShader!CI99,OFFSET(LightShader!CI99,Param!$M$21-20,0))+POWER(0.3,Param!$M$21)),-2),0))</f>
        <v>1.0903137923741506</v>
      </c>
      <c r="CJ34" s="46">
        <f ca="1">IF(ScreenHeight!$B35&lt;OFFSET(Radar!$AC$3,COLUMN(),0),    Param!$B$38/ScreenHeight!$B35,    (Param!$B$37+1/(1-OFFSET(Radar!$AD$3,COLUMN(),0)*ScreenHeight!$C35)/Param!$B$39)/OFFSET(Radar!$AC$3,COLUMN(),0))*DistanceShader!CJ34*LightShader!CJ34*(IF(OFFSET(Ghosts!$S$41,COLUMN(),0)&lt;ScreenHeight!$E35,   1,   (SQRT(OFFSET(Ghosts!$T$41,COLUMN(),0)-OFFSET(Ghosts!$R$41,COLUMN(),0)*ScreenHeight!$D35)-1))+IF(Ghosts!$B$35,IF(Param!$M$21,-1-POWER(0.3,Param!$M$21)/(IF(Param!$M$21&lt;20,LightShader!CJ99,OFFSET(LightShader!CJ99,Param!$M$21-20,0))+POWER(0.3,Param!$M$21)),-2),0))</f>
        <v>0.96637581066750877</v>
      </c>
      <c r="CK34" s="46">
        <f ca="1">IF(ScreenHeight!$B35&lt;OFFSET(Radar!$AC$3,COLUMN(),0),    Param!$B$38/ScreenHeight!$B35,    (Param!$B$37+1/(1-OFFSET(Radar!$AD$3,COLUMN(),0)*ScreenHeight!$C35)/Param!$B$39)/OFFSET(Radar!$AC$3,COLUMN(),0))*DistanceShader!CK34*LightShader!CK34*(IF(OFFSET(Ghosts!$S$41,COLUMN(),0)&lt;ScreenHeight!$E35,   1,   (SQRT(OFFSET(Ghosts!$T$41,COLUMN(),0)-OFFSET(Ghosts!$R$41,COLUMN(),0)*ScreenHeight!$D35)-1))+IF(Ghosts!$B$35,IF(Param!$M$21,-1-POWER(0.3,Param!$M$21)/(IF(Param!$M$21&lt;20,LightShader!CK99,OFFSET(LightShader!CK99,Param!$M$21-20,0))+POWER(0.3,Param!$M$21)),-2),0))</f>
        <v>0.84498231238396004</v>
      </c>
      <c r="CL34" s="46">
        <f ca="1">IF(ScreenHeight!$B35&lt;OFFSET(Radar!$AC$3,COLUMN(),0),    Param!$B$38/ScreenHeight!$B35,    (Param!$B$37+1/(1-OFFSET(Radar!$AD$3,COLUMN(),0)*ScreenHeight!$C35)/Param!$B$39)/OFFSET(Radar!$AC$3,COLUMN(),0))*DistanceShader!CL34*LightShader!CL34*(IF(OFFSET(Ghosts!$S$41,COLUMN(),0)&lt;ScreenHeight!$E35,   1,   (SQRT(OFFSET(Ghosts!$T$41,COLUMN(),0)-OFFSET(Ghosts!$R$41,COLUMN(),0)*ScreenHeight!$D35)-1))+IF(Ghosts!$B$35,IF(Param!$M$21,-1-POWER(0.3,Param!$M$21)/(IF(Param!$M$21&lt;20,LightShader!CL99,OFFSET(LightShader!CL99,Param!$M$21-20,0))+POWER(0.3,Param!$M$21)),-2),0))</f>
        <v>0.23302720954897579</v>
      </c>
      <c r="CM34" s="46">
        <f ca="1">IF(ScreenHeight!$B35&lt;OFFSET(Radar!$AC$3,COLUMN(),0),    Param!$B$38/ScreenHeight!$B35,    (Param!$B$37+1/(1-OFFSET(Radar!$AD$3,COLUMN(),0)*ScreenHeight!$C35)/Param!$B$39)/OFFSET(Radar!$AC$3,COLUMN(),0))*DistanceShader!CM34*LightShader!CM34*(IF(OFFSET(Ghosts!$S$41,COLUMN(),0)&lt;ScreenHeight!$E35,   1,   (SQRT(OFFSET(Ghosts!$T$41,COLUMN(),0)-OFFSET(Ghosts!$R$41,COLUMN(),0)*ScreenHeight!$D35)-1))+IF(Ghosts!$B$35,IF(Param!$M$21,-1-POWER(0.3,Param!$M$21)/(IF(Param!$M$21&lt;20,LightShader!CM99,OFFSET(LightShader!CM99,Param!$M$21-20,0))+POWER(0.3,Param!$M$21)),-2),0))</f>
        <v>1.0041271553599367</v>
      </c>
      <c r="CN34" s="46">
        <f ca="1">IF(ScreenHeight!$B35&lt;OFFSET(Radar!$AC$3,COLUMN(),0),    Param!$B$38/ScreenHeight!$B35,    (Param!$B$37+1/(1-OFFSET(Radar!$AD$3,COLUMN(),0)*ScreenHeight!$C35)/Param!$B$39)/OFFSET(Radar!$AC$3,COLUMN(),0))*DistanceShader!CN34*LightShader!CN34*(IF(OFFSET(Ghosts!$S$41,COLUMN(),0)&lt;ScreenHeight!$E35,   1,   (SQRT(OFFSET(Ghosts!$T$41,COLUMN(),0)-OFFSET(Ghosts!$R$41,COLUMN(),0)*ScreenHeight!$D35)-1))+IF(Ghosts!$B$35,IF(Param!$M$21,-1-POWER(0.3,Param!$M$21)/(IF(Param!$M$21&lt;20,LightShader!CN99,OFFSET(LightShader!CN99,Param!$M$21-20,0))+POWER(0.3,Param!$M$21)),-2),0))</f>
        <v>0.9437164602044813</v>
      </c>
      <c r="CO34" s="46">
        <f ca="1">IF(ScreenHeight!$B35&lt;OFFSET(Radar!$AC$3,COLUMN(),0),    Param!$B$38/ScreenHeight!$B35,    (Param!$B$37+1/(1-OFFSET(Radar!$AD$3,COLUMN(),0)*ScreenHeight!$C35)/Param!$B$39)/OFFSET(Radar!$AC$3,COLUMN(),0))*DistanceShader!CO34*LightShader!CO34*(IF(OFFSET(Ghosts!$S$41,COLUMN(),0)&lt;ScreenHeight!$E35,   1,   (SQRT(OFFSET(Ghosts!$T$41,COLUMN(),0)-OFFSET(Ghosts!$R$41,COLUMN(),0)*ScreenHeight!$D35)-1))+IF(Ghosts!$B$35,IF(Param!$M$21,-1-POWER(0.3,Param!$M$21)/(IF(Param!$M$21&lt;20,LightShader!CO99,OFFSET(LightShader!CO99,Param!$M$21-20,0))+POWER(0.3,Param!$M$21)),-2),0))</f>
        <v>0.89614098426966482</v>
      </c>
      <c r="CP34" s="46">
        <f ca="1">IF(ScreenHeight!$B35&lt;OFFSET(Radar!$AC$3,COLUMN(),0),    Param!$B$38/ScreenHeight!$B35,    (Param!$B$37+1/(1-OFFSET(Radar!$AD$3,COLUMN(),0)*ScreenHeight!$C35)/Param!$B$39)/OFFSET(Radar!$AC$3,COLUMN(),0))*DistanceShader!CP34*LightShader!CP34*(IF(OFFSET(Ghosts!$S$41,COLUMN(),0)&lt;ScreenHeight!$E35,   1,   (SQRT(OFFSET(Ghosts!$T$41,COLUMN(),0)-OFFSET(Ghosts!$R$41,COLUMN(),0)*ScreenHeight!$D35)-1))+IF(Ghosts!$B$35,IF(Param!$M$21,-1-POWER(0.3,Param!$M$21)/(IF(Param!$M$21&lt;20,LightShader!CP99,OFFSET(LightShader!CP99,Param!$M$21-20,0))+POWER(0.3,Param!$M$21)),-2),0))</f>
        <v>0.85676753107912207</v>
      </c>
      <c r="CQ34" s="46">
        <f ca="1">IF(ScreenHeight!$B35&lt;OFFSET(Radar!$AC$3,COLUMN(),0),    Param!$B$38/ScreenHeight!$B35,    (Param!$B$37+1/(1-OFFSET(Radar!$AD$3,COLUMN(),0)*ScreenHeight!$C35)/Param!$B$39)/OFFSET(Radar!$AC$3,COLUMN(),0))*DistanceShader!CQ34*LightShader!CQ34*(IF(OFFSET(Ghosts!$S$41,COLUMN(),0)&lt;ScreenHeight!$E35,   1,   (SQRT(OFFSET(Ghosts!$T$41,COLUMN(),0)-OFFSET(Ghosts!$R$41,COLUMN(),0)*ScreenHeight!$D35)-1))+IF(Ghosts!$B$35,IF(Param!$M$21,-1-POWER(0.3,Param!$M$21)/(IF(Param!$M$21&lt;20,LightShader!CQ99,OFFSET(LightShader!CQ99,Param!$M$21-20,0))+POWER(0.3,Param!$M$21)),-2),0))</f>
        <v>0.82293282756474861</v>
      </c>
      <c r="CR34" s="46">
        <f ca="1">IF(ScreenHeight!$B35&lt;OFFSET(Radar!$AC$3,COLUMN(),0),    Param!$B$38/ScreenHeight!$B35,    (Param!$B$37+1/(1-OFFSET(Radar!$AD$3,COLUMN(),0)*ScreenHeight!$C35)/Param!$B$39)/OFFSET(Radar!$AC$3,COLUMN(),0))*DistanceShader!CR34*LightShader!CR34*(IF(OFFSET(Ghosts!$S$41,COLUMN(),0)&lt;ScreenHeight!$E35,   1,   (SQRT(OFFSET(Ghosts!$T$41,COLUMN(),0)-OFFSET(Ghosts!$R$41,COLUMN(),0)*ScreenHeight!$D35)-1))+IF(Ghosts!$B$35,IF(Param!$M$21,-1-POWER(0.3,Param!$M$21)/(IF(Param!$M$21&lt;20,LightShader!CR99,OFFSET(LightShader!CR99,Param!$M$21-20,0))+POWER(0.3,Param!$M$21)),-2),0))</f>
        <v>0.79304086700509557</v>
      </c>
      <c r="CS34" s="46">
        <f ca="1">IF(ScreenHeight!$B35&lt;OFFSET(Radar!$AC$3,COLUMN(),0),    Param!$B$38/ScreenHeight!$B35,    (Param!$B$37+1/(1-OFFSET(Radar!$AD$3,COLUMN(),0)*ScreenHeight!$C35)/Param!$B$39)/OFFSET(Radar!$AC$3,COLUMN(),0))*DistanceShader!CS34*LightShader!CS34*(IF(OFFSET(Ghosts!$S$41,COLUMN(),0)&lt;ScreenHeight!$E35,   1,   (SQRT(OFFSET(Ghosts!$T$41,COLUMN(),0)-OFFSET(Ghosts!$R$41,COLUMN(),0)*ScreenHeight!$D35)-1))+IF(Ghosts!$B$35,IF(Param!$M$21,-1-POWER(0.3,Param!$M$21)/(IF(Param!$M$21&lt;20,LightShader!CS99,OFFSET(LightShader!CS99,Param!$M$21-20,0))+POWER(0.3,Param!$M$21)),-2),0))</f>
        <v>0.76609229473347074</v>
      </c>
      <c r="CT34" s="46">
        <f ca="1">IF(ScreenHeight!$B35&lt;OFFSET(Radar!$AC$3,COLUMN(),0),    Param!$B$38/ScreenHeight!$B35,    (Param!$B$37+1/(1-OFFSET(Radar!$AD$3,COLUMN(),0)*ScreenHeight!$C35)/Param!$B$39)/OFFSET(Radar!$AC$3,COLUMN(),0))*DistanceShader!CT34*LightShader!CT34*(IF(OFFSET(Ghosts!$S$41,COLUMN(),0)&lt;ScreenHeight!$E35,   1,   (SQRT(OFFSET(Ghosts!$T$41,COLUMN(),0)-OFFSET(Ghosts!$R$41,COLUMN(),0)*ScreenHeight!$D35)-1))+IF(Ghosts!$B$35,IF(Param!$M$21,-1-POWER(0.3,Param!$M$21)/(IF(Param!$M$21&lt;20,LightShader!CT99,OFFSET(LightShader!CT99,Param!$M$21-20,0))+POWER(0.3,Param!$M$21)),-2),0))</f>
        <v>0.7414342636613005</v>
      </c>
      <c r="CU34" s="46">
        <f ca="1">IF(ScreenHeight!$B35&lt;OFFSET(Radar!$AC$3,COLUMN(),0),    Param!$B$38/ScreenHeight!$B35,    (Param!$B$37+1/(1-OFFSET(Radar!$AD$3,COLUMN(),0)*ScreenHeight!$C35)/Param!$B$39)/OFFSET(Radar!$AC$3,COLUMN(),0))*DistanceShader!CU34*LightShader!CU34*(IF(OFFSET(Ghosts!$S$41,COLUMN(),0)&lt;ScreenHeight!$E35,   1,   (SQRT(OFFSET(Ghosts!$T$41,COLUMN(),0)-OFFSET(Ghosts!$R$41,COLUMN(),0)*ScreenHeight!$D35)-1))+IF(Ghosts!$B$35,IF(Param!$M$21,-1-POWER(0.3,Param!$M$21)/(IF(Param!$M$21&lt;20,LightShader!CU99,OFFSET(LightShader!CU99,Param!$M$21-20,0))+POWER(0.3,Param!$M$21)),-2),0))</f>
        <v>0.7186230148310182</v>
      </c>
      <c r="CV34" s="46">
        <f ca="1">IF(ScreenHeight!$B35&lt;OFFSET(Radar!$AC$3,COLUMN(),0),    Param!$B$38/ScreenHeight!$B35,    (Param!$B$37+1/(1-OFFSET(Radar!$AD$3,COLUMN(),0)*ScreenHeight!$C35)/Param!$B$39)/OFFSET(Radar!$AC$3,COLUMN(),0))*DistanceShader!CV34*LightShader!CV34*(IF(OFFSET(Ghosts!$S$41,COLUMN(),0)&lt;ScreenHeight!$E35,   1,   (SQRT(OFFSET(Ghosts!$T$41,COLUMN(),0)-OFFSET(Ghosts!$R$41,COLUMN(),0)*ScreenHeight!$D35)-1))+IF(Ghosts!$B$35,IF(Param!$M$21,-1-POWER(0.3,Param!$M$21)/(IF(Param!$M$21&lt;20,LightShader!CV99,OFFSET(LightShader!CV99,Param!$M$21-20,0))+POWER(0.3,Param!$M$21)),-2),0))</f>
        <v>0.69734562001481049</v>
      </c>
      <c r="CW34" s="46">
        <f ca="1">IF(ScreenHeight!$B35&lt;OFFSET(Radar!$AC$3,COLUMN(),0),    Param!$B$38/ScreenHeight!$B35,    (Param!$B$37+1/(1-OFFSET(Radar!$AD$3,COLUMN(),0)*ScreenHeight!$C35)/Param!$B$39)/OFFSET(Radar!$AC$3,COLUMN(),0))*DistanceShader!CW34*LightShader!CW34*(IF(OFFSET(Ghosts!$S$41,COLUMN(),0)&lt;ScreenHeight!$E35,   1,   (SQRT(OFFSET(Ghosts!$T$41,COLUMN(),0)-OFFSET(Ghosts!$R$41,COLUMN(),0)*ScreenHeight!$D35)-1))+IF(Ghosts!$B$35,IF(Param!$M$21,-1-POWER(0.3,Param!$M$21)/(IF(Param!$M$21&lt;20,LightShader!CW99,OFFSET(LightShader!CW99,Param!$M$21-20,0))+POWER(0.3,Param!$M$21)),-2),0))</f>
        <v>0.67737382305007976</v>
      </c>
      <c r="DU34" s="51"/>
    </row>
    <row r="35" spans="1:125" ht="7.5" customHeight="1">
      <c r="A35" s="46">
        <f ca="1">IF(ScreenHeight!$B36&lt;OFFSET(Radar!$AC$3,COLUMN(),0),    Param!$B$38/ScreenHeight!$B36,    (Param!$B$37+1/(1-OFFSET(Radar!$AD$3,COLUMN(),0)*ScreenHeight!$C36)/Param!$B$39)/OFFSET(Radar!$AC$3,COLUMN(),0))*DistanceShader!A35*LightShader!A35*(IF(OFFSET(Ghosts!$S$41,COLUMN(),0)&lt;ScreenHeight!$E36,   1,   (SQRT(OFFSET(Ghosts!$T$41,COLUMN(),0)-OFFSET(Ghosts!$R$41,COLUMN(),0)*ScreenHeight!$D36)-1))+IF(Ghosts!$B$35,IF(Param!$M$21,-1-POWER(0.3,Param!$M$21)/(IF(Param!$M$21&lt;20,LightShader!A100,OFFSET(LightShader!A100,Param!$M$21-20,0))+POWER(0.3,Param!$M$21)),-2),0))</f>
        <v>0.73753661834333506</v>
      </c>
      <c r="B35" s="46">
        <f ca="1">IF(ScreenHeight!$B36&lt;OFFSET(Radar!$AC$3,COLUMN(),0),    Param!$B$38/ScreenHeight!$B36,    (Param!$B$37+1/(1-OFFSET(Radar!$AD$3,COLUMN(),0)*ScreenHeight!$C36)/Param!$B$39)/OFFSET(Radar!$AC$3,COLUMN(),0))*DistanceShader!B35*LightShader!B35*(IF(OFFSET(Ghosts!$S$41,COLUMN(),0)&lt;ScreenHeight!$E36,   1,   (SQRT(OFFSET(Ghosts!$T$41,COLUMN(),0)-OFFSET(Ghosts!$R$41,COLUMN(),0)*ScreenHeight!$D36)-1))+IF(Ghosts!$B$35,IF(Param!$M$21,-1-POWER(0.3,Param!$M$21)/(IF(Param!$M$21&lt;20,LightShader!B100,OFFSET(LightShader!B100,Param!$M$21-20,0))+POWER(0.3,Param!$M$21)),-2),0))</f>
        <v>0.75183073304237413</v>
      </c>
      <c r="C35" s="46">
        <f ca="1">IF(ScreenHeight!$B36&lt;OFFSET(Radar!$AC$3,COLUMN(),0),    Param!$B$38/ScreenHeight!$B36,    (Param!$B$37+1/(1-OFFSET(Radar!$AD$3,COLUMN(),0)*ScreenHeight!$C36)/Param!$B$39)/OFFSET(Radar!$AC$3,COLUMN(),0))*DistanceShader!C35*LightShader!C35*(IF(OFFSET(Ghosts!$S$41,COLUMN(),0)&lt;ScreenHeight!$E36,   1,   (SQRT(OFFSET(Ghosts!$T$41,COLUMN(),0)-OFFSET(Ghosts!$R$41,COLUMN(),0)*ScreenHeight!$D36)-1))+IF(Ghosts!$B$35,IF(Param!$M$21,-1-POWER(0.3,Param!$M$21)/(IF(Param!$M$21&lt;20,LightShader!C100,OFFSET(LightShader!C100,Param!$M$21-20,0))+POWER(0.3,Param!$M$21)),-2),0))</f>
        <v>0.7666179784407503</v>
      </c>
      <c r="D35" s="46">
        <f ca="1">IF(ScreenHeight!$B36&lt;OFFSET(Radar!$AC$3,COLUMN(),0),    Param!$B$38/ScreenHeight!$B36,    (Param!$B$37+1/(1-OFFSET(Radar!$AD$3,COLUMN(),0)*ScreenHeight!$C36)/Param!$B$39)/OFFSET(Radar!$AC$3,COLUMN(),0))*DistanceShader!D35*LightShader!D35*(IF(OFFSET(Ghosts!$S$41,COLUMN(),0)&lt;ScreenHeight!$E36,   1,   (SQRT(OFFSET(Ghosts!$T$41,COLUMN(),0)-OFFSET(Ghosts!$R$41,COLUMN(),0)*ScreenHeight!$D36)-1))+IF(Ghosts!$B$35,IF(Param!$M$21,-1-POWER(0.3,Param!$M$21)/(IF(Param!$M$21&lt;20,LightShader!D100,OFFSET(LightShader!D100,Param!$M$21-20,0))+POWER(0.3,Param!$M$21)),-2),0))</f>
        <v>0.78192326357108199</v>
      </c>
      <c r="E35" s="46">
        <f ca="1">IF(ScreenHeight!$B36&lt;OFFSET(Radar!$AC$3,COLUMN(),0),    Param!$B$38/ScreenHeight!$B36,    (Param!$B$37+1/(1-OFFSET(Radar!$AD$3,COLUMN(),0)*ScreenHeight!$C36)/Param!$B$39)/OFFSET(Radar!$AC$3,COLUMN(),0))*DistanceShader!E35*LightShader!E35*(IF(OFFSET(Ghosts!$S$41,COLUMN(),0)&lt;ScreenHeight!$E36,   1,   (SQRT(OFFSET(Ghosts!$T$41,COLUMN(),0)-OFFSET(Ghosts!$R$41,COLUMN(),0)*ScreenHeight!$D36)-1))+IF(Ghosts!$B$35,IF(Param!$M$21,-1-POWER(0.3,Param!$M$21)/(IF(Param!$M$21&lt;20,LightShader!E100,OFFSET(LightShader!E100,Param!$M$21-20,0))+POWER(0.3,Param!$M$21)),-2),0))</f>
        <v>0.79777332375858057</v>
      </c>
      <c r="F35" s="46">
        <f ca="1">IF(ScreenHeight!$B36&lt;OFFSET(Radar!$AC$3,COLUMN(),0),    Param!$B$38/ScreenHeight!$B36,    (Param!$B$37+1/(1-OFFSET(Radar!$AD$3,COLUMN(),0)*ScreenHeight!$C36)/Param!$B$39)/OFFSET(Radar!$AC$3,COLUMN(),0))*DistanceShader!F35*LightShader!F35*(IF(OFFSET(Ghosts!$S$41,COLUMN(),0)&lt;ScreenHeight!$E36,   1,   (SQRT(OFFSET(Ghosts!$T$41,COLUMN(),0)-OFFSET(Ghosts!$R$41,COLUMN(),0)*ScreenHeight!$D36)-1))+IF(Ghosts!$B$35,IF(Param!$M$21,-1-POWER(0.3,Param!$M$21)/(IF(Param!$M$21&lt;20,LightShader!F100,OFFSET(LightShader!F100,Param!$M$21-20,0))+POWER(0.3,Param!$M$21)),-2),0))</f>
        <v>0.81419691084289458</v>
      </c>
      <c r="G35" s="46">
        <f ca="1">IF(ScreenHeight!$B36&lt;OFFSET(Radar!$AC$3,COLUMN(),0),    Param!$B$38/ScreenHeight!$B36,    (Param!$B$37+1/(1-OFFSET(Radar!$AD$3,COLUMN(),0)*ScreenHeight!$C36)/Param!$B$39)/OFFSET(Radar!$AC$3,COLUMN(),0))*DistanceShader!G35*LightShader!G35*(IF(OFFSET(Ghosts!$S$41,COLUMN(),0)&lt;ScreenHeight!$E36,   1,   (SQRT(OFFSET(Ghosts!$T$41,COLUMN(),0)-OFFSET(Ghosts!$R$41,COLUMN(),0)*ScreenHeight!$D36)-1))+IF(Ghosts!$B$35,IF(Param!$M$21,-1-POWER(0.3,Param!$M$21)/(IF(Param!$M$21&lt;20,LightShader!G100,OFFSET(LightShader!G100,Param!$M$21-20,0))+POWER(0.3,Param!$M$21)),-2),0))</f>
        <v>0.83122500952353295</v>
      </c>
      <c r="H35" s="46">
        <f ca="1">IF(ScreenHeight!$B36&lt;OFFSET(Radar!$AC$3,COLUMN(),0),    Param!$B$38/ScreenHeight!$B36,    (Param!$B$37+1/(1-OFFSET(Radar!$AD$3,COLUMN(),0)*ScreenHeight!$C36)/Param!$B$39)/OFFSET(Radar!$AC$3,COLUMN(),0))*DistanceShader!H35*LightShader!H35*(IF(OFFSET(Ghosts!$S$41,COLUMN(),0)&lt;ScreenHeight!$E36,   1,   (SQRT(OFFSET(Ghosts!$T$41,COLUMN(),0)-OFFSET(Ghosts!$R$41,COLUMN(),0)*ScreenHeight!$D36)-1))+IF(Ghosts!$B$35,IF(Param!$M$21,-1-POWER(0.3,Param!$M$21)/(IF(Param!$M$21&lt;20,LightShader!H100,OFFSET(LightShader!H100,Param!$M$21-20,0))+POWER(0.3,Param!$M$21)),-2),0))</f>
        <v>0.84889108413785019</v>
      </c>
      <c r="I35" s="46">
        <f ca="1">IF(ScreenHeight!$B36&lt;OFFSET(Radar!$AC$3,COLUMN(),0),    Param!$B$38/ScreenHeight!$B36,    (Param!$B$37+1/(1-OFFSET(Radar!$AD$3,COLUMN(),0)*ScreenHeight!$C36)/Param!$B$39)/OFFSET(Radar!$AC$3,COLUMN(),0))*DistanceShader!I35*LightShader!I35*(IF(OFFSET(Ghosts!$S$41,COLUMN(),0)&lt;ScreenHeight!$E36,   1,   (SQRT(OFFSET(Ghosts!$T$41,COLUMN(),0)-OFFSET(Ghosts!$R$41,COLUMN(),0)*ScreenHeight!$D36)-1))+IF(Ghosts!$B$35,IF(Param!$M$21,-1-POWER(0.3,Param!$M$21)/(IF(Param!$M$21&lt;20,LightShader!I100,OFFSET(LightShader!I100,Param!$M$21-20,0))+POWER(0.3,Param!$M$21)),-2),0))</f>
        <v>0.86723136098870135</v>
      </c>
      <c r="J35" s="46">
        <f ca="1">IF(ScreenHeight!$B36&lt;OFFSET(Radar!$AC$3,COLUMN(),0),    Param!$B$38/ScreenHeight!$B36,    (Param!$B$37+1/(1-OFFSET(Radar!$AD$3,COLUMN(),0)*ScreenHeight!$C36)/Param!$B$39)/OFFSET(Radar!$AC$3,COLUMN(),0))*DistanceShader!J35*LightShader!J35*(IF(OFFSET(Ghosts!$S$41,COLUMN(),0)&lt;ScreenHeight!$E36,   1,   (SQRT(OFFSET(Ghosts!$T$41,COLUMN(),0)-OFFSET(Ghosts!$R$41,COLUMN(),0)*ScreenHeight!$D36)-1))+IF(Ghosts!$B$35,IF(Param!$M$21,-1-POWER(0.3,Param!$M$21)/(IF(Param!$M$21&lt;20,LightShader!J100,OFFSET(LightShader!J100,Param!$M$21-20,0))+POWER(0.3,Param!$M$21)),-2),0))</f>
        <v>0.57804943368066786</v>
      </c>
      <c r="K35" s="46">
        <f ca="1">IF(ScreenHeight!$B36&lt;OFFSET(Radar!$AC$3,COLUMN(),0),    Param!$B$38/ScreenHeight!$B36,    (Param!$B$37+1/(1-OFFSET(Radar!$AD$3,COLUMN(),0)*ScreenHeight!$C36)/Param!$B$39)/OFFSET(Radar!$AC$3,COLUMN(),0))*DistanceShader!K35*LightShader!K35*(IF(OFFSET(Ghosts!$S$41,COLUMN(),0)&lt;ScreenHeight!$E36,   1,   (SQRT(OFFSET(Ghosts!$T$41,COLUMN(),0)-OFFSET(Ghosts!$R$41,COLUMN(),0)*ScreenHeight!$D36)-1))+IF(Ghosts!$B$35,IF(Param!$M$21,-1-POWER(0.3,Param!$M$21)/(IF(Param!$M$21&lt;20,LightShader!K100,OFFSET(LightShader!K100,Param!$M$21-20,0))+POWER(0.3,Param!$M$21)),-2),0))</f>
        <v>0.59096988449496379</v>
      </c>
      <c r="L35" s="46">
        <f ca="1">IF(ScreenHeight!$B36&lt;OFFSET(Radar!$AC$3,COLUMN(),0),    Param!$B$38/ScreenHeight!$B36,    (Param!$B$37+1/(1-OFFSET(Radar!$AD$3,COLUMN(),0)*ScreenHeight!$C36)/Param!$B$39)/OFFSET(Radar!$AC$3,COLUMN(),0))*DistanceShader!L35*LightShader!L35*(IF(OFFSET(Ghosts!$S$41,COLUMN(),0)&lt;ScreenHeight!$E36,   1,   (SQRT(OFFSET(Ghosts!$T$41,COLUMN(),0)-OFFSET(Ghosts!$R$41,COLUMN(),0)*ScreenHeight!$D36)-1))+IF(Ghosts!$B$35,IF(Param!$M$21,-1-POWER(0.3,Param!$M$21)/(IF(Param!$M$21&lt;20,LightShader!L100,OFFSET(LightShader!L100,Param!$M$21-20,0))+POWER(0.3,Param!$M$21)),-2),0))</f>
        <v>0.60441402959774493</v>
      </c>
      <c r="M35" s="46">
        <f ca="1">IF(ScreenHeight!$B36&lt;OFFSET(Radar!$AC$3,COLUMN(),0),    Param!$B$38/ScreenHeight!$B36,    (Param!$B$37+1/(1-OFFSET(Radar!$AD$3,COLUMN(),0)*ScreenHeight!$C36)/Param!$B$39)/OFFSET(Radar!$AC$3,COLUMN(),0))*DistanceShader!M35*LightShader!M35*(IF(OFFSET(Ghosts!$S$41,COLUMN(),0)&lt;ScreenHeight!$E36,   1,   (SQRT(OFFSET(Ghosts!$T$41,COLUMN(),0)-OFFSET(Ghosts!$R$41,COLUMN(),0)*ScreenHeight!$D36)-1))+IF(Ghosts!$B$35,IF(Param!$M$21,-1-POWER(0.3,Param!$M$21)/(IF(Param!$M$21&lt;20,LightShader!M100,OFFSET(LightShader!M100,Param!$M$21-20,0))+POWER(0.3,Param!$M$21)),-2),0))</f>
        <v>0.61841516362479831</v>
      </c>
      <c r="N35" s="46">
        <f ca="1">IF(ScreenHeight!$B36&lt;OFFSET(Radar!$AC$3,COLUMN(),0),    Param!$B$38/ScreenHeight!$B36,    (Param!$B$37+1/(1-OFFSET(Radar!$AD$3,COLUMN(),0)*ScreenHeight!$C36)/Param!$B$39)/OFFSET(Radar!$AC$3,COLUMN(),0))*DistanceShader!N35*LightShader!N35*(IF(OFFSET(Ghosts!$S$41,COLUMN(),0)&lt;ScreenHeight!$E36,   1,   (SQRT(OFFSET(Ghosts!$T$41,COLUMN(),0)-OFFSET(Ghosts!$R$41,COLUMN(),0)*ScreenHeight!$D36)-1))+IF(Ghosts!$B$35,IF(Param!$M$21,-1-POWER(0.3,Param!$M$21)/(IF(Param!$M$21&lt;20,LightShader!N100,OFFSET(LightShader!N100,Param!$M$21-20,0))+POWER(0.3,Param!$M$21)),-2),0))</f>
        <v>0.63300982107896286</v>
      </c>
      <c r="O35" s="46">
        <f ca="1">IF(ScreenHeight!$B36&lt;OFFSET(Radar!$AC$3,COLUMN(),0),    Param!$B$38/ScreenHeight!$B36,    (Param!$B$37+1/(1-OFFSET(Radar!$AD$3,COLUMN(),0)*ScreenHeight!$C36)/Param!$B$39)/OFFSET(Radar!$AC$3,COLUMN(),0))*DistanceShader!O35*LightShader!O35*(IF(OFFSET(Ghosts!$S$41,COLUMN(),0)&lt;ScreenHeight!$E36,   1,   (SQRT(OFFSET(Ghosts!$T$41,COLUMN(),0)-OFFSET(Ghosts!$R$41,COLUMN(),0)*ScreenHeight!$D36)-1))+IF(Ghosts!$B$35,IF(Param!$M$21,-1-POWER(0.3,Param!$M$21)/(IF(Param!$M$21&lt;20,LightShader!O100,OFFSET(LightShader!O100,Param!$M$21-20,0))+POWER(0.3,Param!$M$21)),-2),0))</f>
        <v>0.64823821691762762</v>
      </c>
      <c r="P35" s="46">
        <f ca="1">IF(ScreenHeight!$B36&lt;OFFSET(Radar!$AC$3,COLUMN(),0),    Param!$B$38/ScreenHeight!$B36,    (Param!$B$37+1/(1-OFFSET(Radar!$AD$3,COLUMN(),0)*ScreenHeight!$C36)/Param!$B$39)/OFFSET(Radar!$AC$3,COLUMN(),0))*DistanceShader!P35*LightShader!P35*(IF(OFFSET(Ghosts!$S$41,COLUMN(),0)&lt;ScreenHeight!$E36,   1,   (SQRT(OFFSET(Ghosts!$T$41,COLUMN(),0)-OFFSET(Ghosts!$R$41,COLUMN(),0)*ScreenHeight!$D36)-1))+IF(Ghosts!$B$35,IF(Param!$M$21,-1-POWER(0.3,Param!$M$21)/(IF(Param!$M$21&lt;20,LightShader!P100,OFFSET(LightShader!P100,Param!$M$21-20,0))+POWER(0.3,Param!$M$21)),-2),0))</f>
        <v>0.36703324608388893</v>
      </c>
      <c r="Q35" s="46">
        <f ca="1">IF(ScreenHeight!$B36&lt;OFFSET(Radar!$AC$3,COLUMN(),0),    Param!$B$38/ScreenHeight!$B36,    (Param!$B$37+1/(1-OFFSET(Radar!$AD$3,COLUMN(),0)*ScreenHeight!$C36)/Param!$B$39)/OFFSET(Radar!$AC$3,COLUMN(),0))*DistanceShader!Q35*LightShader!Q35*(IF(OFFSET(Ghosts!$S$41,COLUMN(),0)&lt;ScreenHeight!$E36,   1,   (SQRT(OFFSET(Ghosts!$T$41,COLUMN(),0)-OFFSET(Ghosts!$R$41,COLUMN(),0)*ScreenHeight!$D36)-1))+IF(Ghosts!$B$35,IF(Param!$M$21,-1-POWER(0.3,Param!$M$21)/(IF(Param!$M$21&lt;20,LightShader!Q100,OFFSET(LightShader!Q100,Param!$M$21-20,0))+POWER(0.3,Param!$M$21)),-2),0))</f>
        <v>0.3847321151525333</v>
      </c>
      <c r="R35" s="46">
        <f ca="1">IF(ScreenHeight!$B36&lt;OFFSET(Radar!$AC$3,COLUMN(),0),    Param!$B$38/ScreenHeight!$B36,    (Param!$B$37+1/(1-OFFSET(Radar!$AD$3,COLUMN(),0)*ScreenHeight!$C36)/Param!$B$39)/OFFSET(Radar!$AC$3,COLUMN(),0))*DistanceShader!R35*LightShader!R35*(IF(OFFSET(Ghosts!$S$41,COLUMN(),0)&lt;ScreenHeight!$E36,   1,   (SQRT(OFFSET(Ghosts!$T$41,COLUMN(),0)-OFFSET(Ghosts!$R$41,COLUMN(),0)*ScreenHeight!$D36)-1))+IF(Ghosts!$B$35,IF(Param!$M$21,-1-POWER(0.3,Param!$M$21)/(IF(Param!$M$21&lt;20,LightShader!R100,OFFSET(LightShader!R100,Param!$M$21-20,0))+POWER(0.3,Param!$M$21)),-2),0))</f>
        <v>0.51803160192851938</v>
      </c>
      <c r="S35" s="46">
        <f ca="1">IF(ScreenHeight!$B36&lt;OFFSET(Radar!$AC$3,COLUMN(),0),    Param!$B$38/ScreenHeight!$B36,    (Param!$B$37+1/(1-OFFSET(Radar!$AD$3,COLUMN(),0)*ScreenHeight!$C36)/Param!$B$39)/OFFSET(Radar!$AC$3,COLUMN(),0))*DistanceShader!S35*LightShader!S35*(IF(OFFSET(Ghosts!$S$41,COLUMN(),0)&lt;ScreenHeight!$E36,   1,   (SQRT(OFFSET(Ghosts!$T$41,COLUMN(),0)-OFFSET(Ghosts!$R$41,COLUMN(),0)*ScreenHeight!$D36)-1))+IF(Ghosts!$B$35,IF(Param!$M$21,-1-POWER(0.3,Param!$M$21)/(IF(Param!$M$21&lt;20,LightShader!S100,OFFSET(LightShader!S100,Param!$M$21-20,0))+POWER(0.3,Param!$M$21)),-2),0))</f>
        <v>0.53157914424474273</v>
      </c>
      <c r="T35" s="46">
        <f ca="1">IF(ScreenHeight!$B36&lt;OFFSET(Radar!$AC$3,COLUMN(),0),    Param!$B$38/ScreenHeight!$B36,    (Param!$B$37+1/(1-OFFSET(Radar!$AD$3,COLUMN(),0)*ScreenHeight!$C36)/Param!$B$39)/OFFSET(Radar!$AC$3,COLUMN(),0))*DistanceShader!T35*LightShader!T35*(IF(OFFSET(Ghosts!$S$41,COLUMN(),0)&lt;ScreenHeight!$E36,   1,   (SQRT(OFFSET(Ghosts!$T$41,COLUMN(),0)-OFFSET(Ghosts!$R$41,COLUMN(),0)*ScreenHeight!$D36)-1))+IF(Ghosts!$B$35,IF(Param!$M$21,-1-POWER(0.3,Param!$M$21)/(IF(Param!$M$21&lt;20,LightShader!T100,OFFSET(LightShader!T100,Param!$M$21-20,0))+POWER(0.3,Param!$M$21)),-2),0))</f>
        <v>0.5458030607690596</v>
      </c>
      <c r="U35" s="46">
        <f ca="1">IF(ScreenHeight!$B36&lt;OFFSET(Radar!$AC$3,COLUMN(),0),    Param!$B$38/ScreenHeight!$B36,    (Param!$B$37+1/(1-OFFSET(Radar!$AD$3,COLUMN(),0)*ScreenHeight!$C36)/Param!$B$39)/OFFSET(Radar!$AC$3,COLUMN(),0))*DistanceShader!U35*LightShader!U35*(IF(OFFSET(Ghosts!$S$41,COLUMN(),0)&lt;ScreenHeight!$E36,   1,   (SQRT(OFFSET(Ghosts!$T$41,COLUMN(),0)-OFFSET(Ghosts!$R$41,COLUMN(),0)*ScreenHeight!$D36)-1))+IF(Ghosts!$B$35,IF(Param!$M$21,-1-POWER(0.3,Param!$M$21)/(IF(Param!$M$21&lt;20,LightShader!U100,OFFSET(LightShader!U100,Param!$M$21-20,0))+POWER(0.3,Param!$M$21)),-2),0))</f>
        <v>0.56076047347601599</v>
      </c>
      <c r="V35" s="46">
        <f ca="1">IF(ScreenHeight!$B36&lt;OFFSET(Radar!$AC$3,COLUMN(),0),    Param!$B$38/ScreenHeight!$B36,    (Param!$B$37+1/(1-OFFSET(Radar!$AD$3,COLUMN(),0)*ScreenHeight!$C36)/Param!$B$39)/OFFSET(Radar!$AC$3,COLUMN(),0))*DistanceShader!V35*LightShader!V35*(IF(OFFSET(Ghosts!$S$41,COLUMN(),0)&lt;ScreenHeight!$E36,   1,   (SQRT(OFFSET(Ghosts!$T$41,COLUMN(),0)-OFFSET(Ghosts!$R$41,COLUMN(),0)*ScreenHeight!$D36)-1))+IF(Ghosts!$B$35,IF(Param!$M$21,-1-POWER(0.3,Param!$M$21)/(IF(Param!$M$21&lt;20,LightShader!V100,OFFSET(LightShader!V100,Param!$M$21-20,0))+POWER(0.3,Param!$M$21)),-2),0))</f>
        <v>0.57651590684147258</v>
      </c>
      <c r="W35" s="46">
        <f ca="1">IF(ScreenHeight!$B36&lt;OFFSET(Radar!$AC$3,COLUMN(),0),    Param!$B$38/ScreenHeight!$B36,    (Param!$B$37+1/(1-OFFSET(Radar!$AD$3,COLUMN(),0)*ScreenHeight!$C36)/Param!$B$39)/OFFSET(Radar!$AC$3,COLUMN(),0))*DistanceShader!W35*LightShader!W35*(IF(OFFSET(Ghosts!$S$41,COLUMN(),0)&lt;ScreenHeight!$E36,   1,   (SQRT(OFFSET(Ghosts!$T$41,COLUMN(),0)-OFFSET(Ghosts!$R$41,COLUMN(),0)*ScreenHeight!$D36)-1))+IF(Ghosts!$B$35,IF(Param!$M$21,-1-POWER(0.3,Param!$M$21)/(IF(Param!$M$21&lt;20,LightShader!W100,OFFSET(LightShader!W100,Param!$M$21-20,0))+POWER(0.3,Param!$M$21)),-2),0))</f>
        <v>0.5931425612568082</v>
      </c>
      <c r="X35" s="46">
        <f ca="1">IF(ScreenHeight!$B36&lt;OFFSET(Radar!$AC$3,COLUMN(),0),    Param!$B$38/ScreenHeight!$B36,    (Param!$B$37+1/(1-OFFSET(Radar!$AD$3,COLUMN(),0)*ScreenHeight!$C36)/Param!$B$39)/OFFSET(Radar!$AC$3,COLUMN(),0))*DistanceShader!X35*LightShader!X35*(IF(OFFSET(Ghosts!$S$41,COLUMN(),0)&lt;ScreenHeight!$E36,   1,   (SQRT(OFFSET(Ghosts!$T$41,COLUMN(),0)-OFFSET(Ghosts!$R$41,COLUMN(),0)*ScreenHeight!$D36)-1))+IF(Ghosts!$B$35,IF(Param!$M$21,-1-POWER(0.3,Param!$M$21)/(IF(Param!$M$21&lt;20,LightShader!X100,OFFSET(LightShader!X100,Param!$M$21-20,0))+POWER(0.3,Param!$M$21)),-2),0))</f>
        <v>0.61072385125567741</v>
      </c>
      <c r="Y35" s="46">
        <f ca="1">IF(ScreenHeight!$B36&lt;OFFSET(Radar!$AC$3,COLUMN(),0),    Param!$B$38/ScreenHeight!$B36,    (Param!$B$37+1/(1-OFFSET(Radar!$AD$3,COLUMN(),0)*ScreenHeight!$C36)/Param!$B$39)/OFFSET(Radar!$AC$3,COLUMN(),0))*DistanceShader!Y35*LightShader!Y35*(IF(OFFSET(Ghosts!$S$41,COLUMN(),0)&lt;ScreenHeight!$E36,   1,   (SQRT(OFFSET(Ghosts!$T$41,COLUMN(),0)-OFFSET(Ghosts!$R$41,COLUMN(),0)*ScreenHeight!$D36)-1))+IF(Ghosts!$B$35,IF(Param!$M$21,-1-POWER(0.3,Param!$M$21)/(IF(Param!$M$21&lt;20,LightShader!Y100,OFFSET(LightShader!Y100,Param!$M$21-20,0))+POWER(0.3,Param!$M$21)),-2),0))</f>
        <v>0.62935527278526138</v>
      </c>
      <c r="Z35" s="46">
        <f ca="1">IF(ScreenHeight!$B36&lt;OFFSET(Radar!$AC$3,COLUMN(),0),    Param!$B$38/ScreenHeight!$B36,    (Param!$B$37+1/(1-OFFSET(Radar!$AD$3,COLUMN(),0)*ScreenHeight!$C36)/Param!$B$39)/OFFSET(Radar!$AC$3,COLUMN(),0))*DistanceShader!Z35*LightShader!Z35*(IF(OFFSET(Ghosts!$S$41,COLUMN(),0)&lt;ScreenHeight!$E36,   1,   (SQRT(OFFSET(Ghosts!$T$41,COLUMN(),0)-OFFSET(Ghosts!$R$41,COLUMN(),0)*ScreenHeight!$D36)-1))+IF(Ghosts!$B$35,IF(Param!$M$21,-1-POWER(0.3,Param!$M$21)/(IF(Param!$M$21&lt;20,LightShader!Z100,OFFSET(LightShader!Z100,Param!$M$21-20,0))+POWER(0.3,Param!$M$21)),-2),0))</f>
        <v>0.64914668168526013</v>
      </c>
      <c r="AA35" s="46">
        <f ca="1">IF(ScreenHeight!$B36&lt;OFFSET(Radar!$AC$3,COLUMN(),0),    Param!$B$38/ScreenHeight!$B36,    (Param!$B$37+1/(1-OFFSET(Radar!$AD$3,COLUMN(),0)*ScreenHeight!$C36)/Param!$B$39)/OFFSET(Radar!$AC$3,COLUMN(),0))*DistanceShader!AA35*LightShader!AA35*(IF(OFFSET(Ghosts!$S$41,COLUMN(),0)&lt;ScreenHeight!$E36,   1,   (SQRT(OFFSET(Ghosts!$T$41,COLUMN(),0)-OFFSET(Ghosts!$R$41,COLUMN(),0)*ScreenHeight!$D36)-1))+IF(Ghosts!$B$35,IF(Param!$M$21,-1-POWER(0.3,Param!$M$21)/(IF(Param!$M$21&lt;20,LightShader!AA100,OFFSET(LightShader!AA100,Param!$M$21-20,0))+POWER(0.3,Param!$M$21)),-2),0))</f>
        <v>0.67022508914783774</v>
      </c>
      <c r="AB35" s="46">
        <f ca="1">IF(ScreenHeight!$B36&lt;OFFSET(Radar!$AC$3,COLUMN(),0),    Param!$B$38/ScreenHeight!$B36,    (Param!$B$37+1/(1-OFFSET(Radar!$AD$3,COLUMN(),0)*ScreenHeight!$C36)/Param!$B$39)/OFFSET(Radar!$AC$3,COLUMN(),0))*DistanceShader!AB35*LightShader!AB35*(IF(OFFSET(Ghosts!$S$41,COLUMN(),0)&lt;ScreenHeight!$E36,   1,   (SQRT(OFFSET(Ghosts!$T$41,COLUMN(),0)-OFFSET(Ghosts!$R$41,COLUMN(),0)*ScreenHeight!$D36)-1))+IF(Ghosts!$B$35,IF(Param!$M$21,-1-POWER(0.3,Param!$M$21)/(IF(Param!$M$21&lt;20,LightShader!AB100,OFFSET(LightShader!AB100,Param!$M$21-20,0))+POWER(0.3,Param!$M$21)),-2),0))</f>
        <v>0.69273811121418061</v>
      </c>
      <c r="AC35" s="46">
        <f ca="1">IF(ScreenHeight!$B36&lt;OFFSET(Radar!$AC$3,COLUMN(),0),    Param!$B$38/ScreenHeight!$B36,    (Param!$B$37+1/(1-OFFSET(Radar!$AD$3,COLUMN(),0)*ScreenHeight!$C36)/Param!$B$39)/OFFSET(Radar!$AC$3,COLUMN(),0))*DistanceShader!AC35*LightShader!AC35*(IF(OFFSET(Ghosts!$S$41,COLUMN(),0)&lt;ScreenHeight!$E36,   1,   (SQRT(OFFSET(Ghosts!$T$41,COLUMN(),0)-OFFSET(Ghosts!$R$41,COLUMN(),0)*ScreenHeight!$D36)-1))+IF(Ghosts!$B$35,IF(Param!$M$21,-1-POWER(0.3,Param!$M$21)/(IF(Param!$M$21&lt;20,LightShader!AC100,OFFSET(LightShader!AC100,Param!$M$21-20,0))+POWER(0.3,Param!$M$21)),-2),0))</f>
        <v>0.71685825106244994</v>
      </c>
      <c r="AD35" s="46">
        <f ca="1">IF(ScreenHeight!$B36&lt;OFFSET(Radar!$AC$3,COLUMN(),0),    Param!$B$38/ScreenHeight!$B36,    (Param!$B$37+1/(1-OFFSET(Radar!$AD$3,COLUMN(),0)*ScreenHeight!$C36)/Param!$B$39)/OFFSET(Radar!$AC$3,COLUMN(),0))*DistanceShader!AD35*LightShader!AD35*(IF(OFFSET(Ghosts!$S$41,COLUMN(),0)&lt;ScreenHeight!$E36,   1,   (SQRT(OFFSET(Ghosts!$T$41,COLUMN(),0)-OFFSET(Ghosts!$R$41,COLUMN(),0)*ScreenHeight!$D36)-1))+IF(Ghosts!$B$35,IF(Param!$M$21,-1-POWER(0.3,Param!$M$21)/(IF(Param!$M$21&lt;20,LightShader!AD100,OFFSET(LightShader!AD100,Param!$M$21-20,0))+POWER(0.3,Param!$M$21)),-2),0))</f>
        <v>0.7427882487366122</v>
      </c>
      <c r="AE35" s="46">
        <f ca="1">IF(ScreenHeight!$B36&lt;OFFSET(Radar!$AC$3,COLUMN(),0),    Param!$B$38/ScreenHeight!$B36,    (Param!$B$37+1/(1-OFFSET(Radar!$AD$3,COLUMN(),0)*ScreenHeight!$C36)/Param!$B$39)/OFFSET(Radar!$AC$3,COLUMN(),0))*DistanceShader!AE35*LightShader!AE35*(IF(OFFSET(Ghosts!$S$41,COLUMN(),0)&lt;ScreenHeight!$E36,   1,   (SQRT(OFFSET(Ghosts!$T$41,COLUMN(),0)-OFFSET(Ghosts!$R$41,COLUMN(),0)*ScreenHeight!$D36)-1))+IF(Ghosts!$B$35,IF(Param!$M$21,-1-POWER(0.3,Param!$M$21)/(IF(Param!$M$21&lt;20,LightShader!AE100,OFFSET(LightShader!AE100,Param!$M$21-20,0))+POWER(0.3,Param!$M$21)),-2),0))</f>
        <v>0.77076780824679225</v>
      </c>
      <c r="AF35" s="46">
        <f ca="1">IF(ScreenHeight!$B36&lt;OFFSET(Radar!$AC$3,COLUMN(),0),    Param!$B$38/ScreenHeight!$B36,    (Param!$B$37+1/(1-OFFSET(Radar!$AD$3,COLUMN(),0)*ScreenHeight!$C36)/Param!$B$39)/OFFSET(Radar!$AC$3,COLUMN(),0))*DistanceShader!AF35*LightShader!AF35*(IF(OFFSET(Ghosts!$S$41,COLUMN(),0)&lt;ScreenHeight!$E36,   1,   (SQRT(OFFSET(Ghosts!$T$41,COLUMN(),0)-OFFSET(Ghosts!$R$41,COLUMN(),0)*ScreenHeight!$D36)-1))+IF(Ghosts!$B$35,IF(Param!$M$21,-1-POWER(0.3,Param!$M$21)/(IF(Param!$M$21&lt;20,LightShader!AF100,OFFSET(LightShader!AF100,Param!$M$21-20,0))+POWER(0.3,Param!$M$21)),-2),0))</f>
        <v>0.80108211371259375</v>
      </c>
      <c r="AG35" s="46">
        <f ca="1">IF(ScreenHeight!$B36&lt;OFFSET(Radar!$AC$3,COLUMN(),0),    Param!$B$38/ScreenHeight!$B36,    (Param!$B$37+1/(1-OFFSET(Radar!$AD$3,COLUMN(),0)*ScreenHeight!$C36)/Param!$B$39)/OFFSET(Radar!$AC$3,COLUMN(),0))*DistanceShader!AG35*LightShader!AG35*(IF(OFFSET(Ghosts!$S$41,COLUMN(),0)&lt;ScreenHeight!$E36,   1,   (SQRT(OFFSET(Ghosts!$T$41,COLUMN(),0)-OFFSET(Ghosts!$R$41,COLUMN(),0)*ScreenHeight!$D36)-1))+IF(Ghosts!$B$35,IF(Param!$M$21,-1-POWER(0.3,Param!$M$21)/(IF(Param!$M$21&lt;20,LightShader!AG100,OFFSET(LightShader!AG100,Param!$M$21-20,0))+POWER(0.3,Param!$M$21)),-2),0))</f>
        <v>0.83407268389468125</v>
      </c>
      <c r="AH35" s="46">
        <f ca="1">IF(ScreenHeight!$B36&lt;OFFSET(Radar!$AC$3,COLUMN(),0),    Param!$B$38/ScreenHeight!$B36,    (Param!$B$37+1/(1-OFFSET(Radar!$AD$3,COLUMN(),0)*ScreenHeight!$C36)/Param!$B$39)/OFFSET(Radar!$AC$3,COLUMN(),0))*DistanceShader!AH35*LightShader!AH35*(IF(OFFSET(Ghosts!$S$41,COLUMN(),0)&lt;ScreenHeight!$E36,   1,   (SQRT(OFFSET(Ghosts!$T$41,COLUMN(),0)-OFFSET(Ghosts!$R$41,COLUMN(),0)*ScreenHeight!$D36)-1))+IF(Ghosts!$B$35,IF(Param!$M$21,-1-POWER(0.3,Param!$M$21)/(IF(Param!$M$21&lt;20,LightShader!AH100,OFFSET(LightShader!AH100,Param!$M$21-20,0))+POWER(0.3,Param!$M$21)),-2),0))</f>
        <v>1.8437902494066838</v>
      </c>
      <c r="AI35" s="46">
        <f ca="1">IF(ScreenHeight!$B36&lt;OFFSET(Radar!$AC$3,COLUMN(),0),    Param!$B$38/ScreenHeight!$B36,    (Param!$B$37+1/(1-OFFSET(Radar!$AD$3,COLUMN(),0)*ScreenHeight!$C36)/Param!$B$39)/OFFSET(Radar!$AC$3,COLUMN(),0))*DistanceShader!AI35*LightShader!AI35*(IF(OFFSET(Ghosts!$S$41,COLUMN(),0)&lt;ScreenHeight!$E36,   1,   (SQRT(OFFSET(Ghosts!$T$41,COLUMN(),0)-OFFSET(Ghosts!$R$41,COLUMN(),0)*ScreenHeight!$D36)-1))+IF(Ghosts!$B$35,IF(Param!$M$21,-1-POWER(0.3,Param!$M$21)/(IF(Param!$M$21&lt;20,LightShader!AI100,OFFSET(LightShader!AI100,Param!$M$21-20,0))+POWER(0.3,Param!$M$21)),-2),0))</f>
        <v>1.9794497884798745</v>
      </c>
      <c r="AJ35" s="46">
        <f ca="1">IF(ScreenHeight!$B36&lt;OFFSET(Radar!$AC$3,COLUMN(),0),    Param!$B$38/ScreenHeight!$B36,    (Param!$B$37+1/(1-OFFSET(Radar!$AD$3,COLUMN(),0)*ScreenHeight!$C36)/Param!$B$39)/OFFSET(Radar!$AC$3,COLUMN(),0))*DistanceShader!AJ35*LightShader!AJ35*(IF(OFFSET(Ghosts!$S$41,COLUMN(),0)&lt;ScreenHeight!$E36,   1,   (SQRT(OFFSET(Ghosts!$T$41,COLUMN(),0)-OFFSET(Ghosts!$R$41,COLUMN(),0)*ScreenHeight!$D36)-1))+IF(Ghosts!$B$35,IF(Param!$M$21,-1-POWER(0.3,Param!$M$21)/(IF(Param!$M$21&lt;20,LightShader!AJ100,OFFSET(LightShader!AJ100,Param!$M$21-20,0))+POWER(0.3,Param!$M$21)),-2),0))</f>
        <v>2.131156813067224</v>
      </c>
      <c r="AK35" s="46">
        <f ca="1">IF(ScreenHeight!$B36&lt;OFFSET(Radar!$AC$3,COLUMN(),0),    Param!$B$38/ScreenHeight!$B36,    (Param!$B$37+1/(1-OFFSET(Radar!$AD$3,COLUMN(),0)*ScreenHeight!$C36)/Param!$B$39)/OFFSET(Radar!$AC$3,COLUMN(),0))*DistanceShader!AK35*LightShader!AK35*(IF(OFFSET(Ghosts!$S$41,COLUMN(),0)&lt;ScreenHeight!$E36,   1,   (SQRT(OFFSET(Ghosts!$T$41,COLUMN(),0)-OFFSET(Ghosts!$R$41,COLUMN(),0)*ScreenHeight!$D36)-1))+IF(Ghosts!$B$35,IF(Param!$M$21,-1-POWER(0.3,Param!$M$21)/(IF(Param!$M$21&lt;20,LightShader!AK100,OFFSET(LightShader!AK100,Param!$M$21-20,0))+POWER(0.3,Param!$M$21)),-2),0))</f>
        <v>2.3018254369523219</v>
      </c>
      <c r="AL35" s="46">
        <f ca="1">IF(ScreenHeight!$B36&lt;OFFSET(Radar!$AC$3,COLUMN(),0),    Param!$B$38/ScreenHeight!$B36,    (Param!$B$37+1/(1-OFFSET(Radar!$AD$3,COLUMN(),0)*ScreenHeight!$C36)/Param!$B$39)/OFFSET(Radar!$AC$3,COLUMN(),0))*DistanceShader!AL35*LightShader!AL35*(IF(OFFSET(Ghosts!$S$41,COLUMN(),0)&lt;ScreenHeight!$E36,   1,   (SQRT(OFFSET(Ghosts!$T$41,COLUMN(),0)-OFFSET(Ghosts!$R$41,COLUMN(),0)*ScreenHeight!$D36)-1))+IF(Ghosts!$B$35,IF(Param!$M$21,-1-POWER(0.3,Param!$M$21)/(IF(Param!$M$21&lt;20,LightShader!AL100,OFFSET(LightShader!AL100,Param!$M$21-20,0))+POWER(0.3,Param!$M$21)),-2),0))</f>
        <v>2.4950908106695344</v>
      </c>
      <c r="AM35" s="46">
        <f ca="1">IF(ScreenHeight!$B36&lt;OFFSET(Radar!$AC$3,COLUMN(),0),    Param!$B$38/ScreenHeight!$B36,    (Param!$B$37+1/(1-OFFSET(Radar!$AD$3,COLUMN(),0)*ScreenHeight!$C36)/Param!$B$39)/OFFSET(Radar!$AC$3,COLUMN(),0))*DistanceShader!AM35*LightShader!AM35*(IF(OFFSET(Ghosts!$S$41,COLUMN(),0)&lt;ScreenHeight!$E36,   1,   (SQRT(OFFSET(Ghosts!$T$41,COLUMN(),0)-OFFSET(Ghosts!$R$41,COLUMN(),0)*ScreenHeight!$D36)-1))+IF(Ghosts!$B$35,IF(Param!$M$21,-1-POWER(0.3,Param!$M$21)/(IF(Param!$M$21&lt;20,LightShader!AM100,OFFSET(LightShader!AM100,Param!$M$21-20,0))+POWER(0.3,Param!$M$21)),-2),0))</f>
        <v>2.7155262757169898</v>
      </c>
      <c r="AN35" s="46">
        <f ca="1">IF(ScreenHeight!$B36&lt;OFFSET(Radar!$AC$3,COLUMN(),0),    Param!$B$38/ScreenHeight!$B36,    (Param!$B$37+1/(1-OFFSET(Radar!$AD$3,COLUMN(),0)*ScreenHeight!$C36)/Param!$B$39)/OFFSET(Radar!$AC$3,COLUMN(),0))*DistanceShader!AN35*LightShader!AN35*(IF(OFFSET(Ghosts!$S$41,COLUMN(),0)&lt;ScreenHeight!$E36,   1,   (SQRT(OFFSET(Ghosts!$T$41,COLUMN(),0)-OFFSET(Ghosts!$R$41,COLUMN(),0)*ScreenHeight!$D36)-1))+IF(Ghosts!$B$35,IF(Param!$M$21,-1-POWER(0.3,Param!$M$21)/(IF(Param!$M$21&lt;20,LightShader!AN100,OFFSET(LightShader!AN100,Param!$M$21-20,0))+POWER(0.3,Param!$M$21)),-2),0))</f>
        <v>2.7800351325461752</v>
      </c>
      <c r="AO35" s="46">
        <f ca="1">IF(ScreenHeight!$B36&lt;OFFSET(Radar!$AC$3,COLUMN(),0),    Param!$B$38/ScreenHeight!$B36,    (Param!$B$37+1/(1-OFFSET(Radar!$AD$3,COLUMN(),0)*ScreenHeight!$C36)/Param!$B$39)/OFFSET(Radar!$AC$3,COLUMN(),0))*DistanceShader!AO35*LightShader!AO35*(IF(OFFSET(Ghosts!$S$41,COLUMN(),0)&lt;ScreenHeight!$E36,   1,   (SQRT(OFFSET(Ghosts!$T$41,COLUMN(),0)-OFFSET(Ghosts!$R$41,COLUMN(),0)*ScreenHeight!$D36)-1))+IF(Ghosts!$B$35,IF(Param!$M$21,-1-POWER(0.3,Param!$M$21)/(IF(Param!$M$21&lt;20,LightShader!AO100,OFFSET(LightShader!AO100,Param!$M$21-20,0))+POWER(0.3,Param!$M$21)),-2),0))</f>
        <v>4.8443088099424552</v>
      </c>
      <c r="AP35" s="46">
        <f ca="1">IF(ScreenHeight!$B36&lt;OFFSET(Radar!$AC$3,COLUMN(),0),    Param!$B$38/ScreenHeight!$B36,    (Param!$B$37+1/(1-OFFSET(Radar!$AD$3,COLUMN(),0)*ScreenHeight!$C36)/Param!$B$39)/OFFSET(Radar!$AC$3,COLUMN(),0))*DistanceShader!AP35*LightShader!AP35*(IF(OFFSET(Ghosts!$S$41,COLUMN(),0)&lt;ScreenHeight!$E36,   1,   (SQRT(OFFSET(Ghosts!$T$41,COLUMN(),0)-OFFSET(Ghosts!$R$41,COLUMN(),0)*ScreenHeight!$D36)-1))+IF(Ghosts!$B$35,IF(Param!$M$21,-1-POWER(0.3,Param!$M$21)/(IF(Param!$M$21&lt;20,LightShader!AP100,OFFSET(LightShader!AP100,Param!$M$21-20,0))+POWER(0.3,Param!$M$21)),-2),0))</f>
        <v>4.7555394994322899</v>
      </c>
      <c r="AQ35" s="46">
        <f ca="1">IF(ScreenHeight!$B36&lt;OFFSET(Radar!$AC$3,COLUMN(),0),    Param!$B$38/ScreenHeight!$B36,    (Param!$B$37+1/(1-OFFSET(Radar!$AD$3,COLUMN(),0)*ScreenHeight!$C36)/Param!$B$39)/OFFSET(Radar!$AC$3,COLUMN(),0))*DistanceShader!AQ35*LightShader!AQ35*(IF(OFFSET(Ghosts!$S$41,COLUMN(),0)&lt;ScreenHeight!$E36,   1,   (SQRT(OFFSET(Ghosts!$T$41,COLUMN(),0)-OFFSET(Ghosts!$R$41,COLUMN(),0)*ScreenHeight!$D36)-1))+IF(Ghosts!$B$35,IF(Param!$M$21,-1-POWER(0.3,Param!$M$21)/(IF(Param!$M$21&lt;20,LightShader!AQ100,OFFSET(LightShader!AQ100,Param!$M$21-20,0))+POWER(0.3,Param!$M$21)),-2),0))</f>
        <v>4.663911927836164</v>
      </c>
      <c r="AR35" s="46">
        <f ca="1">IF(ScreenHeight!$B36&lt;OFFSET(Radar!$AC$3,COLUMN(),0),    Param!$B$38/ScreenHeight!$B36,    (Param!$B$37+1/(1-OFFSET(Radar!$AD$3,COLUMN(),0)*ScreenHeight!$C36)/Param!$B$39)/OFFSET(Radar!$AC$3,COLUMN(),0))*DistanceShader!AR35*LightShader!AR35*(IF(OFFSET(Ghosts!$S$41,COLUMN(),0)&lt;ScreenHeight!$E36,   1,   (SQRT(OFFSET(Ghosts!$T$41,COLUMN(),0)-OFFSET(Ghosts!$R$41,COLUMN(),0)*ScreenHeight!$D36)-1))+IF(Ghosts!$B$35,IF(Param!$M$21,-1-POWER(0.3,Param!$M$21)/(IF(Param!$M$21&lt;20,LightShader!AR100,OFFSET(LightShader!AR100,Param!$M$21-20,0))+POWER(0.3,Param!$M$21)),-2),0))</f>
        <v>4.5694994733481753</v>
      </c>
      <c r="AS35" s="46">
        <f ca="1">IF(ScreenHeight!$B36&lt;OFFSET(Radar!$AC$3,COLUMN(),0),    Param!$B$38/ScreenHeight!$B36,    (Param!$B$37+1/(1-OFFSET(Radar!$AD$3,COLUMN(),0)*ScreenHeight!$C36)/Param!$B$39)/OFFSET(Radar!$AC$3,COLUMN(),0))*DistanceShader!AS35*LightShader!AS35*(IF(OFFSET(Ghosts!$S$41,COLUMN(),0)&lt;ScreenHeight!$E36,   1,   (SQRT(OFFSET(Ghosts!$T$41,COLUMN(),0)-OFFSET(Ghosts!$R$41,COLUMN(),0)*ScreenHeight!$D36)-1))+IF(Ghosts!$B$35,IF(Param!$M$21,-1-POWER(0.3,Param!$M$21)/(IF(Param!$M$21&lt;20,LightShader!AS100,OFFSET(LightShader!AS100,Param!$M$21-20,0))+POWER(0.3,Param!$M$21)),-2),0))</f>
        <v>4.4723888147945861</v>
      </c>
      <c r="AT35" s="46">
        <f ca="1">IF(ScreenHeight!$B36&lt;OFFSET(Radar!$AC$3,COLUMN(),0),    Param!$B$38/ScreenHeight!$B36,    (Param!$B$37+1/(1-OFFSET(Radar!$AD$3,COLUMN(),0)*ScreenHeight!$C36)/Param!$B$39)/OFFSET(Radar!$AC$3,COLUMN(),0))*DistanceShader!AT35*LightShader!AT35*(IF(OFFSET(Ghosts!$S$41,COLUMN(),0)&lt;ScreenHeight!$E36,   1,   (SQRT(OFFSET(Ghosts!$T$41,COLUMN(),0)-OFFSET(Ghosts!$R$41,COLUMN(),0)*ScreenHeight!$D36)-1))+IF(Ghosts!$B$35,IF(Param!$M$21,-1-POWER(0.3,Param!$M$21)/(IF(Param!$M$21&lt;20,LightShader!AT100,OFFSET(LightShader!AT100,Param!$M$21-20,0))+POWER(0.3,Param!$M$21)),-2),0))</f>
        <v>4.3726797025698882</v>
      </c>
      <c r="AU35" s="46">
        <f ca="1">IF(ScreenHeight!$B36&lt;OFFSET(Radar!$AC$3,COLUMN(),0),    Param!$B$38/ScreenHeight!$B36,    (Param!$B$37+1/(1-OFFSET(Radar!$AD$3,COLUMN(),0)*ScreenHeight!$C36)/Param!$B$39)/OFFSET(Radar!$AC$3,COLUMN(),0))*DistanceShader!AU35*LightShader!AU35*(IF(OFFSET(Ghosts!$S$41,COLUMN(),0)&lt;ScreenHeight!$E36,   1,   (SQRT(OFFSET(Ghosts!$T$41,COLUMN(),0)-OFFSET(Ghosts!$R$41,COLUMN(),0)*ScreenHeight!$D36)-1))+IF(Ghosts!$B$35,IF(Param!$M$21,-1-POWER(0.3,Param!$M$21)/(IF(Param!$M$21&lt;20,LightShader!AU100,OFFSET(LightShader!AU100,Param!$M$21-20,0))+POWER(0.3,Param!$M$21)),-2),0))</f>
        <v>4.2704845668119171</v>
      </c>
      <c r="AV35" s="46">
        <f ca="1">IF(ScreenHeight!$B36&lt;OFFSET(Radar!$AC$3,COLUMN(),0),    Param!$B$38/ScreenHeight!$B36,    (Param!$B$37+1/(1-OFFSET(Radar!$AD$3,COLUMN(),0)*ScreenHeight!$C36)/Param!$B$39)/OFFSET(Radar!$AC$3,COLUMN(),0))*DistanceShader!AV35*LightShader!AV35*(IF(OFFSET(Ghosts!$S$41,COLUMN(),0)&lt;ScreenHeight!$E36,   1,   (SQRT(OFFSET(Ghosts!$T$41,COLUMN(),0)-OFFSET(Ghosts!$R$41,COLUMN(),0)*ScreenHeight!$D36)-1))+IF(Ghosts!$B$35,IF(Param!$M$21,-1-POWER(0.3,Param!$M$21)/(IF(Param!$M$21&lt;20,LightShader!AV100,OFFSET(LightShader!AV100,Param!$M$21-20,0))+POWER(0.3,Param!$M$21)),-2),0))</f>
        <v>4.1659279635815993</v>
      </c>
      <c r="AW35" s="46">
        <f ca="1">IF(ScreenHeight!$B36&lt;OFFSET(Radar!$AC$3,COLUMN(),0),    Param!$B$38/ScreenHeight!$B36,    (Param!$B$37+1/(1-OFFSET(Radar!$AD$3,COLUMN(),0)*ScreenHeight!$C36)/Param!$B$39)/OFFSET(Radar!$AC$3,COLUMN(),0))*DistanceShader!AW35*LightShader!AW35*(IF(OFFSET(Ghosts!$S$41,COLUMN(),0)&lt;ScreenHeight!$E36,   1,   (SQRT(OFFSET(Ghosts!$T$41,COLUMN(),0)-OFFSET(Ghosts!$R$41,COLUMN(),0)*ScreenHeight!$D36)-1))+IF(Ghosts!$B$35,IF(Param!$M$21,-1-POWER(0.3,Param!$M$21)/(IF(Param!$M$21&lt;20,LightShader!AW100,OFFSET(LightShader!AW100,Param!$M$21-20,0))+POWER(0.3,Param!$M$21)),-2),0))</f>
        <v>4.0591458636664068</v>
      </c>
      <c r="AX35" s="46">
        <f ca="1">IF(ScreenHeight!$B36&lt;OFFSET(Radar!$AC$3,COLUMN(),0),    Param!$B$38/ScreenHeight!$B36,    (Param!$B$37+1/(1-OFFSET(Radar!$AD$3,COLUMN(),0)*ScreenHeight!$C36)/Param!$B$39)/OFFSET(Radar!$AC$3,COLUMN(),0))*DistanceShader!AX35*LightShader!AX35*(IF(OFFSET(Ghosts!$S$41,COLUMN(),0)&lt;ScreenHeight!$E36,   1,   (SQRT(OFFSET(Ghosts!$T$41,COLUMN(),0)-OFFSET(Ghosts!$R$41,COLUMN(),0)*ScreenHeight!$D36)-1))+IF(Ghosts!$B$35,IF(Param!$M$21,-1-POWER(0.3,Param!$M$21)/(IF(Param!$M$21&lt;20,LightShader!AX100,OFFSET(LightShader!AX100,Param!$M$21-20,0))+POWER(0.3,Param!$M$21)),-2),0))</f>
        <v>3.9502847924864333</v>
      </c>
      <c r="AY35" s="46">
        <f ca="1">IF(ScreenHeight!$B36&lt;OFFSET(Radar!$AC$3,COLUMN(),0),    Param!$B$38/ScreenHeight!$B36,    (Param!$B$37+1/(1-OFFSET(Radar!$AD$3,COLUMN(),0)*ScreenHeight!$C36)/Param!$B$39)/OFFSET(Radar!$AC$3,COLUMN(),0))*DistanceShader!AY35*LightShader!AY35*(IF(OFFSET(Ghosts!$S$41,COLUMN(),0)&lt;ScreenHeight!$E36,   1,   (SQRT(OFFSET(Ghosts!$T$41,COLUMN(),0)-OFFSET(Ghosts!$R$41,COLUMN(),0)*ScreenHeight!$D36)-1))+IF(Ghosts!$B$35,IF(Param!$M$21,-1-POWER(0.3,Param!$M$21)/(IF(Param!$M$21&lt;20,LightShader!AY100,OFFSET(LightShader!AY100,Param!$M$21-20,0))+POWER(0.3,Param!$M$21)),-2),0))</f>
        <v>3.8395008332973326</v>
      </c>
      <c r="AZ35" s="46">
        <f ca="1">IF(ScreenHeight!$B36&lt;OFFSET(Radar!$AC$3,COLUMN(),0),    Param!$B$38/ScreenHeight!$B36,    (Param!$B$37+1/(1-OFFSET(Radar!$AD$3,COLUMN(),0)*ScreenHeight!$C36)/Param!$B$39)/OFFSET(Radar!$AC$3,COLUMN(),0))*DistanceShader!AZ35*LightShader!AZ35*(IF(OFFSET(Ghosts!$S$41,COLUMN(),0)&lt;ScreenHeight!$E36,   1,   (SQRT(OFFSET(Ghosts!$T$41,COLUMN(),0)-OFFSET(Ghosts!$R$41,COLUMN(),0)*ScreenHeight!$D36)-1))+IF(Ghosts!$B$35,IF(Param!$M$21,-1-POWER(0.3,Param!$M$21)/(IF(Param!$M$21&lt;20,LightShader!AZ100,OFFSET(LightShader!AZ100,Param!$M$21-20,0))+POWER(0.3,Param!$M$21)),-2),0))</f>
        <v>3.7269585093052249</v>
      </c>
      <c r="BA35" s="49">
        <f ca="1">IF(ScreenHeight!$B36&lt;OFFSET(Radar!$AC$3,COLUMN(),0),    Param!$B$38/ScreenHeight!$B36,    (Param!$B$37+1/(1-OFFSET(Radar!$AD$3,COLUMN(),0)*ScreenHeight!$C36)/Param!$B$39)/OFFSET(Radar!$AC$3,COLUMN(),0))*DistanceShader!BA35*LightShader!BA35*(IF(OFFSET(Ghosts!$S$41,COLUMN(),0)&lt;ScreenHeight!$E36,   1,   (SQRT(OFFSET(Ghosts!$T$41,COLUMN(),0)-OFFSET(Ghosts!$R$41,COLUMN(),0)*ScreenHeight!$D36)-1))+IF(Ghosts!$B$35,IF(Param!$M$21,-1-POWER(0.3,Param!$M$21)/(IF(Param!$M$21&lt;20,LightShader!BA100,OFFSET(LightShader!BA100,Param!$M$21-20,0))+POWER(0.3,Param!$M$21)),-2),0))</f>
        <v>3.6128295632956275</v>
      </c>
      <c r="BB35" s="46">
        <f ca="1">IF(ScreenHeight!$B36&lt;OFFSET(Radar!$AC$3,COLUMN(),0),    Param!$B$38/ScreenHeight!$B36,    (Param!$B$37+1/(1-OFFSET(Radar!$AD$3,COLUMN(),0)*ScreenHeight!$C36)/Param!$B$39)/OFFSET(Radar!$AC$3,COLUMN(),0))*DistanceShader!BB35*LightShader!BB35*(IF(OFFSET(Ghosts!$S$41,COLUMN(),0)&lt;ScreenHeight!$E36,   1,   (SQRT(OFFSET(Ghosts!$T$41,COLUMN(),0)-OFFSET(Ghosts!$R$41,COLUMN(),0)*ScreenHeight!$D36)-1))+IF(Ghosts!$B$35,IF(Param!$M$21,-1-POWER(0.3,Param!$M$21)/(IF(Param!$M$21&lt;20,LightShader!BB100,OFFSET(LightShader!BB100,Param!$M$21-20,0))+POWER(0.3,Param!$M$21)),-2),0))</f>
        <v>3.4972916558108542</v>
      </c>
      <c r="BC35" s="46">
        <f ca="1">IF(ScreenHeight!$B36&lt;OFFSET(Radar!$AC$3,COLUMN(),0),    Param!$B$38/ScreenHeight!$B36,    (Param!$B$37+1/(1-OFFSET(Radar!$AD$3,COLUMN(),0)*ScreenHeight!$C36)/Param!$B$39)/OFFSET(Radar!$AC$3,COLUMN(),0))*DistanceShader!BC35*LightShader!BC35*(IF(OFFSET(Ghosts!$S$41,COLUMN(),0)&lt;ScreenHeight!$E36,   1,   (SQRT(OFFSET(Ghosts!$T$41,COLUMN(),0)-OFFSET(Ghosts!$R$41,COLUMN(),0)*ScreenHeight!$D36)-1))+IF(Ghosts!$B$35,IF(Param!$M$21,-1-POWER(0.3,Param!$M$21)/(IF(Param!$M$21&lt;20,LightShader!BC100,OFFSET(LightShader!BC100,Param!$M$21-20,0))+POWER(0.3,Param!$M$21)),-2),0))</f>
        <v>3.3805270046928384</v>
      </c>
      <c r="BD35" s="46">
        <f ca="1">IF(ScreenHeight!$B36&lt;OFFSET(Radar!$AC$3,COLUMN(),0),    Param!$B$38/ScreenHeight!$B36,    (Param!$B$37+1/(1-OFFSET(Radar!$AD$3,COLUMN(),0)*ScreenHeight!$C36)/Param!$B$39)/OFFSET(Radar!$AC$3,COLUMN(),0))*DistanceShader!BD35*LightShader!BD35*(IF(OFFSET(Ghosts!$S$41,COLUMN(),0)&lt;ScreenHeight!$E36,   1,   (SQRT(OFFSET(Ghosts!$T$41,COLUMN(),0)-OFFSET(Ghosts!$R$41,COLUMN(),0)*ScreenHeight!$D36)-1))+IF(Ghosts!$B$35,IF(Param!$M$21,-1-POWER(0.3,Param!$M$21)/(IF(Param!$M$21&lt;20,LightShader!BD100,OFFSET(LightShader!BD100,Param!$M$21-20,0))+POWER(0.3,Param!$M$21)),-2),0))</f>
        <v>3.2627209898774572</v>
      </c>
      <c r="BE35" s="46">
        <f ca="1">IF(ScreenHeight!$B36&lt;OFFSET(Radar!$AC$3,COLUMN(),0),    Param!$B$38/ScreenHeight!$B36,    (Param!$B$37+1/(1-OFFSET(Radar!$AD$3,COLUMN(),0)*ScreenHeight!$C36)/Param!$B$39)/OFFSET(Radar!$AC$3,COLUMN(),0))*DistanceShader!BE35*LightShader!BE35*(IF(OFFSET(Ghosts!$S$41,COLUMN(),0)&lt;ScreenHeight!$E36,   1,   (SQRT(OFFSET(Ghosts!$T$41,COLUMN(),0)-OFFSET(Ghosts!$R$41,COLUMN(),0)*ScreenHeight!$D36)-1))+IF(Ghosts!$B$35,IF(Param!$M$21,-1-POWER(0.3,Param!$M$21)/(IF(Param!$M$21&lt;20,LightShader!BE100,OFFSET(LightShader!BE100,Param!$M$21-20,0))+POWER(0.3,Param!$M$21)),-2),0))</f>
        <v>3.144060747653334</v>
      </c>
      <c r="BF35" s="46">
        <f ca="1">IF(ScreenHeight!$B36&lt;OFFSET(Radar!$AC$3,COLUMN(),0),    Param!$B$38/ScreenHeight!$B36,    (Param!$B$37+1/(1-OFFSET(Radar!$AD$3,COLUMN(),0)*ScreenHeight!$C36)/Param!$B$39)/OFFSET(Radar!$AC$3,COLUMN(),0))*DistanceShader!BF35*LightShader!BF35*(IF(OFFSET(Ghosts!$S$41,COLUMN(),0)&lt;ScreenHeight!$E36,   1,   (SQRT(OFFSET(Ghosts!$T$41,COLUMN(),0)-OFFSET(Ghosts!$R$41,COLUMN(),0)*ScreenHeight!$D36)-1))+IF(Ghosts!$B$35,IF(Param!$M$21,-1-POWER(0.3,Param!$M$21)/(IF(Param!$M$21&lt;20,LightShader!BF100,OFFSET(LightShader!BF100,Param!$M$21-20,0))+POWER(0.3,Param!$M$21)),-2),0))</f>
        <v>1.4118423272567258</v>
      </c>
      <c r="BG35" s="46">
        <f ca="1">IF(ScreenHeight!$B36&lt;OFFSET(Radar!$AC$3,COLUMN(),0),    Param!$B$38/ScreenHeight!$B36,    (Param!$B$37+1/(1-OFFSET(Radar!$AD$3,COLUMN(),0)*ScreenHeight!$C36)/Param!$B$39)/OFFSET(Radar!$AC$3,COLUMN(),0))*DistanceShader!BG35*LightShader!BG35*(IF(OFFSET(Ghosts!$S$41,COLUMN(),0)&lt;ScreenHeight!$E36,   1,   (SQRT(OFFSET(Ghosts!$T$41,COLUMN(),0)-OFFSET(Ghosts!$R$41,COLUMN(),0)*ScreenHeight!$D36)-1))+IF(Ghosts!$B$35,IF(Param!$M$21,-1-POWER(0.3,Param!$M$21)/(IF(Param!$M$21&lt;20,LightShader!BG100,OFFSET(LightShader!BG100,Param!$M$21-20,0))+POWER(0.3,Param!$M$21)),-2),0))</f>
        <v>1.3559204269612657</v>
      </c>
      <c r="BH35" s="46">
        <f ca="1">IF(ScreenHeight!$B36&lt;OFFSET(Radar!$AC$3,COLUMN(),0),    Param!$B$38/ScreenHeight!$B36,    (Param!$B$37+1/(1-OFFSET(Radar!$AD$3,COLUMN(),0)*ScreenHeight!$C36)/Param!$B$39)/OFFSET(Radar!$AC$3,COLUMN(),0))*DistanceShader!BH35*LightShader!BH35*(IF(OFFSET(Ghosts!$S$41,COLUMN(),0)&lt;ScreenHeight!$E36,   1,   (SQRT(OFFSET(Ghosts!$T$41,COLUMN(),0)-OFFSET(Ghosts!$R$41,COLUMN(),0)*ScreenHeight!$D36)-1))+IF(Ghosts!$B$35,IF(Param!$M$21,-1-POWER(0.3,Param!$M$21)/(IF(Param!$M$21&lt;20,LightShader!BH100,OFFSET(LightShader!BH100,Param!$M$21-20,0))+POWER(0.3,Param!$M$21)),-2),0))</f>
        <v>1.2998603619615252</v>
      </c>
      <c r="BI35" s="46">
        <f ca="1">IF(ScreenHeight!$B36&lt;OFFSET(Radar!$AC$3,COLUMN(),0),    Param!$B$38/ScreenHeight!$B36,    (Param!$B$37+1/(1-OFFSET(Radar!$AD$3,COLUMN(),0)*ScreenHeight!$C36)/Param!$B$39)/OFFSET(Radar!$AC$3,COLUMN(),0))*DistanceShader!BI35*LightShader!BI35*(IF(OFFSET(Ghosts!$S$41,COLUMN(),0)&lt;ScreenHeight!$E36,   1,   (SQRT(OFFSET(Ghosts!$T$41,COLUMN(),0)-OFFSET(Ghosts!$R$41,COLUMN(),0)*ScreenHeight!$D36)-1))+IF(Ghosts!$B$35,IF(Param!$M$21,-1-POWER(0.3,Param!$M$21)/(IF(Param!$M$21&lt;20,LightShader!BI100,OFFSET(LightShader!BI100,Param!$M$21-20,0))+POWER(0.3,Param!$M$21)),-2),0))</f>
        <v>1.2437464765024167</v>
      </c>
      <c r="BJ35" s="46">
        <f ca="1">IF(ScreenHeight!$B36&lt;OFFSET(Radar!$AC$3,COLUMN(),0),    Param!$B$38/ScreenHeight!$B36,    (Param!$B$37+1/(1-OFFSET(Radar!$AD$3,COLUMN(),0)*ScreenHeight!$C36)/Param!$B$39)/OFFSET(Radar!$AC$3,COLUMN(),0))*DistanceShader!BJ35*LightShader!BJ35*(IF(OFFSET(Ghosts!$S$41,COLUMN(),0)&lt;ScreenHeight!$E36,   1,   (SQRT(OFFSET(Ghosts!$T$41,COLUMN(),0)-OFFSET(Ghosts!$R$41,COLUMN(),0)*ScreenHeight!$D36)-1))+IF(Ghosts!$B$35,IF(Param!$M$21,-1-POWER(0.3,Param!$M$21)/(IF(Param!$M$21&lt;20,LightShader!BJ100,OFFSET(LightShader!BJ100,Param!$M$21-20,0))+POWER(0.3,Param!$M$21)),-2),0))</f>
        <v>1.1876609451743612</v>
      </c>
      <c r="BK35" s="46">
        <f ca="1">IF(ScreenHeight!$B36&lt;OFFSET(Radar!$AC$3,COLUMN(),0),    Param!$B$38/ScreenHeight!$B36,    (Param!$B$37+1/(1-OFFSET(Radar!$AD$3,COLUMN(),0)*ScreenHeight!$C36)/Param!$B$39)/OFFSET(Radar!$AC$3,COLUMN(),0))*DistanceShader!BK35*LightShader!BK35*(IF(OFFSET(Ghosts!$S$41,COLUMN(),0)&lt;ScreenHeight!$E36,   1,   (SQRT(OFFSET(Ghosts!$T$41,COLUMN(),0)-OFFSET(Ghosts!$R$41,COLUMN(),0)*ScreenHeight!$D36)-1))+IF(Ghosts!$B$35,IF(Param!$M$21,-1-POWER(0.3,Param!$M$21)/(IF(Param!$M$21&lt;20,LightShader!BK100,OFFSET(LightShader!BK100,Param!$M$21-20,0))+POWER(0.3,Param!$M$21)),-2),0))</f>
        <v>1.3845712393732235</v>
      </c>
      <c r="BL35" s="46">
        <f ca="1">IF(ScreenHeight!$B36&lt;OFFSET(Radar!$AC$3,COLUMN(),0),    Param!$B$38/ScreenHeight!$B36,    (Param!$B$37+1/(1-OFFSET(Radar!$AD$3,COLUMN(),0)*ScreenHeight!$C36)/Param!$B$39)/OFFSET(Radar!$AC$3,COLUMN(),0))*DistanceShader!BL35*LightShader!BL35*(IF(OFFSET(Ghosts!$S$41,COLUMN(),0)&lt;ScreenHeight!$E36,   1,   (SQRT(OFFSET(Ghosts!$T$41,COLUMN(),0)-OFFSET(Ghosts!$R$41,COLUMN(),0)*ScreenHeight!$D36)-1))+IF(Ghosts!$B$35,IF(Param!$M$21,-1-POWER(0.3,Param!$M$21)/(IF(Param!$M$21&lt;20,LightShader!BL100,OFFSET(LightShader!BL100,Param!$M$21-20,0))+POWER(0.3,Param!$M$21)),-2),0))</f>
        <v>1.2798621875343321</v>
      </c>
      <c r="BM35" s="46">
        <f ca="1">IF(ScreenHeight!$B36&lt;OFFSET(Radar!$AC$3,COLUMN(),0),    Param!$B$38/ScreenHeight!$B36,    (Param!$B$37+1/(1-OFFSET(Radar!$AD$3,COLUMN(),0)*ScreenHeight!$C36)/Param!$B$39)/OFFSET(Radar!$AC$3,COLUMN(),0))*DistanceShader!BM35*LightShader!BM35*(IF(OFFSET(Ghosts!$S$41,COLUMN(),0)&lt;ScreenHeight!$E36,   1,   (SQRT(OFFSET(Ghosts!$T$41,COLUMN(),0)-OFFSET(Ghosts!$R$41,COLUMN(),0)*ScreenHeight!$D36)-1))+IF(Ghosts!$B$35,IF(Param!$M$21,-1-POWER(0.3,Param!$M$21)/(IF(Param!$M$21&lt;20,LightShader!BM100,OFFSET(LightShader!BM100,Param!$M$21-20,0))+POWER(0.3,Param!$M$21)),-2),0))</f>
        <v>1.9137454518868493</v>
      </c>
      <c r="BN35" s="46">
        <f ca="1">IF(ScreenHeight!$B36&lt;OFFSET(Radar!$AC$3,COLUMN(),0),    Param!$B$38/ScreenHeight!$B36,    (Param!$B$37+1/(1-OFFSET(Radar!$AD$3,COLUMN(),0)*ScreenHeight!$C36)/Param!$B$39)/OFFSET(Radar!$AC$3,COLUMN(),0))*DistanceShader!BN35*LightShader!BN35*(IF(OFFSET(Ghosts!$S$41,COLUMN(),0)&lt;ScreenHeight!$E36,   1,   (SQRT(OFFSET(Ghosts!$T$41,COLUMN(),0)-OFFSET(Ghosts!$R$41,COLUMN(),0)*ScreenHeight!$D36)-1))+IF(Ghosts!$B$35,IF(Param!$M$21,-1-POWER(0.3,Param!$M$21)/(IF(Param!$M$21&lt;20,LightShader!BN100,OFFSET(LightShader!BN100,Param!$M$21-20,0))+POWER(0.3,Param!$M$21)),-2),0))</f>
        <v>1.7944767982196084</v>
      </c>
      <c r="BO35" s="46">
        <f ca="1">IF(ScreenHeight!$B36&lt;OFFSET(Radar!$AC$3,COLUMN(),0),    Param!$B$38/ScreenHeight!$B36,    (Param!$B$37+1/(1-OFFSET(Radar!$AD$3,COLUMN(),0)*ScreenHeight!$C36)/Param!$B$39)/OFFSET(Radar!$AC$3,COLUMN(),0))*DistanceShader!BO35*LightShader!BO35*(IF(OFFSET(Ghosts!$S$41,COLUMN(),0)&lt;ScreenHeight!$E36,   1,   (SQRT(OFFSET(Ghosts!$T$41,COLUMN(),0)-OFFSET(Ghosts!$R$41,COLUMN(),0)*ScreenHeight!$D36)-1))+IF(Ghosts!$B$35,IF(Param!$M$21,-1-POWER(0.3,Param!$M$21)/(IF(Param!$M$21&lt;20,LightShader!BO100,OFFSET(LightShader!BO100,Param!$M$21-20,0))+POWER(0.3,Param!$M$21)),-2),0))</f>
        <v>1.6883130515495781</v>
      </c>
      <c r="BP35" s="46">
        <f ca="1">IF(ScreenHeight!$B36&lt;OFFSET(Radar!$AC$3,COLUMN(),0),    Param!$B$38/ScreenHeight!$B36,    (Param!$B$37+1/(1-OFFSET(Radar!$AD$3,COLUMN(),0)*ScreenHeight!$C36)/Param!$B$39)/OFFSET(Radar!$AC$3,COLUMN(),0))*DistanceShader!BP35*LightShader!BP35*(IF(OFFSET(Ghosts!$S$41,COLUMN(),0)&lt;ScreenHeight!$E36,   1,   (SQRT(OFFSET(Ghosts!$T$41,COLUMN(),0)-OFFSET(Ghosts!$R$41,COLUMN(),0)*ScreenHeight!$D36)-1))+IF(Ghosts!$B$35,IF(Param!$M$21,-1-POWER(0.3,Param!$M$21)/(IF(Param!$M$21&lt;20,LightShader!BP100,OFFSET(LightShader!BP100,Param!$M$21-20,0))+POWER(0.3,Param!$M$21)),-2),0))</f>
        <v>1.5932896655005078</v>
      </c>
      <c r="BQ35" s="46">
        <f ca="1">IF(ScreenHeight!$B36&lt;OFFSET(Radar!$AC$3,COLUMN(),0),    Param!$B$38/ScreenHeight!$B36,    (Param!$B$37+1/(1-OFFSET(Radar!$AD$3,COLUMN(),0)*ScreenHeight!$C36)/Param!$B$39)/OFFSET(Radar!$AC$3,COLUMN(),0))*DistanceShader!BQ35*LightShader!BQ35*(IF(OFFSET(Ghosts!$S$41,COLUMN(),0)&lt;ScreenHeight!$E36,   1,   (SQRT(OFFSET(Ghosts!$T$41,COLUMN(),0)-OFFSET(Ghosts!$R$41,COLUMN(),0)*ScreenHeight!$D36)-1))+IF(Ghosts!$B$35,IF(Param!$M$21,-1-POWER(0.3,Param!$M$21)/(IF(Param!$M$21&lt;20,LightShader!BQ100,OFFSET(LightShader!BQ100,Param!$M$21-20,0))+POWER(0.3,Param!$M$21)),-2),0))</f>
        <v>1.5078270295690483</v>
      </c>
      <c r="BR35" s="46">
        <f ca="1">IF(ScreenHeight!$B36&lt;OFFSET(Radar!$AC$3,COLUMN(),0),    Param!$B$38/ScreenHeight!$B36,    (Param!$B$37+1/(1-OFFSET(Radar!$AD$3,COLUMN(),0)*ScreenHeight!$C36)/Param!$B$39)/OFFSET(Radar!$AC$3,COLUMN(),0))*DistanceShader!BR35*LightShader!BR35*(IF(OFFSET(Ghosts!$S$41,COLUMN(),0)&lt;ScreenHeight!$E36,   1,   (SQRT(OFFSET(Ghosts!$T$41,COLUMN(),0)-OFFSET(Ghosts!$R$41,COLUMN(),0)*ScreenHeight!$D36)-1))+IF(Ghosts!$B$35,IF(Param!$M$21,-1-POWER(0.3,Param!$M$21)/(IF(Param!$M$21&lt;20,LightShader!BR100,OFFSET(LightShader!BR100,Param!$M$21-20,0))+POWER(0.3,Param!$M$21)),-2),0))</f>
        <v>1.4306499149897536</v>
      </c>
      <c r="BS35" s="46">
        <f ca="1">IF(ScreenHeight!$B36&lt;OFFSET(Radar!$AC$3,COLUMN(),0),    Param!$B$38/ScreenHeight!$B36,    (Param!$B$37+1/(1-OFFSET(Radar!$AD$3,COLUMN(),0)*ScreenHeight!$C36)/Param!$B$39)/OFFSET(Radar!$AC$3,COLUMN(),0))*DistanceShader!BS35*LightShader!BS35*(IF(OFFSET(Ghosts!$S$41,COLUMN(),0)&lt;ScreenHeight!$E36,   1,   (SQRT(OFFSET(Ghosts!$T$41,COLUMN(),0)-OFFSET(Ghosts!$R$41,COLUMN(),0)*ScreenHeight!$D36)-1))+IF(Ghosts!$B$35,IF(Param!$M$21,-1-POWER(0.3,Param!$M$21)/(IF(Param!$M$21&lt;20,LightShader!BS100,OFFSET(LightShader!BS100,Param!$M$21-20,0))+POWER(0.3,Param!$M$21)),-2),0))</f>
        <v>1.3607276901931422</v>
      </c>
      <c r="BT35" s="46">
        <f ca="1">IF(ScreenHeight!$B36&lt;OFFSET(Radar!$AC$3,COLUMN(),0),    Param!$B$38/ScreenHeight!$B36,    (Param!$B$37+1/(1-OFFSET(Radar!$AD$3,COLUMN(),0)*ScreenHeight!$C36)/Param!$B$39)/OFFSET(Radar!$AC$3,COLUMN(),0))*DistanceShader!BT35*LightShader!BT35*(IF(OFFSET(Ghosts!$S$41,COLUMN(),0)&lt;ScreenHeight!$E36,   1,   (SQRT(OFFSET(Ghosts!$T$41,COLUMN(),0)-OFFSET(Ghosts!$R$41,COLUMN(),0)*ScreenHeight!$D36)-1))+IF(Ghosts!$B$35,IF(Param!$M$21,-1-POWER(0.3,Param!$M$21)/(IF(Param!$M$21&lt;20,LightShader!BT100,OFFSET(LightShader!BT100,Param!$M$21-20,0))+POWER(0.3,Param!$M$21)),-2),0))</f>
        <v>1.297230702065554</v>
      </c>
      <c r="BU35" s="46">
        <f ca="1">IF(ScreenHeight!$B36&lt;OFFSET(Radar!$AC$3,COLUMN(),0),    Param!$B$38/ScreenHeight!$B36,    (Param!$B$37+1/(1-OFFSET(Radar!$AD$3,COLUMN(),0)*ScreenHeight!$C36)/Param!$B$39)/OFFSET(Radar!$AC$3,COLUMN(),0))*DistanceShader!BU35*LightShader!BU35*(IF(OFFSET(Ghosts!$S$41,COLUMN(),0)&lt;ScreenHeight!$E36,   1,   (SQRT(OFFSET(Ghosts!$T$41,COLUMN(),0)-OFFSET(Ghosts!$R$41,COLUMN(),0)*ScreenHeight!$D36)-1))+IF(Ghosts!$B$35,IF(Param!$M$21,-1-POWER(0.3,Param!$M$21)/(IF(Param!$M$21&lt;20,LightShader!BU100,OFFSET(LightShader!BU100,Param!$M$21-20,0))+POWER(0.3,Param!$M$21)),-2),0))</f>
        <v>1.2394997483403336</v>
      </c>
      <c r="BV35" s="46">
        <f ca="1">IF(ScreenHeight!$B36&lt;OFFSET(Radar!$AC$3,COLUMN(),0),    Param!$B$38/ScreenHeight!$B36,    (Param!$B$37+1/(1-OFFSET(Radar!$AD$3,COLUMN(),0)*ScreenHeight!$C36)/Param!$B$39)/OFFSET(Radar!$AC$3,COLUMN(),0))*DistanceShader!BV35*LightShader!BV35*(IF(OFFSET(Ghosts!$S$41,COLUMN(),0)&lt;ScreenHeight!$E36,   1,   (SQRT(OFFSET(Ghosts!$T$41,COLUMN(),0)-OFFSET(Ghosts!$R$41,COLUMN(),0)*ScreenHeight!$D36)-1))+IF(Ghosts!$B$35,IF(Param!$M$21,-1-POWER(0.3,Param!$M$21)/(IF(Param!$M$21&lt;20,LightShader!BV100,OFFSET(LightShader!BV100,Param!$M$21-20,0))+POWER(0.3,Param!$M$21)),-2),0))</f>
        <v>1.1870269194175316</v>
      </c>
      <c r="BW35" s="46">
        <f ca="1">IF(ScreenHeight!$B36&lt;OFFSET(Radar!$AC$3,COLUMN(),0),    Param!$B$38/ScreenHeight!$B36,    (Param!$B$37+1/(1-OFFSET(Radar!$AD$3,COLUMN(),0)*ScreenHeight!$C36)/Param!$B$39)/OFFSET(Radar!$AC$3,COLUMN(),0))*DistanceShader!BW35*LightShader!BW35*(IF(OFFSET(Ghosts!$S$41,COLUMN(),0)&lt;ScreenHeight!$E36,   1,   (SQRT(OFFSET(Ghosts!$T$41,COLUMN(),0)-OFFSET(Ghosts!$R$41,COLUMN(),0)*ScreenHeight!$D36)-1))+IF(Ghosts!$B$35,IF(Param!$M$21,-1-POWER(0.3,Param!$M$21)/(IF(Param!$M$21&lt;20,LightShader!BW100,OFFSET(LightShader!BW100,Param!$M$21-20,0))+POWER(0.3,Param!$M$21)),-2),0))</f>
        <v>1.1394473989901082</v>
      </c>
      <c r="BX35" s="46">
        <f ca="1">IF(ScreenHeight!$B36&lt;OFFSET(Radar!$AC$3,COLUMN(),0),    Param!$B$38/ScreenHeight!$B36,    (Param!$B$37+1/(1-OFFSET(Radar!$AD$3,COLUMN(),0)*ScreenHeight!$C36)/Param!$B$39)/OFFSET(Radar!$AC$3,COLUMN(),0))*DistanceShader!BX35*LightShader!BX35*(IF(OFFSET(Ghosts!$S$41,COLUMN(),0)&lt;ScreenHeight!$E36,   1,   (SQRT(OFFSET(Ghosts!$T$41,COLUMN(),0)-OFFSET(Ghosts!$R$41,COLUMN(),0)*ScreenHeight!$D36)-1))+IF(Ghosts!$B$35,IF(Param!$M$21,-1-POWER(0.3,Param!$M$21)/(IF(Param!$M$21&lt;20,LightShader!BX100,OFFSET(LightShader!BX100,Param!$M$21-20,0))+POWER(0.3,Param!$M$21)),-2),0))</f>
        <v>1.0965432412034701</v>
      </c>
      <c r="BY35" s="46">
        <f ca="1">IF(ScreenHeight!$B36&lt;OFFSET(Radar!$AC$3,COLUMN(),0),    Param!$B$38/ScreenHeight!$B36,    (Param!$B$37+1/(1-OFFSET(Radar!$AD$3,COLUMN(),0)*ScreenHeight!$C36)/Param!$B$39)/OFFSET(Radar!$AC$3,COLUMN(),0))*DistanceShader!BY35*LightShader!BY35*(IF(OFFSET(Ghosts!$S$41,COLUMN(),0)&lt;ScreenHeight!$E36,   1,   (SQRT(OFFSET(Ghosts!$T$41,COLUMN(),0)-OFFSET(Ghosts!$R$41,COLUMN(),0)*ScreenHeight!$D36)-1))+IF(Ghosts!$B$35,IF(Param!$M$21,-1-POWER(0.3,Param!$M$21)/(IF(Param!$M$21&lt;20,LightShader!BY100,OFFSET(LightShader!BY100,Param!$M$21-20,0))+POWER(0.3,Param!$M$21)),-2),0))</f>
        <v>1.0582618028921109</v>
      </c>
      <c r="BZ35" s="46">
        <f ca="1">IF(ScreenHeight!$B36&lt;OFFSET(Radar!$AC$3,COLUMN(),0),    Param!$B$38/ScreenHeight!$B36,    (Param!$B$37+1/(1-OFFSET(Radar!$AD$3,COLUMN(),0)*ScreenHeight!$C36)/Param!$B$39)/OFFSET(Radar!$AC$3,COLUMN(),0))*DistanceShader!BZ35*LightShader!BZ35*(IF(OFFSET(Ghosts!$S$41,COLUMN(),0)&lt;ScreenHeight!$E36,   1,   (SQRT(OFFSET(Ghosts!$T$41,COLUMN(),0)-OFFSET(Ghosts!$R$41,COLUMN(),0)*ScreenHeight!$D36)-1))+IF(Ghosts!$B$35,IF(Param!$M$21,-1-POWER(0.3,Param!$M$21)/(IF(Param!$M$21&lt;20,LightShader!BZ100,OFFSET(LightShader!BZ100,Param!$M$21-20,0))+POWER(0.3,Param!$M$21)),-2),0))</f>
        <v>1.0247532102013386</v>
      </c>
      <c r="CA35" s="46">
        <f ca="1">IF(ScreenHeight!$B36&lt;OFFSET(Radar!$AC$3,COLUMN(),0),    Param!$B$38/ScreenHeight!$B36,    (Param!$B$37+1/(1-OFFSET(Radar!$AD$3,COLUMN(),0)*ScreenHeight!$C36)/Param!$B$39)/OFFSET(Radar!$AC$3,COLUMN(),0))*DistanceShader!CA35*LightShader!CA35*(IF(OFFSET(Ghosts!$S$41,COLUMN(),0)&lt;ScreenHeight!$E36,   1,   (SQRT(OFFSET(Ghosts!$T$41,COLUMN(),0)-OFFSET(Ghosts!$R$41,COLUMN(),0)*ScreenHeight!$D36)-1))+IF(Ghosts!$B$35,IF(Param!$M$21,-1-POWER(0.3,Param!$M$21)/(IF(Param!$M$21&lt;20,LightShader!CA100,OFFSET(LightShader!CA100,Param!$M$21-20,0))+POWER(0.3,Param!$M$21)),-2),0))</f>
        <v>0.99643147965200274</v>
      </c>
      <c r="CB35" s="46">
        <f ca="1">IF(ScreenHeight!$B36&lt;OFFSET(Radar!$AC$3,COLUMN(),0),    Param!$B$38/ScreenHeight!$B36,    (Param!$B$37+1/(1-OFFSET(Radar!$AD$3,COLUMN(),0)*ScreenHeight!$C36)/Param!$B$39)/OFFSET(Radar!$AC$3,COLUMN(),0))*DistanceShader!CB35*LightShader!CB35*(IF(OFFSET(Ghosts!$S$41,COLUMN(),0)&lt;ScreenHeight!$E36,   1,   (SQRT(OFFSET(Ghosts!$T$41,COLUMN(),0)-OFFSET(Ghosts!$R$41,COLUMN(),0)*ScreenHeight!$D36)-1))+IF(Ghosts!$B$35,IF(Param!$M$21,-1-POWER(0.3,Param!$M$21)/(IF(Param!$M$21&lt;20,LightShader!CB100,OFFSET(LightShader!CB100,Param!$M$21-20,0))+POWER(0.3,Param!$M$21)),-2),0))</f>
        <v>0.97405638520678084</v>
      </c>
      <c r="CC35" s="46">
        <f ca="1">IF(ScreenHeight!$B36&lt;OFFSET(Radar!$AC$3,COLUMN(),0),    Param!$B$38/ScreenHeight!$B36,    (Param!$B$37+1/(1-OFFSET(Radar!$AD$3,COLUMN(),0)*ScreenHeight!$C36)/Param!$B$39)/OFFSET(Radar!$AC$3,COLUMN(),0))*DistanceShader!CC35*LightShader!CC35*(IF(OFFSET(Ghosts!$S$41,COLUMN(),0)&lt;ScreenHeight!$E36,   1,   (SQRT(OFFSET(Ghosts!$T$41,COLUMN(),0)-OFFSET(Ghosts!$R$41,COLUMN(),0)*ScreenHeight!$D36)-1))+IF(Ghosts!$B$35,IF(Param!$M$21,-1-POWER(0.3,Param!$M$21)/(IF(Param!$M$21&lt;20,LightShader!CC100,OFFSET(LightShader!CC100,Param!$M$21-20,0))+POWER(0.3,Param!$M$21)),-2),0))</f>
        <v>0.95879548205004639</v>
      </c>
      <c r="CD35" s="46">
        <f ca="1">IF(ScreenHeight!$B36&lt;OFFSET(Radar!$AC$3,COLUMN(),0),    Param!$B$38/ScreenHeight!$B36,    (Param!$B$37+1/(1-OFFSET(Radar!$AD$3,COLUMN(),0)*ScreenHeight!$C36)/Param!$B$39)/OFFSET(Radar!$AC$3,COLUMN(),0))*DistanceShader!CD35*LightShader!CD35*(IF(OFFSET(Ghosts!$S$41,COLUMN(),0)&lt;ScreenHeight!$E36,   1,   (SQRT(OFFSET(Ghosts!$T$41,COLUMN(),0)-OFFSET(Ghosts!$R$41,COLUMN(),0)*ScreenHeight!$D36)-1))+IF(Ghosts!$B$35,IF(Param!$M$21,-1-POWER(0.3,Param!$M$21)/(IF(Param!$M$21&lt;20,LightShader!CD100,OFFSET(LightShader!CD100,Param!$M$21-20,0))+POWER(0.3,Param!$M$21)),-2),0))</f>
        <v>0.95208918541260612</v>
      </c>
      <c r="CE35" s="46">
        <f ca="1">IF(ScreenHeight!$B36&lt;OFFSET(Radar!$AC$3,COLUMN(),0),    Param!$B$38/ScreenHeight!$B36,    (Param!$B$37+1/(1-OFFSET(Radar!$AD$3,COLUMN(),0)*ScreenHeight!$C36)/Param!$B$39)/OFFSET(Radar!$AC$3,COLUMN(),0))*DistanceShader!CE35*LightShader!CE35*(IF(OFFSET(Ghosts!$S$41,COLUMN(),0)&lt;ScreenHeight!$E36,   1,   (SQRT(OFFSET(Ghosts!$T$41,COLUMN(),0)-OFFSET(Ghosts!$R$41,COLUMN(),0)*ScreenHeight!$D36)-1))+IF(Ghosts!$B$35,IF(Param!$M$21,-1-POWER(0.3,Param!$M$21)/(IF(Param!$M$21&lt;20,LightShader!CE100,OFFSET(LightShader!CE100,Param!$M$21-20,0))+POWER(0.3,Param!$M$21)),-2),0))</f>
        <v>0.95475348191861131</v>
      </c>
      <c r="CF35" s="46">
        <f ca="1">IF(ScreenHeight!$B36&lt;OFFSET(Radar!$AC$3,COLUMN(),0),    Param!$B$38/ScreenHeight!$B36,    (Param!$B$37+1/(1-OFFSET(Radar!$AD$3,COLUMN(),0)*ScreenHeight!$C36)/Param!$B$39)/OFFSET(Radar!$AC$3,COLUMN(),0))*DistanceShader!CF35*LightShader!CF35*(IF(OFFSET(Ghosts!$S$41,COLUMN(),0)&lt;ScreenHeight!$E36,   1,   (SQRT(OFFSET(Ghosts!$T$41,COLUMN(),0)-OFFSET(Ghosts!$R$41,COLUMN(),0)*ScreenHeight!$D36)-1))+IF(Ghosts!$B$35,IF(Param!$M$21,-1-POWER(0.3,Param!$M$21)/(IF(Param!$M$21&lt;20,LightShader!CF100,OFFSET(LightShader!CF100,Param!$M$21-20,0))+POWER(0.3,Param!$M$21)),-2),0))</f>
        <v>0.96412549050775787</v>
      </c>
      <c r="CG35" s="46">
        <f ca="1">IF(ScreenHeight!$B36&lt;OFFSET(Radar!$AC$3,COLUMN(),0),    Param!$B$38/ScreenHeight!$B36,    (Param!$B$37+1/(1-OFFSET(Radar!$AD$3,COLUMN(),0)*ScreenHeight!$C36)/Param!$B$39)/OFFSET(Radar!$AC$3,COLUMN(),0))*DistanceShader!CG35*LightShader!CG35*(IF(OFFSET(Ghosts!$S$41,COLUMN(),0)&lt;ScreenHeight!$E36,   1,   (SQRT(OFFSET(Ghosts!$T$41,COLUMN(),0)-OFFSET(Ghosts!$R$41,COLUMN(),0)*ScreenHeight!$D36)-1))+IF(Ghosts!$B$35,IF(Param!$M$21,-1-POWER(0.3,Param!$M$21)/(IF(Param!$M$21&lt;20,LightShader!CG100,OFFSET(LightShader!CG100,Param!$M$21-20,0))+POWER(0.3,Param!$M$21)),-2),0))</f>
        <v>0.95879925668196098</v>
      </c>
      <c r="CH35" s="46">
        <f ca="1">IF(ScreenHeight!$B36&lt;OFFSET(Radar!$AC$3,COLUMN(),0),    Param!$B$38/ScreenHeight!$B36,    (Param!$B$37+1/(1-OFFSET(Radar!$AD$3,COLUMN(),0)*ScreenHeight!$C36)/Param!$B$39)/OFFSET(Radar!$AC$3,COLUMN(),0))*DistanceShader!CH35*LightShader!CH35*(IF(OFFSET(Ghosts!$S$41,COLUMN(),0)&lt;ScreenHeight!$E36,   1,   (SQRT(OFFSET(Ghosts!$T$41,COLUMN(),0)-OFFSET(Ghosts!$R$41,COLUMN(),0)*ScreenHeight!$D36)-1))+IF(Ghosts!$B$35,IF(Param!$M$21,-1-POWER(0.3,Param!$M$21)/(IF(Param!$M$21&lt;20,LightShader!CH100,OFFSET(LightShader!CH100,Param!$M$21-20,0))+POWER(0.3,Param!$M$21)),-2),0))</f>
        <v>0.92655582294055372</v>
      </c>
      <c r="CI35" s="46">
        <f ca="1">IF(ScreenHeight!$B36&lt;OFFSET(Radar!$AC$3,COLUMN(),0),    Param!$B$38/ScreenHeight!$B36,    (Param!$B$37+1/(1-OFFSET(Radar!$AD$3,COLUMN(),0)*ScreenHeight!$C36)/Param!$B$39)/OFFSET(Radar!$AC$3,COLUMN(),0))*DistanceShader!CI35*LightShader!CI35*(IF(OFFSET(Ghosts!$S$41,COLUMN(),0)&lt;ScreenHeight!$E36,   1,   (SQRT(OFFSET(Ghosts!$T$41,COLUMN(),0)-OFFSET(Ghosts!$R$41,COLUMN(),0)*ScreenHeight!$D36)-1))+IF(Ghosts!$B$35,IF(Param!$M$21,-1-POWER(0.3,Param!$M$21)/(IF(Param!$M$21&lt;20,LightShader!CI100,OFFSET(LightShader!CI100,Param!$M$21-20,0))+POWER(0.3,Param!$M$21)),-2),0))</f>
        <v>0.89601640073271616</v>
      </c>
      <c r="CJ35" s="46">
        <f ca="1">IF(ScreenHeight!$B36&lt;OFFSET(Radar!$AC$3,COLUMN(),0),    Param!$B$38/ScreenHeight!$B36,    (Param!$B$37+1/(1-OFFSET(Radar!$AD$3,COLUMN(),0)*ScreenHeight!$C36)/Param!$B$39)/OFFSET(Radar!$AC$3,COLUMN(),0))*DistanceShader!CJ35*LightShader!CJ35*(IF(OFFSET(Ghosts!$S$41,COLUMN(),0)&lt;ScreenHeight!$E36,   1,   (SQRT(OFFSET(Ghosts!$T$41,COLUMN(),0)-OFFSET(Ghosts!$R$41,COLUMN(),0)*ScreenHeight!$D36)-1))+IF(Ghosts!$B$35,IF(Param!$M$21,-1-POWER(0.3,Param!$M$21)/(IF(Param!$M$21&lt;20,LightShader!CJ100,OFFSET(LightShader!CJ100,Param!$M$21-20,0))+POWER(0.3,Param!$M$21)),-2),0))</f>
        <v>0.84145001698896782</v>
      </c>
      <c r="CK35" s="46">
        <f ca="1">IF(ScreenHeight!$B36&lt;OFFSET(Radar!$AC$3,COLUMN(),0),    Param!$B$38/ScreenHeight!$B36,    (Param!$B$37+1/(1-OFFSET(Radar!$AD$3,COLUMN(),0)*ScreenHeight!$C36)/Param!$B$39)/OFFSET(Radar!$AC$3,COLUMN(),0))*DistanceShader!CK35*LightShader!CK35*(IF(OFFSET(Ghosts!$S$41,COLUMN(),0)&lt;ScreenHeight!$E36,   1,   (SQRT(OFFSET(Ghosts!$T$41,COLUMN(),0)-OFFSET(Ghosts!$R$41,COLUMN(),0)*ScreenHeight!$D36)-1))+IF(Ghosts!$B$35,IF(Param!$M$21,-1-POWER(0.3,Param!$M$21)/(IF(Param!$M$21&lt;20,LightShader!CK100,OFFSET(LightShader!CK100,Param!$M$21-20,0))+POWER(0.3,Param!$M$21)),-2),0))</f>
        <v>0.78025632851703119</v>
      </c>
      <c r="CL35" s="46">
        <f ca="1">IF(ScreenHeight!$B36&lt;OFFSET(Radar!$AC$3,COLUMN(),0),    Param!$B$38/ScreenHeight!$B36,    (Param!$B$37+1/(1-OFFSET(Radar!$AD$3,COLUMN(),0)*ScreenHeight!$C36)/Param!$B$39)/OFFSET(Radar!$AC$3,COLUMN(),0))*DistanceShader!CL35*LightShader!CL35*(IF(OFFSET(Ghosts!$S$41,COLUMN(),0)&lt;ScreenHeight!$E36,   1,   (SQRT(OFFSET(Ghosts!$T$41,COLUMN(),0)-OFFSET(Ghosts!$R$41,COLUMN(),0)*ScreenHeight!$D36)-1))+IF(Ghosts!$B$35,IF(Param!$M$21,-1-POWER(0.3,Param!$M$21)/(IF(Param!$M$21&lt;20,LightShader!CL100,OFFSET(LightShader!CL100,Param!$M$21-20,0))+POWER(0.3,Param!$M$21)),-2),0))</f>
        <v>0.34831372081289463</v>
      </c>
      <c r="CM35" s="46">
        <f ca="1">IF(ScreenHeight!$B36&lt;OFFSET(Radar!$AC$3,COLUMN(),0),    Param!$B$38/ScreenHeight!$B36,    (Param!$B$37+1/(1-OFFSET(Radar!$AD$3,COLUMN(),0)*ScreenHeight!$C36)/Param!$B$39)/OFFSET(Radar!$AC$3,COLUMN(),0))*DistanceShader!CM35*LightShader!CM35*(IF(OFFSET(Ghosts!$S$41,COLUMN(),0)&lt;ScreenHeight!$E36,   1,   (SQRT(OFFSET(Ghosts!$T$41,COLUMN(),0)-OFFSET(Ghosts!$R$41,COLUMN(),0)*ScreenHeight!$D36)-1))+IF(Ghosts!$B$35,IF(Param!$M$21,-1-POWER(0.3,Param!$M$21)/(IF(Param!$M$21&lt;20,LightShader!CM100,OFFSET(LightShader!CM100,Param!$M$21-20,0))+POWER(0.3,Param!$M$21)),-2),0))</f>
        <v>0.97646206001506186</v>
      </c>
      <c r="CN35" s="46">
        <f ca="1">IF(ScreenHeight!$B36&lt;OFFSET(Radar!$AC$3,COLUMN(),0),    Param!$B$38/ScreenHeight!$B36,    (Param!$B$37+1/(1-OFFSET(Radar!$AD$3,COLUMN(),0)*ScreenHeight!$C36)/Param!$B$39)/OFFSET(Radar!$AC$3,COLUMN(),0))*DistanceShader!CN35*LightShader!CN35*(IF(OFFSET(Ghosts!$S$41,COLUMN(),0)&lt;ScreenHeight!$E36,   1,   (SQRT(OFFSET(Ghosts!$T$41,COLUMN(),0)-OFFSET(Ghosts!$R$41,COLUMN(),0)*ScreenHeight!$D36)-1))+IF(Ghosts!$B$35,IF(Param!$M$21,-1-POWER(0.3,Param!$M$21)/(IF(Param!$M$21&lt;20,LightShader!CN100,OFFSET(LightShader!CN100,Param!$M$21-20,0))+POWER(0.3,Param!$M$21)),-2),0))</f>
        <v>0.92682071398189891</v>
      </c>
      <c r="CO35" s="46">
        <f ca="1">IF(ScreenHeight!$B36&lt;OFFSET(Radar!$AC$3,COLUMN(),0),    Param!$B$38/ScreenHeight!$B36,    (Param!$B$37+1/(1-OFFSET(Radar!$AD$3,COLUMN(),0)*ScreenHeight!$C36)/Param!$B$39)/OFFSET(Radar!$AC$3,COLUMN(),0))*DistanceShader!CO35*LightShader!CO35*(IF(OFFSET(Ghosts!$S$41,COLUMN(),0)&lt;ScreenHeight!$E36,   1,   (SQRT(OFFSET(Ghosts!$T$41,COLUMN(),0)-OFFSET(Ghosts!$R$41,COLUMN(),0)*ScreenHeight!$D36)-1))+IF(Ghosts!$B$35,IF(Param!$M$21,-1-POWER(0.3,Param!$M$21)/(IF(Param!$M$21&lt;20,LightShader!CO100,OFFSET(LightShader!CO100,Param!$M$21-20,0))+POWER(0.3,Param!$M$21)),-2),0))</f>
        <v>0.88503048726927169</v>
      </c>
      <c r="CP35" s="46">
        <f ca="1">IF(ScreenHeight!$B36&lt;OFFSET(Radar!$AC$3,COLUMN(),0),    Param!$B$38/ScreenHeight!$B36,    (Param!$B$37+1/(1-OFFSET(Radar!$AD$3,COLUMN(),0)*ScreenHeight!$C36)/Param!$B$39)/OFFSET(Radar!$AC$3,COLUMN(),0))*DistanceShader!CP35*LightShader!CP35*(IF(OFFSET(Ghosts!$S$41,COLUMN(),0)&lt;ScreenHeight!$E36,   1,   (SQRT(OFFSET(Ghosts!$T$41,COLUMN(),0)-OFFSET(Ghosts!$R$41,COLUMN(),0)*ScreenHeight!$D36)-1))+IF(Ghosts!$B$35,IF(Param!$M$21,-1-POWER(0.3,Param!$M$21)/(IF(Param!$M$21&lt;20,LightShader!CP100,OFFSET(LightShader!CP100,Param!$M$21-20,0))+POWER(0.3,Param!$M$21)),-2),0))</f>
        <v>0.84895516642572955</v>
      </c>
      <c r="CQ35" s="46">
        <f ca="1">IF(ScreenHeight!$B36&lt;OFFSET(Radar!$AC$3,COLUMN(),0),    Param!$B$38/ScreenHeight!$B36,    (Param!$B$37+1/(1-OFFSET(Radar!$AD$3,COLUMN(),0)*ScreenHeight!$C36)/Param!$B$39)/OFFSET(Radar!$AC$3,COLUMN(),0))*DistanceShader!CQ35*LightShader!CQ35*(IF(OFFSET(Ghosts!$S$41,COLUMN(),0)&lt;ScreenHeight!$E36,   1,   (SQRT(OFFSET(Ghosts!$T$41,COLUMN(),0)-OFFSET(Ghosts!$R$41,COLUMN(),0)*ScreenHeight!$D36)-1))+IF(Ghosts!$B$35,IF(Param!$M$21,-1-POWER(0.3,Param!$M$21)/(IF(Param!$M$21&lt;20,LightShader!CQ100,OFFSET(LightShader!CQ100,Param!$M$21-20,0))+POWER(0.3,Param!$M$21)),-2),0))</f>
        <v>0.81711156493673476</v>
      </c>
      <c r="CR35" s="46">
        <f ca="1">IF(ScreenHeight!$B36&lt;OFFSET(Radar!$AC$3,COLUMN(),0),    Param!$B$38/ScreenHeight!$B36,    (Param!$B$37+1/(1-OFFSET(Radar!$AD$3,COLUMN(),0)*ScreenHeight!$C36)/Param!$B$39)/OFFSET(Radar!$AC$3,COLUMN(),0))*DistanceShader!CR35*LightShader!CR35*(IF(OFFSET(Ghosts!$S$41,COLUMN(),0)&lt;ScreenHeight!$E36,   1,   (SQRT(OFFSET(Ghosts!$T$41,COLUMN(),0)-OFFSET(Ghosts!$R$41,COLUMN(),0)*ScreenHeight!$D36)-1))+IF(Ghosts!$B$35,IF(Param!$M$21,-1-POWER(0.3,Param!$M$21)/(IF(Param!$M$21&lt;20,LightShader!CR100,OFFSET(LightShader!CR100,Param!$M$21-20,0))+POWER(0.3,Param!$M$21)),-2),0))</f>
        <v>0.78848760508291982</v>
      </c>
      <c r="CS35" s="46">
        <f ca="1">IF(ScreenHeight!$B36&lt;OFFSET(Radar!$AC$3,COLUMN(),0),    Param!$B$38/ScreenHeight!$B36,    (Param!$B$37+1/(1-OFFSET(Radar!$AD$3,COLUMN(),0)*ScreenHeight!$C36)/Param!$B$39)/OFFSET(Radar!$AC$3,COLUMN(),0))*DistanceShader!CS35*LightShader!CS35*(IF(OFFSET(Ghosts!$S$41,COLUMN(),0)&lt;ScreenHeight!$E36,   1,   (SQRT(OFFSET(Ghosts!$T$41,COLUMN(),0)-OFFSET(Ghosts!$R$41,COLUMN(),0)*ScreenHeight!$D36)-1))+IF(Ghosts!$B$35,IF(Param!$M$21,-1-POWER(0.3,Param!$M$21)/(IF(Param!$M$21&lt;20,LightShader!CS100,OFFSET(LightShader!CS100,Param!$M$21-20,0))+POWER(0.3,Param!$M$21)),-2),0))</f>
        <v>0.76238722851046958</v>
      </c>
      <c r="CT35" s="46">
        <f ca="1">IF(ScreenHeight!$B36&lt;OFFSET(Radar!$AC$3,COLUMN(),0),    Param!$B$38/ScreenHeight!$B36,    (Param!$B$37+1/(1-OFFSET(Radar!$AD$3,COLUMN(),0)*ScreenHeight!$C36)/Param!$B$39)/OFFSET(Radar!$AC$3,COLUMN(),0))*DistanceShader!CT35*LightShader!CT35*(IF(OFFSET(Ghosts!$S$41,COLUMN(),0)&lt;ScreenHeight!$E36,   1,   (SQRT(OFFSET(Ghosts!$T$41,COLUMN(),0)-OFFSET(Ghosts!$R$41,COLUMN(),0)*ScreenHeight!$D36)-1))+IF(Ghosts!$B$35,IF(Param!$M$21,-1-POWER(0.3,Param!$M$21)/(IF(Param!$M$21&lt;20,LightShader!CT100,OFFSET(LightShader!CT100,Param!$M$21-20,0))+POWER(0.3,Param!$M$21)),-2),0))</f>
        <v>0.73832261613588523</v>
      </c>
      <c r="CU35" s="46">
        <f ca="1">IF(ScreenHeight!$B36&lt;OFFSET(Radar!$AC$3,COLUMN(),0),    Param!$B$38/ScreenHeight!$B36,    (Param!$B$37+1/(1-OFFSET(Radar!$AD$3,COLUMN(),0)*ScreenHeight!$C36)/Param!$B$39)/OFFSET(Radar!$AC$3,COLUMN(),0))*DistanceShader!CU35*LightShader!CU35*(IF(OFFSET(Ghosts!$S$41,COLUMN(),0)&lt;ScreenHeight!$E36,   1,   (SQRT(OFFSET(Ghosts!$T$41,COLUMN(),0)-OFFSET(Ghosts!$R$41,COLUMN(),0)*ScreenHeight!$D36)-1))+IF(Ghosts!$B$35,IF(Param!$M$21,-1-POWER(0.3,Param!$M$21)/(IF(Param!$M$21&lt;20,LightShader!CU100,OFFSET(LightShader!CU100,Param!$M$21-20,0))+POWER(0.3,Param!$M$21)),-2),0))</f>
        <v>0.71594374691438256</v>
      </c>
      <c r="CV35" s="46">
        <f ca="1">IF(ScreenHeight!$B36&lt;OFFSET(Radar!$AC$3,COLUMN(),0),    Param!$B$38/ScreenHeight!$B36,    (Param!$B$37+1/(1-OFFSET(Radar!$AD$3,COLUMN(),0)*ScreenHeight!$C36)/Param!$B$39)/OFFSET(Radar!$AC$3,COLUMN(),0))*DistanceShader!CV35*LightShader!CV35*(IF(OFFSET(Ghosts!$S$41,COLUMN(),0)&lt;ScreenHeight!$E36,   1,   (SQRT(OFFSET(Ghosts!$T$41,COLUMN(),0)-OFFSET(Ghosts!$R$41,COLUMN(),0)*ScreenHeight!$D36)-1))+IF(Ghosts!$B$35,IF(Param!$M$21,-1-POWER(0.3,Param!$M$21)/(IF(Param!$M$21&lt;20,LightShader!CV100,OFFSET(LightShader!CV100,Param!$M$21-20,0))+POWER(0.3,Param!$M$21)),-2),0))</f>
        <v>0.69499306841775654</v>
      </c>
      <c r="CW35" s="46">
        <f ca="1">IF(ScreenHeight!$B36&lt;OFFSET(Radar!$AC$3,COLUMN(),0),    Param!$B$38/ScreenHeight!$B36,    (Param!$B$37+1/(1-OFFSET(Radar!$AD$3,COLUMN(),0)*ScreenHeight!$C36)/Param!$B$39)/OFFSET(Radar!$AC$3,COLUMN(),0))*DistanceShader!CW35*LightShader!CW35*(IF(OFFSET(Ghosts!$S$41,COLUMN(),0)&lt;ScreenHeight!$E36,   1,   (SQRT(OFFSET(Ghosts!$T$41,COLUMN(),0)-OFFSET(Ghosts!$R$41,COLUMN(),0)*ScreenHeight!$D36)-1))+IF(Ghosts!$B$35,IF(Param!$M$21,-1-POWER(0.3,Param!$M$21)/(IF(Param!$M$21&lt;20,LightShader!CW100,OFFSET(LightShader!CW100,Param!$M$21-20,0))+POWER(0.3,Param!$M$21)),-2),0))</f>
        <v>0.67527622880740057</v>
      </c>
      <c r="DJ35" s="51"/>
    </row>
    <row r="36" spans="1:125" ht="7.5" customHeight="1">
      <c r="A36" s="46">
        <f ca="1">IF(ScreenHeight!$B37&lt;OFFSET(Radar!$AC$3,COLUMN(),0),    Param!$B$38/ScreenHeight!$B37,    (Param!$B$37+1/(1-OFFSET(Radar!$AD$3,COLUMN(),0)*ScreenHeight!$C37)/Param!$B$39)/OFFSET(Radar!$AC$3,COLUMN(),0))*DistanceShader!A36*LightShader!A36*(IF(OFFSET(Ghosts!$S$41,COLUMN(),0)&lt;ScreenHeight!$E37,   1,   (SQRT(OFFSET(Ghosts!$T$41,COLUMN(),0)-OFFSET(Ghosts!$R$41,COLUMN(),0)*ScreenHeight!$D37)-1))+IF(Ghosts!$B$35,IF(Param!$M$21,-1-POWER(0.3,Param!$M$21)/(IF(Param!$M$21&lt;20,LightShader!A101,OFFSET(LightShader!A101,Param!$M$21-20,0))+POWER(0.3,Param!$M$21)),-2),0))</f>
        <v>0.73530844877952195</v>
      </c>
      <c r="B36" s="46">
        <f ca="1">IF(ScreenHeight!$B37&lt;OFFSET(Radar!$AC$3,COLUMN(),0),    Param!$B$38/ScreenHeight!$B37,    (Param!$B$37+1/(1-OFFSET(Radar!$AD$3,COLUMN(),0)*ScreenHeight!$C37)/Param!$B$39)/OFFSET(Radar!$AC$3,COLUMN(),0))*DistanceShader!B36*LightShader!B36*(IF(OFFSET(Ghosts!$S$41,COLUMN(),0)&lt;ScreenHeight!$E37,   1,   (SQRT(OFFSET(Ghosts!$T$41,COLUMN(),0)-OFFSET(Ghosts!$R$41,COLUMN(),0)*ScreenHeight!$D37)-1))+IF(Ghosts!$B$35,IF(Param!$M$21,-1-POWER(0.3,Param!$M$21)/(IF(Param!$M$21&lt;20,LightShader!B101,OFFSET(LightShader!B101,Param!$M$21-20,0))+POWER(0.3,Param!$M$21)),-2),0))</f>
        <v>0.74948440365108904</v>
      </c>
      <c r="C36" s="46">
        <f ca="1">IF(ScreenHeight!$B37&lt;OFFSET(Radar!$AC$3,COLUMN(),0),    Param!$B$38/ScreenHeight!$B37,    (Param!$B$37+1/(1-OFFSET(Radar!$AD$3,COLUMN(),0)*ScreenHeight!$C37)/Param!$B$39)/OFFSET(Radar!$AC$3,COLUMN(),0))*DistanceShader!C36*LightShader!C36*(IF(OFFSET(Ghosts!$S$41,COLUMN(),0)&lt;ScreenHeight!$E37,   1,   (SQRT(OFFSET(Ghosts!$T$41,COLUMN(),0)-OFFSET(Ghosts!$R$41,COLUMN(),0)*ScreenHeight!$D37)-1))+IF(Ghosts!$B$35,IF(Param!$M$21,-1-POWER(0.3,Param!$M$21)/(IF(Param!$M$21&lt;20,LightShader!C101,OFFSET(LightShader!C101,Param!$M$21-20,0))+POWER(0.3,Param!$M$21)),-2),0))</f>
        <v>0.76414506127538862</v>
      </c>
      <c r="D36" s="46">
        <f ca="1">IF(ScreenHeight!$B37&lt;OFFSET(Radar!$AC$3,COLUMN(),0),    Param!$B$38/ScreenHeight!$B37,    (Param!$B$37+1/(1-OFFSET(Radar!$AD$3,COLUMN(),0)*ScreenHeight!$C37)/Param!$B$39)/OFFSET(Radar!$AC$3,COLUMN(),0))*DistanceShader!D36*LightShader!D36*(IF(OFFSET(Ghosts!$S$41,COLUMN(),0)&lt;ScreenHeight!$E37,   1,   (SQRT(OFFSET(Ghosts!$T$41,COLUMN(),0)-OFFSET(Ghosts!$R$41,COLUMN(),0)*ScreenHeight!$D37)-1))+IF(Ghosts!$B$35,IF(Param!$M$21,-1-POWER(0.3,Param!$M$21)/(IF(Param!$M$21&lt;20,LightShader!D101,OFFSET(LightShader!D101,Param!$M$21-20,0))+POWER(0.3,Param!$M$21)),-2),0))</f>
        <v>0.77931456091887752</v>
      </c>
      <c r="E36" s="46">
        <f ca="1">IF(ScreenHeight!$B37&lt;OFFSET(Radar!$AC$3,COLUMN(),0),    Param!$B$38/ScreenHeight!$B37,    (Param!$B$37+1/(1-OFFSET(Radar!$AD$3,COLUMN(),0)*ScreenHeight!$C37)/Param!$B$39)/OFFSET(Radar!$AC$3,COLUMN(),0))*DistanceShader!E36*LightShader!E36*(IF(OFFSET(Ghosts!$S$41,COLUMN(),0)&lt;ScreenHeight!$E37,   1,   (SQRT(OFFSET(Ghosts!$T$41,COLUMN(),0)-OFFSET(Ghosts!$R$41,COLUMN(),0)*ScreenHeight!$D37)-1))+IF(Ghosts!$B$35,IF(Param!$M$21,-1-POWER(0.3,Param!$M$21)/(IF(Param!$M$21&lt;20,LightShader!E101,OFFSET(LightShader!E101,Param!$M$21-20,0))+POWER(0.3,Param!$M$21)),-2),0))</f>
        <v>0.79501877882445005</v>
      </c>
      <c r="F36" s="46">
        <f ca="1">IF(ScreenHeight!$B37&lt;OFFSET(Radar!$AC$3,COLUMN(),0),    Param!$B$38/ScreenHeight!$B37,    (Param!$B$37+1/(1-OFFSET(Radar!$AD$3,COLUMN(),0)*ScreenHeight!$C37)/Param!$B$39)/OFFSET(Radar!$AC$3,COLUMN(),0))*DistanceShader!F36*LightShader!F36*(IF(OFFSET(Ghosts!$S$41,COLUMN(),0)&lt;ScreenHeight!$E37,   1,   (SQRT(OFFSET(Ghosts!$T$41,COLUMN(),0)-OFFSET(Ghosts!$R$41,COLUMN(),0)*ScreenHeight!$D37)-1))+IF(Ghosts!$B$35,IF(Param!$M$21,-1-POWER(0.3,Param!$M$21)/(IF(Param!$M$21&lt;20,LightShader!F101,OFFSET(LightShader!F101,Param!$M$21-20,0))+POWER(0.3,Param!$M$21)),-2),0))</f>
        <v>0.81128550564197632</v>
      </c>
      <c r="G36" s="46">
        <f ca="1">IF(ScreenHeight!$B37&lt;OFFSET(Radar!$AC$3,COLUMN(),0),    Param!$B$38/ScreenHeight!$B37,    (Param!$B$37+1/(1-OFFSET(Radar!$AD$3,COLUMN(),0)*ScreenHeight!$C37)/Param!$B$39)/OFFSET(Radar!$AC$3,COLUMN(),0))*DistanceShader!G36*LightShader!G36*(IF(OFFSET(Ghosts!$S$41,COLUMN(),0)&lt;ScreenHeight!$E37,   1,   (SQRT(OFFSET(Ghosts!$T$41,COLUMN(),0)-OFFSET(Ghosts!$R$41,COLUMN(),0)*ScreenHeight!$D37)-1))+IF(Ghosts!$B$35,IF(Param!$M$21,-1-POWER(0.3,Param!$M$21)/(IF(Param!$M$21&lt;20,LightShader!G101,OFFSET(LightShader!G101,Param!$M$21-20,0))+POWER(0.3,Param!$M$21)),-2),0))</f>
        <v>0.82814464777613883</v>
      </c>
      <c r="H36" s="46">
        <f ca="1">IF(ScreenHeight!$B37&lt;OFFSET(Radar!$AC$3,COLUMN(),0),    Param!$B$38/ScreenHeight!$B37,    (Param!$B$37+1/(1-OFFSET(Radar!$AD$3,COLUMN(),0)*ScreenHeight!$C37)/Param!$B$39)/OFFSET(Radar!$AC$3,COLUMN(),0))*DistanceShader!H36*LightShader!H36*(IF(OFFSET(Ghosts!$S$41,COLUMN(),0)&lt;ScreenHeight!$E37,   1,   (SQRT(OFFSET(Ghosts!$T$41,COLUMN(),0)-OFFSET(Ghosts!$R$41,COLUMN(),0)*ScreenHeight!$D37)-1))+IF(Ghosts!$B$35,IF(Param!$M$21,-1-POWER(0.3,Param!$M$21)/(IF(Param!$M$21&lt;20,LightShader!H101,OFFSET(LightShader!H101,Param!$M$21-20,0))+POWER(0.3,Param!$M$21)),-2),0))</f>
        <v>0.84562845651634266</v>
      </c>
      <c r="I36" s="46">
        <f ca="1">IF(ScreenHeight!$B37&lt;OFFSET(Radar!$AC$3,COLUMN(),0),    Param!$B$38/ScreenHeight!$B37,    (Param!$B$37+1/(1-OFFSET(Radar!$AD$3,COLUMN(),0)*ScreenHeight!$C37)/Param!$B$39)/OFFSET(Radar!$AC$3,COLUMN(),0))*DistanceShader!I36*LightShader!I36*(IF(OFFSET(Ghosts!$S$41,COLUMN(),0)&lt;ScreenHeight!$E37,   1,   (SQRT(OFFSET(Ghosts!$T$41,COLUMN(),0)-OFFSET(Ghosts!$R$41,COLUMN(),0)*ScreenHeight!$D37)-1))+IF(Ghosts!$B$35,IF(Param!$M$21,-1-POWER(0.3,Param!$M$21)/(IF(Param!$M$21&lt;20,LightShader!I101,OFFSET(LightShader!I101,Param!$M$21-20,0))+POWER(0.3,Param!$M$21)),-2),0))</f>
        <v>0.86377178951942313</v>
      </c>
      <c r="J36" s="46">
        <f ca="1">IF(ScreenHeight!$B37&lt;OFFSET(Radar!$AC$3,COLUMN(),0),    Param!$B$38/ScreenHeight!$B37,    (Param!$B$37+1/(1-OFFSET(Radar!$AD$3,COLUMN(),0)*ScreenHeight!$C37)/Param!$B$39)/OFFSET(Radar!$AC$3,COLUMN(),0))*DistanceShader!J36*LightShader!J36*(IF(OFFSET(Ghosts!$S$41,COLUMN(),0)&lt;ScreenHeight!$E37,   1,   (SQRT(OFFSET(Ghosts!$T$41,COLUMN(),0)-OFFSET(Ghosts!$R$41,COLUMN(),0)*ScreenHeight!$D37)-1))+IF(Ghosts!$B$35,IF(Param!$M$21,-1-POWER(0.3,Param!$M$21)/(IF(Param!$M$21&lt;20,LightShader!J101,OFFSET(LightShader!J101,Param!$M$21-20,0))+POWER(0.3,Param!$M$21)),-2),0))</f>
        <v>0.57565401210215272</v>
      </c>
      <c r="K36" s="46">
        <f ca="1">IF(ScreenHeight!$B37&lt;OFFSET(Radar!$AC$3,COLUMN(),0),    Param!$B$38/ScreenHeight!$B37,    (Param!$B$37+1/(1-OFFSET(Radar!$AD$3,COLUMN(),0)*ScreenHeight!$C37)/Param!$B$39)/OFFSET(Radar!$AC$3,COLUMN(),0))*DistanceShader!K36*LightShader!K36*(IF(OFFSET(Ghosts!$S$41,COLUMN(),0)&lt;ScreenHeight!$E37,   1,   (SQRT(OFFSET(Ghosts!$T$41,COLUMN(),0)-OFFSET(Ghosts!$R$41,COLUMN(),0)*ScreenHeight!$D37)-1))+IF(Ghosts!$B$35,IF(Param!$M$21,-1-POWER(0.3,Param!$M$21)/(IF(Param!$M$21&lt;20,LightShader!K101,OFFSET(LightShader!K101,Param!$M$21-20,0))+POWER(0.3,Param!$M$21)),-2),0))</f>
        <v>0.58842369898165869</v>
      </c>
      <c r="L36" s="46">
        <f ca="1">IF(ScreenHeight!$B37&lt;OFFSET(Radar!$AC$3,COLUMN(),0),    Param!$B$38/ScreenHeight!$B37,    (Param!$B$37+1/(1-OFFSET(Radar!$AD$3,COLUMN(),0)*ScreenHeight!$C37)/Param!$B$39)/OFFSET(Radar!$AC$3,COLUMN(),0))*DistanceShader!L36*LightShader!L36*(IF(OFFSET(Ghosts!$S$41,COLUMN(),0)&lt;ScreenHeight!$E37,   1,   (SQRT(OFFSET(Ghosts!$T$41,COLUMN(),0)-OFFSET(Ghosts!$R$41,COLUMN(),0)*ScreenHeight!$D37)-1))+IF(Ghosts!$B$35,IF(Param!$M$21,-1-POWER(0.3,Param!$M$21)/(IF(Param!$M$21&lt;20,LightShader!L101,OFFSET(LightShader!L101,Param!$M$21-20,0))+POWER(0.3,Param!$M$21)),-2),0))</f>
        <v>0.60170404283331358</v>
      </c>
      <c r="M36" s="46">
        <f ca="1">IF(ScreenHeight!$B37&lt;OFFSET(Radar!$AC$3,COLUMN(),0),    Param!$B$38/ScreenHeight!$B37,    (Param!$B$37+1/(1-OFFSET(Radar!$AD$3,COLUMN(),0)*ScreenHeight!$C37)/Param!$B$39)/OFFSET(Radar!$AC$3,COLUMN(),0))*DistanceShader!M36*LightShader!M36*(IF(OFFSET(Ghosts!$S$41,COLUMN(),0)&lt;ScreenHeight!$E37,   1,   (SQRT(OFFSET(Ghosts!$T$41,COLUMN(),0)-OFFSET(Ghosts!$R$41,COLUMN(),0)*ScreenHeight!$D37)-1))+IF(Ghosts!$B$35,IF(Param!$M$21,-1-POWER(0.3,Param!$M$21)/(IF(Param!$M$21&lt;20,LightShader!M101,OFFSET(LightShader!M101,Param!$M$21-20,0))+POWER(0.3,Param!$M$21)),-2),0))</f>
        <v>0.61552684420579684</v>
      </c>
      <c r="N36" s="46">
        <f ca="1">IF(ScreenHeight!$B37&lt;OFFSET(Radar!$AC$3,COLUMN(),0),    Param!$B$38/ScreenHeight!$B37,    (Param!$B$37+1/(1-OFFSET(Radar!$AD$3,COLUMN(),0)*ScreenHeight!$C37)/Param!$B$39)/OFFSET(Radar!$AC$3,COLUMN(),0))*DistanceShader!N36*LightShader!N36*(IF(OFFSET(Ghosts!$S$41,COLUMN(),0)&lt;ScreenHeight!$E37,   1,   (SQRT(OFFSET(Ghosts!$T$41,COLUMN(),0)-OFFSET(Ghosts!$R$41,COLUMN(),0)*ScreenHeight!$D37)-1))+IF(Ghosts!$B$35,IF(Param!$M$21,-1-POWER(0.3,Param!$M$21)/(IF(Param!$M$21&lt;20,LightShader!N101,OFFSET(LightShader!N101,Param!$M$21-20,0))+POWER(0.3,Param!$M$21)),-2),0))</f>
        <v>0.62992692299112873</v>
      </c>
      <c r="O36" s="46">
        <f ca="1">IF(ScreenHeight!$B37&lt;OFFSET(Radar!$AC$3,COLUMN(),0),    Param!$B$38/ScreenHeight!$B37,    (Param!$B$37+1/(1-OFFSET(Radar!$AD$3,COLUMN(),0)*ScreenHeight!$C37)/Param!$B$39)/OFFSET(Radar!$AC$3,COLUMN(),0))*DistanceShader!O36*LightShader!O36*(IF(OFFSET(Ghosts!$S$41,COLUMN(),0)&lt;ScreenHeight!$E37,   1,   (SQRT(OFFSET(Ghosts!$T$41,COLUMN(),0)-OFFSET(Ghosts!$R$41,COLUMN(),0)*ScreenHeight!$D37)-1))+IF(Ghosts!$B$35,IF(Param!$M$21,-1-POWER(0.3,Param!$M$21)/(IF(Param!$M$21&lt;20,LightShader!O101,OFFSET(LightShader!O101,Param!$M$21-20,0))+POWER(0.3,Param!$M$21)),-2),0))</f>
        <v>0.64494251873914388</v>
      </c>
      <c r="P36" s="46">
        <f ca="1">IF(ScreenHeight!$B37&lt;OFFSET(Radar!$AC$3,COLUMN(),0),    Param!$B$38/ScreenHeight!$B37,    (Param!$B$37+1/(1-OFFSET(Radar!$AD$3,COLUMN(),0)*ScreenHeight!$C37)/Param!$B$39)/OFFSET(Radar!$AC$3,COLUMN(),0))*DistanceShader!P36*LightShader!P36*(IF(OFFSET(Ghosts!$S$41,COLUMN(),0)&lt;ScreenHeight!$E37,   1,   (SQRT(OFFSET(Ghosts!$T$41,COLUMN(),0)-OFFSET(Ghosts!$R$41,COLUMN(),0)*ScreenHeight!$D37)-1))+IF(Ghosts!$B$35,IF(Param!$M$21,-1-POWER(0.3,Param!$M$21)/(IF(Param!$M$21&lt;20,LightShader!P101,OFFSET(LightShader!P101,Param!$M$21-20,0))+POWER(0.3,Param!$M$21)),-2),0))</f>
        <v>0.54854485777235984</v>
      </c>
      <c r="Q36" s="46">
        <f ca="1">IF(ScreenHeight!$B37&lt;OFFSET(Radar!$AC$3,COLUMN(),0),    Param!$B$38/ScreenHeight!$B37,    (Param!$B$37+1/(1-OFFSET(Radar!$AD$3,COLUMN(),0)*ScreenHeight!$C37)/Param!$B$39)/OFFSET(Radar!$AC$3,COLUMN(),0))*DistanceShader!Q36*LightShader!Q36*(IF(OFFSET(Ghosts!$S$41,COLUMN(),0)&lt;ScreenHeight!$E37,   1,   (SQRT(OFFSET(Ghosts!$T$41,COLUMN(),0)-OFFSET(Ghosts!$R$41,COLUMN(),0)*ScreenHeight!$D37)-1))+IF(Ghosts!$B$35,IF(Param!$M$21,-1-POWER(0.3,Param!$M$21)/(IF(Param!$M$21&lt;20,LightShader!Q101,OFFSET(LightShader!Q101,Param!$M$21-20,0))+POWER(0.3,Param!$M$21)),-2),0))</f>
        <v>0.57031193399316538</v>
      </c>
      <c r="R36" s="46">
        <f ca="1">IF(ScreenHeight!$B37&lt;OFFSET(Radar!$AC$3,COLUMN(),0),    Param!$B$38/ScreenHeight!$B37,    (Param!$B$37+1/(1-OFFSET(Radar!$AD$3,COLUMN(),0)*ScreenHeight!$C37)/Param!$B$39)/OFFSET(Radar!$AC$3,COLUMN(),0))*DistanceShader!R36*LightShader!R36*(IF(OFFSET(Ghosts!$S$41,COLUMN(),0)&lt;ScreenHeight!$E37,   1,   (SQRT(OFFSET(Ghosts!$T$41,COLUMN(),0)-OFFSET(Ghosts!$R$41,COLUMN(),0)*ScreenHeight!$D37)-1))+IF(Ghosts!$B$35,IF(Param!$M$21,-1-POWER(0.3,Param!$M$21)/(IF(Param!$M$21&lt;20,LightShader!R101,OFFSET(LightShader!R101,Param!$M$21-20,0))+POWER(0.3,Param!$M$21)),-2),0))</f>
        <v>0.51501316346076031</v>
      </c>
      <c r="S36" s="46">
        <f ca="1">IF(ScreenHeight!$B37&lt;OFFSET(Radar!$AC$3,COLUMN(),0),    Param!$B$38/ScreenHeight!$B37,    (Param!$B$37+1/(1-OFFSET(Radar!$AD$3,COLUMN(),0)*ScreenHeight!$C37)/Param!$B$39)/OFFSET(Radar!$AC$3,COLUMN(),0))*DistanceShader!S36*LightShader!S36*(IF(OFFSET(Ghosts!$S$41,COLUMN(),0)&lt;ScreenHeight!$E37,   1,   (SQRT(OFFSET(Ghosts!$T$41,COLUMN(),0)-OFFSET(Ghosts!$R$41,COLUMN(),0)*ScreenHeight!$D37)-1))+IF(Ghosts!$B$35,IF(Param!$M$21,-1-POWER(0.3,Param!$M$21)/(IF(Param!$M$21&lt;20,LightShader!S101,OFFSET(LightShader!S101,Param!$M$21-20,0))+POWER(0.3,Param!$M$21)),-2),0))</f>
        <v>0.52832875155824932</v>
      </c>
      <c r="T36" s="46">
        <f ca="1">IF(ScreenHeight!$B37&lt;OFFSET(Radar!$AC$3,COLUMN(),0),    Param!$B$38/ScreenHeight!$B37,    (Param!$B$37+1/(1-OFFSET(Radar!$AD$3,COLUMN(),0)*ScreenHeight!$C37)/Param!$B$39)/OFFSET(Radar!$AC$3,COLUMN(),0))*DistanceShader!T36*LightShader!T36*(IF(OFFSET(Ghosts!$S$41,COLUMN(),0)&lt;ScreenHeight!$E37,   1,   (SQRT(OFFSET(Ghosts!$T$41,COLUMN(),0)-OFFSET(Ghosts!$R$41,COLUMN(),0)*ScreenHeight!$D37)-1))+IF(Ghosts!$B$35,IF(Param!$M$21,-1-POWER(0.3,Param!$M$21)/(IF(Param!$M$21&lt;20,LightShader!T101,OFFSET(LightShader!T101,Param!$M$21-20,0))+POWER(0.3,Param!$M$21)),-2),0))</f>
        <v>0.54229535511553195</v>
      </c>
      <c r="U36" s="46">
        <f ca="1">IF(ScreenHeight!$B37&lt;OFFSET(Radar!$AC$3,COLUMN(),0),    Param!$B$38/ScreenHeight!$B37,    (Param!$B$37+1/(1-OFFSET(Radar!$AD$3,COLUMN(),0)*ScreenHeight!$C37)/Param!$B$39)/OFFSET(Radar!$AC$3,COLUMN(),0))*DistanceShader!U36*LightShader!U36*(IF(OFFSET(Ghosts!$S$41,COLUMN(),0)&lt;ScreenHeight!$E37,   1,   (SQRT(OFFSET(Ghosts!$T$41,COLUMN(),0)-OFFSET(Ghosts!$R$41,COLUMN(),0)*ScreenHeight!$D37)-1))+IF(Ghosts!$B$35,IF(Param!$M$21,-1-POWER(0.3,Param!$M$21)/(IF(Param!$M$21&lt;20,LightShader!U101,OFFSET(LightShader!U101,Param!$M$21-20,0))+POWER(0.3,Param!$M$21)),-2),0))</f>
        <v>0.55696633068125689</v>
      </c>
      <c r="V36" s="46">
        <f ca="1">IF(ScreenHeight!$B37&lt;OFFSET(Radar!$AC$3,COLUMN(),0),    Param!$B$38/ScreenHeight!$B37,    (Param!$B$37+1/(1-OFFSET(Radar!$AD$3,COLUMN(),0)*ScreenHeight!$C37)/Param!$B$39)/OFFSET(Radar!$AC$3,COLUMN(),0))*DistanceShader!V36*LightShader!V36*(IF(OFFSET(Ghosts!$S$41,COLUMN(),0)&lt;ScreenHeight!$E37,   1,   (SQRT(OFFSET(Ghosts!$T$41,COLUMN(),0)-OFFSET(Ghosts!$R$41,COLUMN(),0)*ScreenHeight!$D37)-1))+IF(Ghosts!$B$35,IF(Param!$M$21,-1-POWER(0.3,Param!$M$21)/(IF(Param!$M$21&lt;20,LightShader!V101,OFFSET(LightShader!V101,Param!$M$21-20,0))+POWER(0.3,Param!$M$21)),-2),0))</f>
        <v>0.57240171641969051</v>
      </c>
      <c r="W36" s="46">
        <f ca="1">IF(ScreenHeight!$B37&lt;OFFSET(Radar!$AC$3,COLUMN(),0),    Param!$B$38/ScreenHeight!$B37,    (Param!$B$37+1/(1-OFFSET(Radar!$AD$3,COLUMN(),0)*ScreenHeight!$C37)/Param!$B$39)/OFFSET(Radar!$AC$3,COLUMN(),0))*DistanceShader!W36*LightShader!W36*(IF(OFFSET(Ghosts!$S$41,COLUMN(),0)&lt;ScreenHeight!$E37,   1,   (SQRT(OFFSET(Ghosts!$T$41,COLUMN(),0)-OFFSET(Ghosts!$R$41,COLUMN(),0)*ScreenHeight!$D37)-1))+IF(Ghosts!$B$35,IF(Param!$M$21,-1-POWER(0.3,Param!$M$21)/(IF(Param!$M$21&lt;20,LightShader!W101,OFFSET(LightShader!W101,Param!$M$21-20,0))+POWER(0.3,Param!$M$21)),-2),0))</f>
        <v>0.58866933609251193</v>
      </c>
      <c r="X36" s="46">
        <f ca="1">IF(ScreenHeight!$B37&lt;OFFSET(Radar!$AC$3,COLUMN(),0),    Param!$B$38/ScreenHeight!$B37,    (Param!$B$37+1/(1-OFFSET(Radar!$AD$3,COLUMN(),0)*ScreenHeight!$C37)/Param!$B$39)/OFFSET(Radar!$AC$3,COLUMN(),0))*DistanceShader!X36*LightShader!X36*(IF(OFFSET(Ghosts!$S$41,COLUMN(),0)&lt;ScreenHeight!$E37,   1,   (SQRT(OFFSET(Ghosts!$T$41,COLUMN(),0)-OFFSET(Ghosts!$R$41,COLUMN(),0)*ScreenHeight!$D37)-1))+IF(Ghosts!$B$35,IF(Param!$M$21,-1-POWER(0.3,Param!$M$21)/(IF(Param!$M$21&lt;20,LightShader!X101,OFFSET(LightShader!X101,Param!$M$21-20,0))+POWER(0.3,Param!$M$21)),-2),0))</f>
        <v>0.60584612060280396</v>
      </c>
      <c r="Y36" s="46">
        <f ca="1">IF(ScreenHeight!$B37&lt;OFFSET(Radar!$AC$3,COLUMN(),0),    Param!$B$38/ScreenHeight!$B37,    (Param!$B$37+1/(1-OFFSET(Radar!$AD$3,COLUMN(),0)*ScreenHeight!$C37)/Param!$B$39)/OFFSET(Radar!$AC$3,COLUMN(),0))*DistanceShader!Y36*LightShader!Y36*(IF(OFFSET(Ghosts!$S$41,COLUMN(),0)&lt;ScreenHeight!$E37,   1,   (SQRT(OFFSET(Ghosts!$T$41,COLUMN(),0)-OFFSET(Ghosts!$R$41,COLUMN(),0)*ScreenHeight!$D37)-1))+IF(Ghosts!$B$35,IF(Param!$M$21,-1-POWER(0.3,Param!$M$21)/(IF(Param!$M$21&lt;20,LightShader!Y101,OFFSET(LightShader!Y101,Param!$M$21-20,0))+POWER(0.3,Param!$M$21)),-2),0))</f>
        <v>0.62401969602601426</v>
      </c>
      <c r="Z36" s="46">
        <f ca="1">IF(ScreenHeight!$B37&lt;OFFSET(Radar!$AC$3,COLUMN(),0),    Param!$B$38/ScreenHeight!$B37,    (Param!$B$37+1/(1-OFFSET(Radar!$AD$3,COLUMN(),0)*ScreenHeight!$C37)/Param!$B$39)/OFFSET(Radar!$AC$3,COLUMN(),0))*DistanceShader!Z36*LightShader!Z36*(IF(OFFSET(Ghosts!$S$41,COLUMN(),0)&lt;ScreenHeight!$E37,   1,   (SQRT(OFFSET(Ghosts!$T$41,COLUMN(),0)-OFFSET(Ghosts!$R$41,COLUMN(),0)*ScreenHeight!$D37)-1))+IF(Ghosts!$B$35,IF(Param!$M$21,-1-POWER(0.3,Param!$M$21)/(IF(Param!$M$21&lt;20,LightShader!Z101,OFFSET(LightShader!Z101,Param!$M$21-20,0))+POWER(0.3,Param!$M$21)),-2),0))</f>
        <v>0.6432902993046925</v>
      </c>
      <c r="AA36" s="46">
        <f ca="1">IF(ScreenHeight!$B37&lt;OFFSET(Radar!$AC$3,COLUMN(),0),    Param!$B$38/ScreenHeight!$B37,    (Param!$B$37+1/(1-OFFSET(Radar!$AD$3,COLUMN(),0)*ScreenHeight!$C37)/Param!$B$39)/OFFSET(Radar!$AC$3,COLUMN(),0))*DistanceShader!AA36*LightShader!AA36*(IF(OFFSET(Ghosts!$S$41,COLUMN(),0)&lt;ScreenHeight!$E37,   1,   (SQRT(OFFSET(Ghosts!$T$41,COLUMN(),0)-OFFSET(Ghosts!$R$41,COLUMN(),0)*ScreenHeight!$D37)-1))+IF(Ghosts!$B$35,IF(Param!$M$21,-1-POWER(0.3,Param!$M$21)/(IF(Param!$M$21&lt;20,LightShader!AA101,OFFSET(LightShader!AA101,Param!$M$21-20,0))+POWER(0.3,Param!$M$21)),-2),0))</f>
        <v>0.66377309832891662</v>
      </c>
      <c r="AB36" s="46">
        <f ca="1">IF(ScreenHeight!$B37&lt;OFFSET(Radar!$AC$3,COLUMN(),0),    Param!$B$38/ScreenHeight!$B37,    (Param!$B$37+1/(1-OFFSET(Radar!$AD$3,COLUMN(),0)*ScreenHeight!$C37)/Param!$B$39)/OFFSET(Radar!$AC$3,COLUMN(),0))*DistanceShader!AB36*LightShader!AB36*(IF(OFFSET(Ghosts!$S$41,COLUMN(),0)&lt;ScreenHeight!$E37,   1,   (SQRT(OFFSET(Ghosts!$T$41,COLUMN(),0)-OFFSET(Ghosts!$R$41,COLUMN(),0)*ScreenHeight!$D37)-1))+IF(Ghosts!$B$35,IF(Param!$M$21,-1-POWER(0.3,Param!$M$21)/(IF(Param!$M$21&lt;20,LightShader!AB101,OFFSET(LightShader!AB101,Param!$M$21-20,0))+POWER(0.3,Param!$M$21)),-2),0))</f>
        <v>0.68560101283378794</v>
      </c>
      <c r="AC36" s="46">
        <f ca="1">IF(ScreenHeight!$B37&lt;OFFSET(Radar!$AC$3,COLUMN(),0),    Param!$B$38/ScreenHeight!$B37,    (Param!$B$37+1/(1-OFFSET(Radar!$AD$3,COLUMN(),0)*ScreenHeight!$C37)/Param!$B$39)/OFFSET(Radar!$AC$3,COLUMN(),0))*DistanceShader!AC36*LightShader!AC36*(IF(OFFSET(Ghosts!$S$41,COLUMN(),0)&lt;ScreenHeight!$E37,   1,   (SQRT(OFFSET(Ghosts!$T$41,COLUMN(),0)-OFFSET(Ghosts!$R$41,COLUMN(),0)*ScreenHeight!$D37)-1))+IF(Ghosts!$B$35,IF(Param!$M$21,-1-POWER(0.3,Param!$M$21)/(IF(Param!$M$21&lt;20,LightShader!AC101,OFFSET(LightShader!AC101,Param!$M$21-20,0))+POWER(0.3,Param!$M$21)),-2),0))</f>
        <v>0.9747430365251164</v>
      </c>
      <c r="AD36" s="46">
        <f ca="1">IF(ScreenHeight!$B37&lt;OFFSET(Radar!$AC$3,COLUMN(),0),    Param!$B$38/ScreenHeight!$B37,    (Param!$B$37+1/(1-OFFSET(Radar!$AD$3,COLUMN(),0)*ScreenHeight!$C37)/Param!$B$39)/OFFSET(Radar!$AC$3,COLUMN(),0))*DistanceShader!AD36*LightShader!AD36*(IF(OFFSET(Ghosts!$S$41,COLUMN(),0)&lt;ScreenHeight!$E37,   1,   (SQRT(OFFSET(Ghosts!$T$41,COLUMN(),0)-OFFSET(Ghosts!$R$41,COLUMN(),0)*ScreenHeight!$D37)-1))+IF(Ghosts!$B$35,IF(Param!$M$21,-1-POWER(0.3,Param!$M$21)/(IF(Param!$M$21&lt;20,LightShader!AD101,OFFSET(LightShader!AD101,Param!$M$21-20,0))+POWER(0.3,Param!$M$21)),-2),0))</f>
        <v>1.0271737682915256</v>
      </c>
      <c r="AE36" s="46">
        <f ca="1">IF(ScreenHeight!$B37&lt;OFFSET(Radar!$AC$3,COLUMN(),0),    Param!$B$38/ScreenHeight!$B37,    (Param!$B$37+1/(1-OFFSET(Radar!$AD$3,COLUMN(),0)*ScreenHeight!$C37)/Param!$B$39)/OFFSET(Radar!$AC$3,COLUMN(),0))*DistanceShader!AE36*LightShader!AE36*(IF(OFFSET(Ghosts!$S$41,COLUMN(),0)&lt;ScreenHeight!$E37,   1,   (SQRT(OFFSET(Ghosts!$T$41,COLUMN(),0)-OFFSET(Ghosts!$R$41,COLUMN(),0)*ScreenHeight!$D37)-1))+IF(Ghosts!$B$35,IF(Param!$M$21,-1-POWER(0.3,Param!$M$21)/(IF(Param!$M$21&lt;20,LightShader!AE101,OFFSET(LightShader!AE101,Param!$M$21-20,0))+POWER(0.3,Param!$M$21)),-2),0))</f>
        <v>1.0842043632888838</v>
      </c>
      <c r="AF36" s="46">
        <f ca="1">IF(ScreenHeight!$B37&lt;OFFSET(Radar!$AC$3,COLUMN(),0),    Param!$B$38/ScreenHeight!$B37,    (Param!$B$37+1/(1-OFFSET(Radar!$AD$3,COLUMN(),0)*ScreenHeight!$C37)/Param!$B$39)/OFFSET(Radar!$AC$3,COLUMN(),0))*DistanceShader!AF36*LightShader!AF36*(IF(OFFSET(Ghosts!$S$41,COLUMN(),0)&lt;ScreenHeight!$E37,   1,   (SQRT(OFFSET(Ghosts!$T$41,COLUMN(),0)-OFFSET(Ghosts!$R$41,COLUMN(),0)*ScreenHeight!$D37)-1))+IF(Ghosts!$B$35,IF(Param!$M$21,-1-POWER(0.3,Param!$M$21)/(IF(Param!$M$21&lt;20,LightShader!AF101,OFFSET(LightShader!AF101,Param!$M$21-20,0))+POWER(0.3,Param!$M$21)),-2),0))</f>
        <v>1.1464492674392743</v>
      </c>
      <c r="AG36" s="46">
        <f ca="1">IF(ScreenHeight!$B37&lt;OFFSET(Radar!$AC$3,COLUMN(),0),    Param!$B$38/ScreenHeight!$B37,    (Param!$B$37+1/(1-OFFSET(Radar!$AD$3,COLUMN(),0)*ScreenHeight!$C37)/Param!$B$39)/OFFSET(Radar!$AC$3,COLUMN(),0))*DistanceShader!AG36*LightShader!AG36*(IF(OFFSET(Ghosts!$S$41,COLUMN(),0)&lt;ScreenHeight!$E37,   1,   (SQRT(OFFSET(Ghosts!$T$41,COLUMN(),0)-OFFSET(Ghosts!$R$41,COLUMN(),0)*ScreenHeight!$D37)-1))+IF(Ghosts!$B$35,IF(Param!$M$21,-1-POWER(0.3,Param!$M$21)/(IF(Param!$M$21&lt;20,LightShader!AG101,OFFSET(LightShader!AG101,Param!$M$21-20,0))+POWER(0.3,Param!$M$21)),-2),0))</f>
        <v>1.2146356971749985</v>
      </c>
      <c r="AH36" s="46">
        <f ca="1">IF(ScreenHeight!$B37&lt;OFFSET(Radar!$AC$3,COLUMN(),0),    Param!$B$38/ScreenHeight!$B37,    (Param!$B$37+1/(1-OFFSET(Radar!$AD$3,COLUMN(),0)*ScreenHeight!$C37)/Param!$B$39)/OFFSET(Radar!$AC$3,COLUMN(),0))*DistanceShader!AH36*LightShader!AH36*(IF(OFFSET(Ghosts!$S$41,COLUMN(),0)&lt;ScreenHeight!$E37,   1,   (SQRT(OFFSET(Ghosts!$T$41,COLUMN(),0)-OFFSET(Ghosts!$R$41,COLUMN(),0)*ScreenHeight!$D37)-1))+IF(Ghosts!$B$35,IF(Param!$M$21,-1-POWER(0.3,Param!$M$21)/(IF(Param!$M$21&lt;20,LightShader!AH101,OFFSET(LightShader!AH101,Param!$M$21-20,0))+POWER(0.3,Param!$M$21)),-2),0))</f>
        <v>1.8128507202453896</v>
      </c>
      <c r="AI36" s="46">
        <f ca="1">IF(ScreenHeight!$B37&lt;OFFSET(Radar!$AC$3,COLUMN(),0),    Param!$B$38/ScreenHeight!$B37,    (Param!$B$37+1/(1-OFFSET(Radar!$AD$3,COLUMN(),0)*ScreenHeight!$C37)/Param!$B$39)/OFFSET(Radar!$AC$3,COLUMN(),0))*DistanceShader!AI36*LightShader!AI36*(IF(OFFSET(Ghosts!$S$41,COLUMN(),0)&lt;ScreenHeight!$E37,   1,   (SQRT(OFFSET(Ghosts!$T$41,COLUMN(),0)-OFFSET(Ghosts!$R$41,COLUMN(),0)*ScreenHeight!$D37)-1))+IF(Ghosts!$B$35,IF(Param!$M$21,-1-POWER(0.3,Param!$M$21)/(IF(Param!$M$21&lt;20,LightShader!AI101,OFFSET(LightShader!AI101,Param!$M$21-20,0))+POWER(0.3,Param!$M$21)),-2),0))</f>
        <v>1.9427953833971001</v>
      </c>
      <c r="AJ36" s="46">
        <f ca="1">IF(ScreenHeight!$B37&lt;OFFSET(Radar!$AC$3,COLUMN(),0),    Param!$B$38/ScreenHeight!$B37,    (Param!$B$37+1/(1-OFFSET(Radar!$AD$3,COLUMN(),0)*ScreenHeight!$C37)/Param!$B$39)/OFFSET(Radar!$AC$3,COLUMN(),0))*DistanceShader!AJ36*LightShader!AJ36*(IF(OFFSET(Ghosts!$S$41,COLUMN(),0)&lt;ScreenHeight!$E37,   1,   (SQRT(OFFSET(Ghosts!$T$41,COLUMN(),0)-OFFSET(Ghosts!$R$41,COLUMN(),0)*ScreenHeight!$D37)-1))+IF(Ghosts!$B$35,IF(Param!$M$21,-1-POWER(0.3,Param!$M$21)/(IF(Param!$M$21&lt;20,LightShader!AJ101,OFFSET(LightShader!AJ101,Param!$M$21-20,0))+POWER(0.3,Param!$M$21)),-2),0))</f>
        <v>2.0873323121141012</v>
      </c>
      <c r="AK36" s="46">
        <f ca="1">IF(ScreenHeight!$B37&lt;OFFSET(Radar!$AC$3,COLUMN(),0),    Param!$B$38/ScreenHeight!$B37,    (Param!$B$37+1/(1-OFFSET(Radar!$AD$3,COLUMN(),0)*ScreenHeight!$C37)/Param!$B$39)/OFFSET(Radar!$AC$3,COLUMN(),0))*DistanceShader!AK36*LightShader!AK36*(IF(OFFSET(Ghosts!$S$41,COLUMN(),0)&lt;ScreenHeight!$E37,   1,   (SQRT(OFFSET(Ghosts!$T$41,COLUMN(),0)-OFFSET(Ghosts!$R$41,COLUMN(),0)*ScreenHeight!$D37)-1))+IF(Ghosts!$B$35,IF(Param!$M$21,-1-POWER(0.3,Param!$M$21)/(IF(Param!$M$21&lt;20,LightShader!AK101,OFFSET(LightShader!AK101,Param!$M$21-20,0))+POWER(0.3,Param!$M$21)),-2),0))</f>
        <v>2.2488932611410561</v>
      </c>
      <c r="AL36" s="46">
        <f ca="1">IF(ScreenHeight!$B37&lt;OFFSET(Radar!$AC$3,COLUMN(),0),    Param!$B$38/ScreenHeight!$B37,    (Param!$B$37+1/(1-OFFSET(Radar!$AD$3,COLUMN(),0)*ScreenHeight!$C37)/Param!$B$39)/OFFSET(Radar!$AC$3,COLUMN(),0))*DistanceShader!AL36*LightShader!AL36*(IF(OFFSET(Ghosts!$S$41,COLUMN(),0)&lt;ScreenHeight!$E37,   1,   (SQRT(OFFSET(Ghosts!$T$41,COLUMN(),0)-OFFSET(Ghosts!$R$41,COLUMN(),0)*ScreenHeight!$D37)-1))+IF(Ghosts!$B$35,IF(Param!$M$21,-1-POWER(0.3,Param!$M$21)/(IF(Param!$M$21&lt;20,LightShader!AL101,OFFSET(LightShader!AL101,Param!$M$21-20,0))+POWER(0.3,Param!$M$21)),-2),0))</f>
        <v>2.4304330879751732</v>
      </c>
      <c r="AM36" s="46">
        <f ca="1">IF(ScreenHeight!$B37&lt;OFFSET(Radar!$AC$3,COLUMN(),0),    Param!$B$38/ScreenHeight!$B37,    (Param!$B$37+1/(1-OFFSET(Radar!$AD$3,COLUMN(),0)*ScreenHeight!$C37)/Param!$B$39)/OFFSET(Radar!$AC$3,COLUMN(),0))*DistanceShader!AM36*LightShader!AM36*(IF(OFFSET(Ghosts!$S$41,COLUMN(),0)&lt;ScreenHeight!$E37,   1,   (SQRT(OFFSET(Ghosts!$T$41,COLUMN(),0)-OFFSET(Ghosts!$R$41,COLUMN(),0)*ScreenHeight!$D37)-1))+IF(Ghosts!$B$35,IF(Param!$M$21,-1-POWER(0.3,Param!$M$21)/(IF(Param!$M$21&lt;20,LightShader!AM101,OFFSET(LightShader!AM101,Param!$M$21-20,0))+POWER(0.3,Param!$M$21)),-2),0))</f>
        <v>2.6355503744824693</v>
      </c>
      <c r="AN36" s="46">
        <f ca="1">IF(ScreenHeight!$B37&lt;OFFSET(Radar!$AC$3,COLUMN(),0),    Param!$B$38/ScreenHeight!$B37,    (Param!$B$37+1/(1-OFFSET(Radar!$AD$3,COLUMN(),0)*ScreenHeight!$C37)/Param!$B$39)/OFFSET(Radar!$AC$3,COLUMN(),0))*DistanceShader!AN36*LightShader!AN36*(IF(OFFSET(Ghosts!$S$41,COLUMN(),0)&lt;ScreenHeight!$E37,   1,   (SQRT(OFFSET(Ghosts!$T$41,COLUMN(),0)-OFFSET(Ghosts!$R$41,COLUMN(),0)*ScreenHeight!$D37)-1))+IF(Ghosts!$B$35,IF(Param!$M$21,-1-POWER(0.3,Param!$M$21)/(IF(Param!$M$21&lt;20,LightShader!AN101,OFFSET(LightShader!AN101,Param!$M$21-20,0))+POWER(0.3,Param!$M$21)),-2),0))</f>
        <v>2.7729375020542975</v>
      </c>
      <c r="AO36" s="46">
        <f ca="1">IF(ScreenHeight!$B37&lt;OFFSET(Radar!$AC$3,COLUMN(),0),    Param!$B$38/ScreenHeight!$B37,    (Param!$B$37+1/(1-OFFSET(Radar!$AD$3,COLUMN(),0)*ScreenHeight!$C37)/Param!$B$39)/OFFSET(Radar!$AC$3,COLUMN(),0))*DistanceShader!AO36*LightShader!AO36*(IF(OFFSET(Ghosts!$S$41,COLUMN(),0)&lt;ScreenHeight!$E37,   1,   (SQRT(OFFSET(Ghosts!$T$41,COLUMN(),0)-OFFSET(Ghosts!$R$41,COLUMN(),0)*ScreenHeight!$D37)-1))+IF(Ghosts!$B$35,IF(Param!$M$21,-1-POWER(0.3,Param!$M$21)/(IF(Param!$M$21&lt;20,LightShader!AO101,OFFSET(LightShader!AO101,Param!$M$21-20,0))+POWER(0.3,Param!$M$21)),-2),0))</f>
        <v>4.8318522075960555</v>
      </c>
      <c r="AP36" s="46">
        <f ca="1">IF(ScreenHeight!$B37&lt;OFFSET(Radar!$AC$3,COLUMN(),0),    Param!$B$38/ScreenHeight!$B37,    (Param!$B$37+1/(1-OFFSET(Radar!$AD$3,COLUMN(),0)*ScreenHeight!$C37)/Param!$B$39)/OFFSET(Radar!$AC$3,COLUMN(),0))*DistanceShader!AP36*LightShader!AP36*(IF(OFFSET(Ghosts!$S$41,COLUMN(),0)&lt;ScreenHeight!$E37,   1,   (SQRT(OFFSET(Ghosts!$T$41,COLUMN(),0)-OFFSET(Ghosts!$R$41,COLUMN(),0)*ScreenHeight!$D37)-1))+IF(Ghosts!$B$35,IF(Param!$M$21,-1-POWER(0.3,Param!$M$21)/(IF(Param!$M$21&lt;20,LightShader!AP101,OFFSET(LightShader!AP101,Param!$M$21-20,0))+POWER(0.3,Param!$M$21)),-2),0))</f>
        <v>4.7432133410367641</v>
      </c>
      <c r="AQ36" s="46">
        <f ca="1">IF(ScreenHeight!$B37&lt;OFFSET(Radar!$AC$3,COLUMN(),0),    Param!$B$38/ScreenHeight!$B37,    (Param!$B$37+1/(1-OFFSET(Radar!$AD$3,COLUMN(),0)*ScreenHeight!$C37)/Param!$B$39)/OFFSET(Radar!$AC$3,COLUMN(),0))*DistanceShader!AQ36*LightShader!AQ36*(IF(OFFSET(Ghosts!$S$41,COLUMN(),0)&lt;ScreenHeight!$E37,   1,   (SQRT(OFFSET(Ghosts!$T$41,COLUMN(),0)-OFFSET(Ghosts!$R$41,COLUMN(),0)*ScreenHeight!$D37)-1))+IF(Ghosts!$B$35,IF(Param!$M$21,-1-POWER(0.3,Param!$M$21)/(IF(Param!$M$21&lt;20,LightShader!AQ101,OFFSET(LightShader!AQ101,Param!$M$21-20,0))+POWER(0.3,Param!$M$21)),-2),0))</f>
        <v>4.6517373379095988</v>
      </c>
      <c r="AR36" s="46">
        <f ca="1">IF(ScreenHeight!$B37&lt;OFFSET(Radar!$AC$3,COLUMN(),0),    Param!$B$38/ScreenHeight!$B37,    (Param!$B$37+1/(1-OFFSET(Radar!$AD$3,COLUMN(),0)*ScreenHeight!$C37)/Param!$B$39)/OFFSET(Radar!$AC$3,COLUMN(),0))*DistanceShader!AR36*LightShader!AR36*(IF(OFFSET(Ghosts!$S$41,COLUMN(),0)&lt;ScreenHeight!$E37,   1,   (SQRT(OFFSET(Ghosts!$T$41,COLUMN(),0)-OFFSET(Ghosts!$R$41,COLUMN(),0)*ScreenHeight!$D37)-1))+IF(Ghosts!$B$35,IF(Param!$M$21,-1-POWER(0.3,Param!$M$21)/(IF(Param!$M$21&lt;20,LightShader!AR101,OFFSET(LightShader!AR101,Param!$M$21-20,0))+POWER(0.3,Param!$M$21)),-2),0))</f>
        <v>4.55749740476839</v>
      </c>
      <c r="AS36" s="46">
        <f ca="1">IF(ScreenHeight!$B37&lt;OFFSET(Radar!$AC$3,COLUMN(),0),    Param!$B$38/ScreenHeight!$B37,    (Param!$B$37+1/(1-OFFSET(Radar!$AD$3,COLUMN(),0)*ScreenHeight!$C37)/Param!$B$39)/OFFSET(Radar!$AC$3,COLUMN(),0))*DistanceShader!AS36*LightShader!AS36*(IF(OFFSET(Ghosts!$S$41,COLUMN(),0)&lt;ScreenHeight!$E37,   1,   (SQRT(OFFSET(Ghosts!$T$41,COLUMN(),0)-OFFSET(Ghosts!$R$41,COLUMN(),0)*ScreenHeight!$D37)-1))+IF(Ghosts!$B$35,IF(Param!$M$21,-1-POWER(0.3,Param!$M$21)/(IF(Param!$M$21&lt;20,LightShader!AS101,OFFSET(LightShader!AS101,Param!$M$21-20,0))+POWER(0.3,Param!$M$21)),-2),0))</f>
        <v>4.4605798882484686</v>
      </c>
      <c r="AT36" s="46">
        <f ca="1">IF(ScreenHeight!$B37&lt;OFFSET(Radar!$AC$3,COLUMN(),0),    Param!$B$38/ScreenHeight!$B37,    (Param!$B$37+1/(1-OFFSET(Radar!$AD$3,COLUMN(),0)*ScreenHeight!$C37)/Param!$B$39)/OFFSET(Radar!$AC$3,COLUMN(),0))*DistanceShader!AT36*LightShader!AT36*(IF(OFFSET(Ghosts!$S$41,COLUMN(),0)&lt;ScreenHeight!$E37,   1,   (SQRT(OFFSET(Ghosts!$T$41,COLUMN(),0)-OFFSET(Ghosts!$R$41,COLUMN(),0)*ScreenHeight!$D37)-1))+IF(Ghosts!$B$35,IF(Param!$M$21,-1-POWER(0.3,Param!$M$21)/(IF(Param!$M$21&lt;20,LightShader!AT101,OFFSET(LightShader!AT101,Param!$M$21-20,0))+POWER(0.3,Param!$M$21)),-2),0))</f>
        <v>4.3610840447934178</v>
      </c>
      <c r="AU36" s="46">
        <f ca="1">IF(ScreenHeight!$B37&lt;OFFSET(Radar!$AC$3,COLUMN(),0),    Param!$B$38/ScreenHeight!$B37,    (Param!$B$37+1/(1-OFFSET(Radar!$AD$3,COLUMN(),0)*ScreenHeight!$C37)/Param!$B$39)/OFFSET(Radar!$AC$3,COLUMN(),0))*DistanceShader!AU36*LightShader!AU36*(IF(OFFSET(Ghosts!$S$41,COLUMN(),0)&lt;ScreenHeight!$E37,   1,   (SQRT(OFFSET(Ghosts!$T$41,COLUMN(),0)-OFFSET(Ghosts!$R$41,COLUMN(),0)*ScreenHeight!$D37)-1))+IF(Ghosts!$B$35,IF(Param!$M$21,-1-POWER(0.3,Param!$M$21)/(IF(Param!$M$21&lt;20,LightShader!AU101,OFFSET(LightShader!AU101,Param!$M$21-20,0))+POWER(0.3,Param!$M$21)),-2),0))</f>
        <v>4.2591216503582379</v>
      </c>
      <c r="AV36" s="46">
        <f ca="1">IF(ScreenHeight!$B37&lt;OFFSET(Radar!$AC$3,COLUMN(),0),    Param!$B$38/ScreenHeight!$B37,    (Param!$B$37+1/(1-OFFSET(Radar!$AD$3,COLUMN(),0)*ScreenHeight!$C37)/Param!$B$39)/OFFSET(Radar!$AC$3,COLUMN(),0))*DistanceShader!AV36*LightShader!AV36*(IF(OFFSET(Ghosts!$S$41,COLUMN(),0)&lt;ScreenHeight!$E37,   1,   (SQRT(OFFSET(Ghosts!$T$41,COLUMN(),0)-OFFSET(Ghosts!$R$41,COLUMN(),0)*ScreenHeight!$D37)-1))+IF(Ghosts!$B$35,IF(Param!$M$21,-1-POWER(0.3,Param!$M$21)/(IF(Param!$M$21&lt;20,LightShader!AV101,OFFSET(LightShader!AV101,Param!$M$21-20,0))+POWER(0.3,Param!$M$21)),-2),0))</f>
        <v>4.1548164509236925</v>
      </c>
      <c r="AW36" s="46">
        <f ca="1">IF(ScreenHeight!$B37&lt;OFFSET(Radar!$AC$3,COLUMN(),0),    Param!$B$38/ScreenHeight!$B37,    (Param!$B$37+1/(1-OFFSET(Radar!$AD$3,COLUMN(),0)*ScreenHeight!$C37)/Param!$B$39)/OFFSET(Radar!$AC$3,COLUMN(),0))*DistanceShader!AW36*LightShader!AW36*(IF(OFFSET(Ghosts!$S$41,COLUMN(),0)&lt;ScreenHeight!$E37,   1,   (SQRT(OFFSET(Ghosts!$T$41,COLUMN(),0)-OFFSET(Ghosts!$R$41,COLUMN(),0)*ScreenHeight!$D37)-1))+IF(Ghosts!$B$35,IF(Param!$M$21,-1-POWER(0.3,Param!$M$21)/(IF(Param!$M$21&lt;20,LightShader!AW101,OFFSET(LightShader!AW101,Param!$M$21-20,0))+POWER(0.3,Param!$M$21)),-2),0))</f>
        <v>4.0483034584260436</v>
      </c>
      <c r="AX36" s="46">
        <f ca="1">IF(ScreenHeight!$B37&lt;OFFSET(Radar!$AC$3,COLUMN(),0),    Param!$B$38/ScreenHeight!$B37,    (Param!$B$37+1/(1-OFFSET(Radar!$AD$3,COLUMN(),0)*ScreenHeight!$C37)/Param!$B$39)/OFFSET(Radar!$AC$3,COLUMN(),0))*DistanceShader!AX36*LightShader!AX36*(IF(OFFSET(Ghosts!$S$41,COLUMN(),0)&lt;ScreenHeight!$E37,   1,   (SQRT(OFFSET(Ghosts!$T$41,COLUMN(),0)-OFFSET(Ghosts!$R$41,COLUMN(),0)*ScreenHeight!$D37)-1))+IF(Ghosts!$B$35,IF(Param!$M$21,-1-POWER(0.3,Param!$M$21)/(IF(Param!$M$21&lt;20,LightShader!AX101,OFFSET(LightShader!AX101,Param!$M$21-20,0))+POWER(0.3,Param!$M$21)),-2),0))</f>
        <v>3.939728100479627</v>
      </c>
      <c r="AY36" s="46">
        <f ca="1">IF(ScreenHeight!$B37&lt;OFFSET(Radar!$AC$3,COLUMN(),0),    Param!$B$38/ScreenHeight!$B37,    (Param!$B$37+1/(1-OFFSET(Radar!$AD$3,COLUMN(),0)*ScreenHeight!$C37)/Param!$B$39)/OFFSET(Radar!$AC$3,COLUMN(),0))*DistanceShader!AY36*LightShader!AY36*(IF(OFFSET(Ghosts!$S$41,COLUMN(),0)&lt;ScreenHeight!$E37,   1,   (SQRT(OFFSET(Ghosts!$T$41,COLUMN(),0)-OFFSET(Ghosts!$R$41,COLUMN(),0)*ScreenHeight!$D37)-1))+IF(Ghosts!$B$35,IF(Param!$M$21,-1-POWER(0.3,Param!$M$21)/(IF(Param!$M$21&lt;20,LightShader!AY101,OFFSET(LightShader!AY101,Param!$M$21-20,0))+POWER(0.3,Param!$M$21)),-2),0))</f>
        <v>3.8292452358994398</v>
      </c>
      <c r="AZ36" s="46">
        <f ca="1">IF(ScreenHeight!$B37&lt;OFFSET(Radar!$AC$3,COLUMN(),0),    Param!$B$38/ScreenHeight!$B37,    (Param!$B$37+1/(1-OFFSET(Radar!$AD$3,COLUMN(),0)*ScreenHeight!$C37)/Param!$B$39)/OFFSET(Radar!$AC$3,COLUMN(),0))*DistanceShader!AZ36*LightShader!AZ36*(IF(OFFSET(Ghosts!$S$41,COLUMN(),0)&lt;ScreenHeight!$E37,   1,   (SQRT(OFFSET(Ghosts!$T$41,COLUMN(),0)-OFFSET(Ghosts!$R$41,COLUMN(),0)*ScreenHeight!$D37)-1))+IF(Ghosts!$B$35,IF(Param!$M$21,-1-POWER(0.3,Param!$M$21)/(IF(Param!$M$21&lt;20,LightShader!AZ101,OFFSET(LightShader!AZ101,Param!$M$21-20,0))+POWER(0.3,Param!$M$21)),-2),0))</f>
        <v>3.7170180513719062</v>
      </c>
      <c r="BA36" s="46">
        <f ca="1">IF(ScreenHeight!$B37&lt;OFFSET(Radar!$AC$3,COLUMN(),0),    Param!$B$38/ScreenHeight!$B37,    (Param!$B$37+1/(1-OFFSET(Radar!$AD$3,COLUMN(),0)*ScreenHeight!$C37)/Param!$B$39)/OFFSET(Radar!$AC$3,COLUMN(),0))*DistanceShader!BA36*LightShader!BA36*(IF(OFFSET(Ghosts!$S$41,COLUMN(),0)&lt;ScreenHeight!$E37,   1,   (SQRT(OFFSET(Ghosts!$T$41,COLUMN(),0)-OFFSET(Ghosts!$R$41,COLUMN(),0)*ScreenHeight!$D37)-1))+IF(Ghosts!$B$35,IF(Param!$M$21,-1-POWER(0.3,Param!$M$21)/(IF(Param!$M$21&lt;20,LightShader!BA101,OFFSET(LightShader!BA101,Param!$M$21-20,0))+POWER(0.3,Param!$M$21)),-2),0))</f>
        <v>3.6032168575382406</v>
      </c>
      <c r="BB36" s="46">
        <f ca="1">IF(ScreenHeight!$B37&lt;OFFSET(Radar!$AC$3,COLUMN(),0),    Param!$B$38/ScreenHeight!$B37,    (Param!$B$37+1/(1-OFFSET(Radar!$AD$3,COLUMN(),0)*ScreenHeight!$C37)/Param!$B$39)/OFFSET(Radar!$AC$3,COLUMN(),0))*DistanceShader!BB36*LightShader!BB36*(IF(OFFSET(Ghosts!$S$41,COLUMN(),0)&lt;ScreenHeight!$E37,   1,   (SQRT(OFFSET(Ghosts!$T$41,COLUMN(),0)-OFFSET(Ghosts!$R$41,COLUMN(),0)*ScreenHeight!$D37)-1))+IF(Ghosts!$B$35,IF(Param!$M$21,-1-POWER(0.3,Param!$M$21)/(IF(Param!$M$21&lt;20,LightShader!BB101,OFFSET(LightShader!BB101,Param!$M$21-20,0))+POWER(0.3,Param!$M$21)),-2),0))</f>
        <v>3.4880178051295809</v>
      </c>
      <c r="BC36" s="46">
        <f ca="1">IF(ScreenHeight!$B37&lt;OFFSET(Radar!$AC$3,COLUMN(),0),    Param!$B$38/ScreenHeight!$B37,    (Param!$B$37+1/(1-OFFSET(Radar!$AD$3,COLUMN(),0)*ScreenHeight!$C37)/Param!$B$39)/OFFSET(Radar!$AC$3,COLUMN(),0))*DistanceShader!BC36*LightShader!BC36*(IF(OFFSET(Ghosts!$S$41,COLUMN(),0)&lt;ScreenHeight!$E37,   1,   (SQRT(OFFSET(Ghosts!$T$41,COLUMN(),0)-OFFSET(Ghosts!$R$41,COLUMN(),0)*ScreenHeight!$D37)-1))+IF(Ghosts!$B$35,IF(Param!$M$21,-1-POWER(0.3,Param!$M$21)/(IF(Param!$M$21&lt;20,LightShader!BC101,OFFSET(LightShader!BC101,Param!$M$21-20,0))+POWER(0.3,Param!$M$21)),-2),0))</f>
        <v>3.3716015435334192</v>
      </c>
      <c r="BD36" s="46">
        <f ca="1">IF(ScreenHeight!$B37&lt;OFFSET(Radar!$AC$3,COLUMN(),0),    Param!$B$38/ScreenHeight!$B37,    (Param!$B$37+1/(1-OFFSET(Radar!$AD$3,COLUMN(),0)*ScreenHeight!$C37)/Param!$B$39)/OFFSET(Radar!$AC$3,COLUMN(),0))*DistanceShader!BD36*LightShader!BD36*(IF(OFFSET(Ghosts!$S$41,COLUMN(),0)&lt;ScreenHeight!$E37,   1,   (SQRT(OFFSET(Ghosts!$T$41,COLUMN(),0)-OFFSET(Ghosts!$R$41,COLUMN(),0)*ScreenHeight!$D37)-1))+IF(Ghosts!$B$35,IF(Param!$M$21,-1-POWER(0.3,Param!$M$21)/(IF(Param!$M$21&lt;20,LightShader!BD101,OFFSET(LightShader!BD101,Param!$M$21-20,0))+POWER(0.3,Param!$M$21)),-2),0))</f>
        <v>3.2541518452154223</v>
      </c>
      <c r="BE36" s="46">
        <f ca="1">IF(ScreenHeight!$B37&lt;OFFSET(Radar!$AC$3,COLUMN(),0),    Param!$B$38/ScreenHeight!$B37,    (Param!$B$37+1/(1-OFFSET(Radar!$AD$3,COLUMN(),0)*ScreenHeight!$C37)/Param!$B$39)/OFFSET(Radar!$AC$3,COLUMN(),0))*DistanceShader!BE36*LightShader!BE36*(IF(OFFSET(Ghosts!$S$41,COLUMN(),0)&lt;ScreenHeight!$E37,   1,   (SQRT(OFFSET(Ghosts!$T$41,COLUMN(),0)-OFFSET(Ghosts!$R$41,COLUMN(),0)*ScreenHeight!$D37)-1))+IF(Ghosts!$B$35,IF(Param!$M$21,-1-POWER(0.3,Param!$M$21)/(IF(Param!$M$21&lt;20,LightShader!BE101,OFFSET(LightShader!BE101,Param!$M$21-20,0))+POWER(0.3,Param!$M$21)),-2),0))</f>
        <v>3.1358542197411809</v>
      </c>
      <c r="BF36" s="46">
        <f ca="1">IF(ScreenHeight!$B37&lt;OFFSET(Radar!$AC$3,COLUMN(),0),    Param!$B$38/ScreenHeight!$B37,    (Param!$B$37+1/(1-OFFSET(Radar!$AD$3,COLUMN(),0)*ScreenHeight!$C37)/Param!$B$39)/OFFSET(Radar!$AC$3,COLUMN(),0))*DistanceShader!BF36*LightShader!BF36*(IF(OFFSET(Ghosts!$S$41,COLUMN(),0)&lt;ScreenHeight!$E37,   1,   (SQRT(OFFSET(Ghosts!$T$41,COLUMN(),0)-OFFSET(Ghosts!$R$41,COLUMN(),0)*ScreenHeight!$D37)-1))+IF(Ghosts!$B$35,IF(Param!$M$21,-1-POWER(0.3,Param!$M$21)/(IF(Param!$M$21&lt;20,LightShader!BF101,OFFSET(LightShader!BF101,Param!$M$21-20,0))+POWER(0.3,Param!$M$21)),-2),0))</f>
        <v>1.4081832392018832</v>
      </c>
      <c r="BG36" s="46">
        <f ca="1">IF(ScreenHeight!$B37&lt;OFFSET(Radar!$AC$3,COLUMN(),0),    Param!$B$38/ScreenHeight!$B37,    (Param!$B$37+1/(1-OFFSET(Radar!$AD$3,COLUMN(),0)*ScreenHeight!$C37)/Param!$B$39)/OFFSET(Radar!$AC$3,COLUMN(),0))*DistanceShader!BG36*LightShader!BG36*(IF(OFFSET(Ghosts!$S$41,COLUMN(),0)&lt;ScreenHeight!$E37,   1,   (SQRT(OFFSET(Ghosts!$T$41,COLUMN(),0)-OFFSET(Ghosts!$R$41,COLUMN(),0)*ScreenHeight!$D37)-1))+IF(Ghosts!$B$35,IF(Param!$M$21,-1-POWER(0.3,Param!$M$21)/(IF(Param!$M$21&lt;20,LightShader!BG101,OFFSET(LightShader!BG101,Param!$M$21-20,0))+POWER(0.3,Param!$M$21)),-2),0))</f>
        <v>1.9013975890863488</v>
      </c>
      <c r="BH36" s="46">
        <f ca="1">IF(ScreenHeight!$B37&lt;OFFSET(Radar!$AC$3,COLUMN(),0),    Param!$B$38/ScreenHeight!$B37,    (Param!$B$37+1/(1-OFFSET(Radar!$AD$3,COLUMN(),0)*ScreenHeight!$C37)/Param!$B$39)/OFFSET(Radar!$AC$3,COLUMN(),0))*DistanceShader!BH36*LightShader!BH36*(IF(OFFSET(Ghosts!$S$41,COLUMN(),0)&lt;ScreenHeight!$E37,   1,   (SQRT(OFFSET(Ghosts!$T$41,COLUMN(),0)-OFFSET(Ghosts!$R$41,COLUMN(),0)*ScreenHeight!$D37)-1))+IF(Ghosts!$B$35,IF(Param!$M$21,-1-POWER(0.3,Param!$M$21)/(IF(Param!$M$21&lt;20,LightShader!BH101,OFFSET(LightShader!BH101,Param!$M$21-20,0))+POWER(0.3,Param!$M$21)),-2),0))</f>
        <v>1.8930203763570799</v>
      </c>
      <c r="BI36" s="46">
        <f ca="1">IF(ScreenHeight!$B37&lt;OFFSET(Radar!$AC$3,COLUMN(),0),    Param!$B$38/ScreenHeight!$B37,    (Param!$B$37+1/(1-OFFSET(Radar!$AD$3,COLUMN(),0)*ScreenHeight!$C37)/Param!$B$39)/OFFSET(Radar!$AC$3,COLUMN(),0))*DistanceShader!BI36*LightShader!BI36*(IF(OFFSET(Ghosts!$S$41,COLUMN(),0)&lt;ScreenHeight!$E37,   1,   (SQRT(OFFSET(Ghosts!$T$41,COLUMN(),0)-OFFSET(Ghosts!$R$41,COLUMN(),0)*ScreenHeight!$D37)-1))+IF(Ghosts!$B$35,IF(Param!$M$21,-1-POWER(0.3,Param!$M$21)/(IF(Param!$M$21&lt;20,LightShader!BI101,OFFSET(LightShader!BI101,Param!$M$21-20,0))+POWER(0.3,Param!$M$21)),-2),0))</f>
        <v>1.883888951133174</v>
      </c>
      <c r="BJ36" s="46">
        <f ca="1">IF(ScreenHeight!$B37&lt;OFFSET(Radar!$AC$3,COLUMN(),0),    Param!$B$38/ScreenHeight!$B37,    (Param!$B$37+1/(1-OFFSET(Radar!$AD$3,COLUMN(),0)*ScreenHeight!$C37)/Param!$B$39)/OFFSET(Radar!$AC$3,COLUMN(),0))*DistanceShader!BJ36*LightShader!BJ36*(IF(OFFSET(Ghosts!$S$41,COLUMN(),0)&lt;ScreenHeight!$E37,   1,   (SQRT(OFFSET(Ghosts!$T$41,COLUMN(),0)-OFFSET(Ghosts!$R$41,COLUMN(),0)*ScreenHeight!$D37)-1))+IF(Ghosts!$B$35,IF(Param!$M$21,-1-POWER(0.3,Param!$M$21)/(IF(Param!$M$21&lt;20,LightShader!BJ101,OFFSET(LightShader!BJ101,Param!$M$21-20,0))+POWER(0.3,Param!$M$21)),-2),0))</f>
        <v>1.8740379239998237</v>
      </c>
      <c r="BK36" s="46">
        <f ca="1">IF(ScreenHeight!$B37&lt;OFFSET(Radar!$AC$3,COLUMN(),0),    Param!$B$38/ScreenHeight!$B37,    (Param!$B$37+1/(1-OFFSET(Radar!$AD$3,COLUMN(),0)*ScreenHeight!$C37)/Param!$B$39)/OFFSET(Radar!$AC$3,COLUMN(),0))*DistanceShader!BK36*LightShader!BK36*(IF(OFFSET(Ghosts!$S$41,COLUMN(),0)&lt;ScreenHeight!$E37,   1,   (SQRT(OFFSET(Ghosts!$T$41,COLUMN(),0)-OFFSET(Ghosts!$R$41,COLUMN(),0)*ScreenHeight!$D37)-1))+IF(Ghosts!$B$35,IF(Param!$M$21,-1-POWER(0.3,Param!$M$21)/(IF(Param!$M$21&lt;20,LightShader!BK101,OFFSET(LightShader!BK101,Param!$M$21-20,0))+POWER(0.3,Param!$M$21)),-2),0))</f>
        <v>1.7918304033707286</v>
      </c>
      <c r="BL36" s="46">
        <f ca="1">IF(ScreenHeight!$B37&lt;OFFSET(Radar!$AC$3,COLUMN(),0),    Param!$B$38/ScreenHeight!$B37,    (Param!$B$37+1/(1-OFFSET(Radar!$AD$3,COLUMN(),0)*ScreenHeight!$C37)/Param!$B$39)/OFFSET(Radar!$AC$3,COLUMN(),0))*DistanceShader!BL36*LightShader!BL36*(IF(OFFSET(Ghosts!$S$41,COLUMN(),0)&lt;ScreenHeight!$E37,   1,   (SQRT(OFFSET(Ghosts!$T$41,COLUMN(),0)-OFFSET(Ghosts!$R$41,COLUMN(),0)*ScreenHeight!$D37)-1))+IF(Ghosts!$B$35,IF(Param!$M$21,-1-POWER(0.3,Param!$M$21)/(IF(Param!$M$21&lt;20,LightShader!BL101,OFFSET(LightShader!BL101,Param!$M$21-20,0))+POWER(0.3,Param!$M$21)),-2),0))</f>
        <v>1.6623636760977278</v>
      </c>
      <c r="BM36" s="46">
        <f ca="1">IF(ScreenHeight!$B37&lt;OFFSET(Radar!$AC$3,COLUMN(),0),    Param!$B$38/ScreenHeight!$B37,    (Param!$B$37+1/(1-OFFSET(Radar!$AD$3,COLUMN(),0)*ScreenHeight!$C37)/Param!$B$39)/OFFSET(Radar!$AC$3,COLUMN(),0))*DistanceShader!BM36*LightShader!BM36*(IF(OFFSET(Ghosts!$S$41,COLUMN(),0)&lt;ScreenHeight!$E37,   1,   (SQRT(OFFSET(Ghosts!$T$41,COLUMN(),0)-OFFSET(Ghosts!$R$41,COLUMN(),0)*ScreenHeight!$D37)-1))+IF(Ghosts!$B$35,IF(Param!$M$21,-1-POWER(0.3,Param!$M$21)/(IF(Param!$M$21&lt;20,LightShader!BM101,OFFSET(LightShader!BM101,Param!$M$21-20,0))+POWER(0.3,Param!$M$21)),-2),0))</f>
        <v>1.8695956050182696</v>
      </c>
      <c r="BN36" s="46">
        <f ca="1">IF(ScreenHeight!$B37&lt;OFFSET(Radar!$AC$3,COLUMN(),0),    Param!$B$38/ScreenHeight!$B37,    (Param!$B$37+1/(1-OFFSET(Radar!$AD$3,COLUMN(),0)*ScreenHeight!$C37)/Param!$B$39)/OFFSET(Radar!$AC$3,COLUMN(),0))*DistanceShader!BN36*LightShader!BN36*(IF(OFFSET(Ghosts!$S$41,COLUMN(),0)&lt;ScreenHeight!$E37,   1,   (SQRT(OFFSET(Ghosts!$T$41,COLUMN(),0)-OFFSET(Ghosts!$R$41,COLUMN(),0)*ScreenHeight!$D37)-1))+IF(Ghosts!$B$35,IF(Param!$M$21,-1-POWER(0.3,Param!$M$21)/(IF(Param!$M$21&lt;20,LightShader!BN101,OFFSET(LightShader!BN101,Param!$M$21-20,0))+POWER(0.3,Param!$M$21)),-2),0))</f>
        <v>1.7573909540184138</v>
      </c>
      <c r="BO36" s="46">
        <f ca="1">IF(ScreenHeight!$B37&lt;OFFSET(Radar!$AC$3,COLUMN(),0),    Param!$B$38/ScreenHeight!$B37,    (Param!$B$37+1/(1-OFFSET(Radar!$AD$3,COLUMN(),0)*ScreenHeight!$C37)/Param!$B$39)/OFFSET(Radar!$AC$3,COLUMN(),0))*DistanceShader!BO36*LightShader!BO36*(IF(OFFSET(Ghosts!$S$41,COLUMN(),0)&lt;ScreenHeight!$E37,   1,   (SQRT(OFFSET(Ghosts!$T$41,COLUMN(),0)-OFFSET(Ghosts!$R$41,COLUMN(),0)*ScreenHeight!$D37)-1))+IF(Ghosts!$B$35,IF(Param!$M$21,-1-POWER(0.3,Param!$M$21)/(IF(Param!$M$21&lt;20,LightShader!BO101,OFFSET(LightShader!BO101,Param!$M$21-20,0))+POWER(0.3,Param!$M$21)),-2),0))</f>
        <v>1.6568117895380117</v>
      </c>
      <c r="BP36" s="46">
        <f ca="1">IF(ScreenHeight!$B37&lt;OFFSET(Radar!$AC$3,COLUMN(),0),    Param!$B$38/ScreenHeight!$B37,    (Param!$B$37+1/(1-OFFSET(Radar!$AD$3,COLUMN(),0)*ScreenHeight!$C37)/Param!$B$39)/OFFSET(Radar!$AC$3,COLUMN(),0))*DistanceShader!BP36*LightShader!BP36*(IF(OFFSET(Ghosts!$S$41,COLUMN(),0)&lt;ScreenHeight!$E37,   1,   (SQRT(OFFSET(Ghosts!$T$41,COLUMN(),0)-OFFSET(Ghosts!$R$41,COLUMN(),0)*ScreenHeight!$D37)-1))+IF(Ghosts!$B$35,IF(Param!$M$21,-1-POWER(0.3,Param!$M$21)/(IF(Param!$M$21&lt;20,LightShader!BP101,OFFSET(LightShader!BP101,Param!$M$21-20,0))+POWER(0.3,Param!$M$21)),-2),0))</f>
        <v>1.5662488655681617</v>
      </c>
      <c r="BQ36" s="46">
        <f ca="1">IF(ScreenHeight!$B37&lt;OFFSET(Radar!$AC$3,COLUMN(),0),    Param!$B$38/ScreenHeight!$B37,    (Param!$B$37+1/(1-OFFSET(Radar!$AD$3,COLUMN(),0)*ScreenHeight!$C37)/Param!$B$39)/OFFSET(Radar!$AC$3,COLUMN(),0))*DistanceShader!BQ36*LightShader!BQ36*(IF(OFFSET(Ghosts!$S$41,COLUMN(),0)&lt;ScreenHeight!$E37,   1,   (SQRT(OFFSET(Ghosts!$T$41,COLUMN(),0)-OFFSET(Ghosts!$R$41,COLUMN(),0)*ScreenHeight!$D37)-1))+IF(Ghosts!$B$35,IF(Param!$M$21,-1-POWER(0.3,Param!$M$21)/(IF(Param!$M$21&lt;20,LightShader!BQ101,OFFSET(LightShader!BQ101,Param!$M$21-20,0))+POWER(0.3,Param!$M$21)),-2),0))</f>
        <v>1.4843775200742284</v>
      </c>
      <c r="BR36" s="46">
        <f ca="1">IF(ScreenHeight!$B37&lt;OFFSET(Radar!$AC$3,COLUMN(),0),    Param!$B$38/ScreenHeight!$B37,    (Param!$B$37+1/(1-OFFSET(Radar!$AD$3,COLUMN(),0)*ScreenHeight!$C37)/Param!$B$39)/OFFSET(Radar!$AC$3,COLUMN(),0))*DistanceShader!BR36*LightShader!BR36*(IF(OFFSET(Ghosts!$S$41,COLUMN(),0)&lt;ScreenHeight!$E37,   1,   (SQRT(OFFSET(Ghosts!$T$41,COLUMN(),0)-OFFSET(Ghosts!$R$41,COLUMN(),0)*ScreenHeight!$D37)-1))+IF(Ghosts!$B$35,IF(Param!$M$21,-1-POWER(0.3,Param!$M$21)/(IF(Param!$M$21&lt;20,LightShader!BR101,OFFSET(LightShader!BR101,Param!$M$21-20,0))+POWER(0.3,Param!$M$21)),-2),0))</f>
        <v>1.4101065411709053</v>
      </c>
      <c r="BS36" s="46">
        <f ca="1">IF(ScreenHeight!$B37&lt;OFFSET(Radar!$AC$3,COLUMN(),0),    Param!$B$38/ScreenHeight!$B37,    (Param!$B$37+1/(1-OFFSET(Radar!$AD$3,COLUMN(),0)*ScreenHeight!$C37)/Param!$B$39)/OFFSET(Radar!$AC$3,COLUMN(),0))*DistanceShader!BS36*LightShader!BS36*(IF(OFFSET(Ghosts!$S$41,COLUMN(),0)&lt;ScreenHeight!$E37,   1,   (SQRT(OFFSET(Ghosts!$T$41,COLUMN(),0)-OFFSET(Ghosts!$R$41,COLUMN(),0)*ScreenHeight!$D37)-1))+IF(Ghosts!$B$35,IF(Param!$M$21,-1-POWER(0.3,Param!$M$21)/(IF(Param!$M$21&lt;20,LightShader!BS101,OFFSET(LightShader!BS101,Param!$M$21-20,0))+POWER(0.3,Param!$M$21)),-2),0))</f>
        <v>1.3425376426639848</v>
      </c>
      <c r="BT36" s="46">
        <f ca="1">IF(ScreenHeight!$B37&lt;OFFSET(Radar!$AC$3,COLUMN(),0),    Param!$B$38/ScreenHeight!$B37,    (Param!$B$37+1/(1-OFFSET(Radar!$AD$3,COLUMN(),0)*ScreenHeight!$C37)/Param!$B$39)/OFFSET(Radar!$AC$3,COLUMN(),0))*DistanceShader!BT36*LightShader!BT36*(IF(OFFSET(Ghosts!$S$41,COLUMN(),0)&lt;ScreenHeight!$E37,   1,   (SQRT(OFFSET(Ghosts!$T$41,COLUMN(),0)-OFFSET(Ghosts!$R$41,COLUMN(),0)*ScreenHeight!$D37)-1))+IF(Ghosts!$B$35,IF(Param!$M$21,-1-POWER(0.3,Param!$M$21)/(IF(Param!$M$21&lt;20,LightShader!BT101,OFFSET(LightShader!BT101,Param!$M$21-20,0))+POWER(0.3,Param!$M$21)),-2),0))</f>
        <v>1.2809341292938787</v>
      </c>
      <c r="BU36" s="46">
        <f ca="1">IF(ScreenHeight!$B37&lt;OFFSET(Radar!$AC$3,COLUMN(),0),    Param!$B$38/ScreenHeight!$B37,    (Param!$B$37+1/(1-OFFSET(Radar!$AD$3,COLUMN(),0)*ScreenHeight!$C37)/Param!$B$39)/OFFSET(Radar!$AC$3,COLUMN(),0))*DistanceShader!BU36*LightShader!BU36*(IF(OFFSET(Ghosts!$S$41,COLUMN(),0)&lt;ScreenHeight!$E37,   1,   (SQRT(OFFSET(Ghosts!$T$41,COLUMN(),0)-OFFSET(Ghosts!$R$41,COLUMN(),0)*ScreenHeight!$D37)-1))+IF(Ghosts!$B$35,IF(Param!$M$21,-1-POWER(0.3,Param!$M$21)/(IF(Param!$M$21&lt;20,LightShader!BU101,OFFSET(LightShader!BU101,Param!$M$21-20,0))+POWER(0.3,Param!$M$21)),-2),0))</f>
        <v>1.2246974614671522</v>
      </c>
      <c r="BV36" s="46">
        <f ca="1">IF(ScreenHeight!$B37&lt;OFFSET(Radar!$AC$3,COLUMN(),0),    Param!$B$38/ScreenHeight!$B37,    (Param!$B$37+1/(1-OFFSET(Radar!$AD$3,COLUMN(),0)*ScreenHeight!$C37)/Param!$B$39)/OFFSET(Radar!$AC$3,COLUMN(),0))*DistanceShader!BV36*LightShader!BV36*(IF(OFFSET(Ghosts!$S$41,COLUMN(),0)&lt;ScreenHeight!$E37,   1,   (SQRT(OFFSET(Ghosts!$T$41,COLUMN(),0)-OFFSET(Ghosts!$R$41,COLUMN(),0)*ScreenHeight!$D37)-1))+IF(Ghosts!$B$35,IF(Param!$M$21,-1-POWER(0.3,Param!$M$21)/(IF(Param!$M$21&lt;20,LightShader!BV101,OFFSET(LightShader!BV101,Param!$M$21-20,0))+POWER(0.3,Param!$M$21)),-2),0))</f>
        <v>1.1733507202828735</v>
      </c>
      <c r="BW36" s="46">
        <f ca="1">IF(ScreenHeight!$B37&lt;OFFSET(Radar!$AC$3,COLUMN(),0),    Param!$B$38/ScreenHeight!$B37,    (Param!$B$37+1/(1-OFFSET(Radar!$AD$3,COLUMN(),0)*ScreenHeight!$C37)/Param!$B$39)/OFFSET(Radar!$AC$3,COLUMN(),0))*DistanceShader!BW36*LightShader!BW36*(IF(OFFSET(Ghosts!$S$41,COLUMN(),0)&lt;ScreenHeight!$E37,   1,   (SQRT(OFFSET(Ghosts!$T$41,COLUMN(),0)-OFFSET(Ghosts!$R$41,COLUMN(),0)*ScreenHeight!$D37)-1))+IF(Ghosts!$B$35,IF(Param!$M$21,-1-POWER(0.3,Param!$M$21)/(IF(Param!$M$21&lt;20,LightShader!BW101,OFFSET(LightShader!BW101,Param!$M$21-20,0))+POWER(0.3,Param!$M$21)),-2),0))</f>
        <v>1.1265282665629868</v>
      </c>
      <c r="BX36" s="46">
        <f ca="1">IF(ScreenHeight!$B37&lt;OFFSET(Radar!$AC$3,COLUMN(),0),    Param!$B$38/ScreenHeight!$B37,    (Param!$B$37+1/(1-OFFSET(Radar!$AD$3,COLUMN(),0)*ScreenHeight!$C37)/Param!$B$39)/OFFSET(Radar!$AC$3,COLUMN(),0))*DistanceShader!BX36*LightShader!BX36*(IF(OFFSET(Ghosts!$S$41,COLUMN(),0)&lt;ScreenHeight!$E37,   1,   (SQRT(OFFSET(Ghosts!$T$41,COLUMN(),0)-OFFSET(Ghosts!$R$41,COLUMN(),0)*ScreenHeight!$D37)-1))+IF(Ghosts!$B$35,IF(Param!$M$21,-1-POWER(0.3,Param!$M$21)/(IF(Param!$M$21&lt;20,LightShader!BX101,OFFSET(LightShader!BX101,Param!$M$21-20,0))+POWER(0.3,Param!$M$21)),-2),0))</f>
        <v>1.0839710232264272</v>
      </c>
      <c r="BY36" s="46">
        <f ca="1">IF(ScreenHeight!$B37&lt;OFFSET(Radar!$AC$3,COLUMN(),0),    Param!$B$38/ScreenHeight!$B37,    (Param!$B$37+1/(1-OFFSET(Radar!$AD$3,COLUMN(),0)*ScreenHeight!$C37)/Param!$B$39)/OFFSET(Radar!$AC$3,COLUMN(),0))*DistanceShader!BY36*LightShader!BY36*(IF(OFFSET(Ghosts!$S$41,COLUMN(),0)&lt;ScreenHeight!$E37,   1,   (SQRT(OFFSET(Ghosts!$T$41,COLUMN(),0)-OFFSET(Ghosts!$R$41,COLUMN(),0)*ScreenHeight!$D37)-1))+IF(Ghosts!$B$35,IF(Param!$M$21,-1-POWER(0.3,Param!$M$21)/(IF(Param!$M$21&lt;20,LightShader!BY101,OFFSET(LightShader!BY101,Param!$M$21-20,0))+POWER(0.3,Param!$M$21)),-2),0))</f>
        <v>1.0455264719161759</v>
      </c>
      <c r="BZ36" s="46">
        <f ca="1">IF(ScreenHeight!$B37&lt;OFFSET(Radar!$AC$3,COLUMN(),0),    Param!$B$38/ScreenHeight!$B37,    (Param!$B$37+1/(1-OFFSET(Radar!$AD$3,COLUMN(),0)*ScreenHeight!$C37)/Param!$B$39)/OFFSET(Radar!$AC$3,COLUMN(),0))*DistanceShader!BZ36*LightShader!BZ36*(IF(OFFSET(Ghosts!$S$41,COLUMN(),0)&lt;ScreenHeight!$E37,   1,   (SQRT(OFFSET(Ghosts!$T$41,COLUMN(),0)-OFFSET(Ghosts!$R$41,COLUMN(),0)*ScreenHeight!$D37)-1))+IF(Ghosts!$B$35,IF(Param!$M$21,-1-POWER(0.3,Param!$M$21)/(IF(Param!$M$21&lt;20,LightShader!BZ101,OFFSET(LightShader!BZ101,Param!$M$21-20,0))+POWER(0.3,Param!$M$21)),-2),0))</f>
        <v>1.0111508701378484</v>
      </c>
      <c r="CA36" s="46">
        <f ca="1">IF(ScreenHeight!$B37&lt;OFFSET(Radar!$AC$3,COLUMN(),0),    Param!$B$38/ScreenHeight!$B37,    (Param!$B$37+1/(1-OFFSET(Radar!$AD$3,COLUMN(),0)*ScreenHeight!$C37)/Param!$B$39)/OFFSET(Radar!$AC$3,COLUMN(),0))*DistanceShader!CA36*LightShader!CA36*(IF(OFFSET(Ghosts!$S$41,COLUMN(),0)&lt;ScreenHeight!$E37,   1,   (SQRT(OFFSET(Ghosts!$T$41,COLUMN(),0)-OFFSET(Ghosts!$R$41,COLUMN(),0)*ScreenHeight!$D37)-1))+IF(Ghosts!$B$35,IF(Param!$M$21,-1-POWER(0.3,Param!$M$21)/(IF(Param!$M$21&lt;20,LightShader!CA101,OFFSET(LightShader!CA101,Param!$M$21-20,0))+POWER(0.3,Param!$M$21)),-2),0))</f>
        <v>0.9809065172591408</v>
      </c>
      <c r="CB36" s="46">
        <f ca="1">IF(ScreenHeight!$B37&lt;OFFSET(Radar!$AC$3,COLUMN(),0),    Param!$B$38/ScreenHeight!$B37,    (Param!$B$37+1/(1-OFFSET(Radar!$AD$3,COLUMN(),0)*ScreenHeight!$C37)/Param!$B$39)/OFFSET(Radar!$AC$3,COLUMN(),0))*DistanceShader!CB36*LightShader!CB36*(IF(OFFSET(Ghosts!$S$41,COLUMN(),0)&lt;ScreenHeight!$E37,   1,   (SQRT(OFFSET(Ghosts!$T$41,COLUMN(),0)-OFFSET(Ghosts!$R$41,COLUMN(),0)*ScreenHeight!$D37)-1))+IF(Ghosts!$B$35,IF(Param!$M$21,-1-POWER(0.3,Param!$M$21)/(IF(Param!$M$21&lt;20,LightShader!CB101,OFFSET(LightShader!CB101,Param!$M$21-20,0))+POWER(0.3,Param!$M$21)),-2),0))</f>
        <v>0.95493511266732045</v>
      </c>
      <c r="CC36" s="46">
        <f ca="1">IF(ScreenHeight!$B37&lt;OFFSET(Radar!$AC$3,COLUMN(),0),    Param!$B$38/ScreenHeight!$B37,    (Param!$B$37+1/(1-OFFSET(Radar!$AD$3,COLUMN(),0)*ScreenHeight!$C37)/Param!$B$39)/OFFSET(Radar!$AC$3,COLUMN(),0))*DistanceShader!CC36*LightShader!CC36*(IF(OFFSET(Ghosts!$S$41,COLUMN(),0)&lt;ScreenHeight!$E37,   1,   (SQRT(OFFSET(Ghosts!$T$41,COLUMN(),0)-OFFSET(Ghosts!$R$41,COLUMN(),0)*ScreenHeight!$D37)-1))+IF(Ghosts!$B$35,IF(Param!$M$21,-1-POWER(0.3,Param!$M$21)/(IF(Param!$M$21&lt;20,LightShader!CC101,OFFSET(LightShader!CC101,Param!$M$21-20,0))+POWER(0.3,Param!$M$21)),-2),0))</f>
        <v>0.93336244931201873</v>
      </c>
      <c r="CD36" s="46">
        <f ca="1">IF(ScreenHeight!$B37&lt;OFFSET(Radar!$AC$3,COLUMN(),0),    Param!$B$38/ScreenHeight!$B37,    (Param!$B$37+1/(1-OFFSET(Radar!$AD$3,COLUMN(),0)*ScreenHeight!$C37)/Param!$B$39)/OFFSET(Radar!$AC$3,COLUMN(),0))*DistanceShader!CD36*LightShader!CD36*(IF(OFFSET(Ghosts!$S$41,COLUMN(),0)&lt;ScreenHeight!$E37,   1,   (SQRT(OFFSET(Ghosts!$T$41,COLUMN(),0)-OFFSET(Ghosts!$R$41,COLUMN(),0)*ScreenHeight!$D37)-1))+IF(Ghosts!$B$35,IF(Param!$M$21,-1-POWER(0.3,Param!$M$21)/(IF(Param!$M$21&lt;20,LightShader!CD101,OFFSET(LightShader!CD101,Param!$M$21-20,0))+POWER(0.3,Param!$M$21)),-2),0))</f>
        <v>0.91604600326419838</v>
      </c>
      <c r="CE36" s="46">
        <f ca="1">IF(ScreenHeight!$B37&lt;OFFSET(Radar!$AC$3,COLUMN(),0),    Param!$B$38/ScreenHeight!$B37,    (Param!$B$37+1/(1-OFFSET(Radar!$AD$3,COLUMN(),0)*ScreenHeight!$C37)/Param!$B$39)/OFFSET(Radar!$AC$3,COLUMN(),0))*DistanceShader!CE36*LightShader!CE36*(IF(OFFSET(Ghosts!$S$41,COLUMN(),0)&lt;ScreenHeight!$E37,   1,   (SQRT(OFFSET(Ghosts!$T$41,COLUMN(),0)-OFFSET(Ghosts!$R$41,COLUMN(),0)*ScreenHeight!$D37)-1))+IF(Ghosts!$B$35,IF(Param!$M$21,-1-POWER(0.3,Param!$M$21)/(IF(Param!$M$21&lt;20,LightShader!CE101,OFFSET(LightShader!CE101,Param!$M$21-20,0))+POWER(0.3,Param!$M$21)),-2),0))</f>
        <v>0.90205102985902819</v>
      </c>
      <c r="CF36" s="46">
        <f ca="1">IF(ScreenHeight!$B37&lt;OFFSET(Radar!$AC$3,COLUMN(),0),    Param!$B$38/ScreenHeight!$B37,    (Param!$B$37+1/(1-OFFSET(Radar!$AD$3,COLUMN(),0)*ScreenHeight!$C37)/Param!$B$39)/OFFSET(Radar!$AC$3,COLUMN(),0))*DistanceShader!CF36*LightShader!CF36*(IF(OFFSET(Ghosts!$S$41,COLUMN(),0)&lt;ScreenHeight!$E37,   1,   (SQRT(OFFSET(Ghosts!$T$41,COLUMN(),0)-OFFSET(Ghosts!$R$41,COLUMN(),0)*ScreenHeight!$D37)-1))+IF(Ghosts!$B$35,IF(Param!$M$21,-1-POWER(0.3,Param!$M$21)/(IF(Param!$M$21&lt;20,LightShader!CF101,OFFSET(LightShader!CF101,Param!$M$21-20,0))+POWER(0.3,Param!$M$21)),-2),0))</f>
        <v>0.88890896094998562</v>
      </c>
      <c r="CG36" s="46">
        <f ca="1">IF(ScreenHeight!$B37&lt;OFFSET(Radar!$AC$3,COLUMN(),0),    Param!$B$38/ScreenHeight!$B37,    (Param!$B$37+1/(1-OFFSET(Radar!$AD$3,COLUMN(),0)*ScreenHeight!$C37)/Param!$B$39)/OFFSET(Radar!$AC$3,COLUMN(),0))*DistanceShader!CG36*LightShader!CG36*(IF(OFFSET(Ghosts!$S$41,COLUMN(),0)&lt;ScreenHeight!$E37,   1,   (SQRT(OFFSET(Ghosts!$T$41,COLUMN(),0)-OFFSET(Ghosts!$R$41,COLUMN(),0)*ScreenHeight!$D37)-1))+IF(Ghosts!$B$35,IF(Param!$M$21,-1-POWER(0.3,Param!$M$21)/(IF(Param!$M$21&lt;20,LightShader!CG101,OFFSET(LightShader!CG101,Param!$M$21-20,0))+POWER(0.3,Param!$M$21)),-2),0))</f>
        <v>0.86884423257934862</v>
      </c>
      <c r="CH36" s="46">
        <f ca="1">IF(ScreenHeight!$B37&lt;OFFSET(Radar!$AC$3,COLUMN(),0),    Param!$B$38/ScreenHeight!$B37,    (Param!$B$37+1/(1-OFFSET(Radar!$AD$3,COLUMN(),0)*ScreenHeight!$C37)/Param!$B$39)/OFFSET(Radar!$AC$3,COLUMN(),0))*DistanceShader!CH36*LightShader!CH36*(IF(OFFSET(Ghosts!$S$41,COLUMN(),0)&lt;ScreenHeight!$E37,   1,   (SQRT(OFFSET(Ghosts!$T$41,COLUMN(),0)-OFFSET(Ghosts!$R$41,COLUMN(),0)*ScreenHeight!$D37)-1))+IF(Ghosts!$B$35,IF(Param!$M$21,-1-POWER(0.3,Param!$M$21)/(IF(Param!$M$21&lt;20,LightShader!CH101,OFFSET(LightShader!CH101,Param!$M$21-20,0))+POWER(0.3,Param!$M$21)),-2),0))</f>
        <v>0.83983365814807243</v>
      </c>
      <c r="CI36" s="46">
        <f ca="1">IF(ScreenHeight!$B37&lt;OFFSET(Radar!$AC$3,COLUMN(),0),    Param!$B$38/ScreenHeight!$B37,    (Param!$B$37+1/(1-OFFSET(Radar!$AD$3,COLUMN(),0)*ScreenHeight!$C37)/Param!$B$39)/OFFSET(Radar!$AC$3,COLUMN(),0))*DistanceShader!CI36*LightShader!CI36*(IF(OFFSET(Ghosts!$S$41,COLUMN(),0)&lt;ScreenHeight!$E37,   1,   (SQRT(OFFSET(Ghosts!$T$41,COLUMN(),0)-OFFSET(Ghosts!$R$41,COLUMN(),0)*ScreenHeight!$D37)-1))+IF(Ghosts!$B$35,IF(Param!$M$21,-1-POWER(0.3,Param!$M$21)/(IF(Param!$M$21&lt;20,LightShader!CI101,OFFSET(LightShader!CI101,Param!$M$21-20,0))+POWER(0.3,Param!$M$21)),-2),0))</f>
        <v>0.81233929638199875</v>
      </c>
      <c r="CJ36" s="46">
        <f ca="1">IF(ScreenHeight!$B37&lt;OFFSET(Radar!$AC$3,COLUMN(),0),    Param!$B$38/ScreenHeight!$B37,    (Param!$B$37+1/(1-OFFSET(Radar!$AD$3,COLUMN(),0)*ScreenHeight!$C37)/Param!$B$39)/OFFSET(Radar!$AC$3,COLUMN(),0))*DistanceShader!CJ36*LightShader!CJ36*(IF(OFFSET(Ghosts!$S$41,COLUMN(),0)&lt;ScreenHeight!$E37,   1,   (SQRT(OFFSET(Ghosts!$T$41,COLUMN(),0)-OFFSET(Ghosts!$R$41,COLUMN(),0)*ScreenHeight!$D37)-1))+IF(Ghosts!$B$35,IF(Param!$M$21,-1-POWER(0.3,Param!$M$21)/(IF(Param!$M$21&lt;20,LightShader!CJ101,OFFSET(LightShader!CJ101,Param!$M$21-20,0))+POWER(0.3,Param!$M$21)),-2),0))</f>
        <v>0.77680870197384155</v>
      </c>
      <c r="CK36" s="46">
        <f ca="1">IF(ScreenHeight!$B37&lt;OFFSET(Radar!$AC$3,COLUMN(),0),    Param!$B$38/ScreenHeight!$B37,    (Param!$B$37+1/(1-OFFSET(Radar!$AD$3,COLUMN(),0)*ScreenHeight!$C37)/Param!$B$39)/OFFSET(Radar!$AC$3,COLUMN(),0))*DistanceShader!CK36*LightShader!CK36*(IF(OFFSET(Ghosts!$S$41,COLUMN(),0)&lt;ScreenHeight!$E37,   1,   (SQRT(OFFSET(Ghosts!$T$41,COLUMN(),0)-OFFSET(Ghosts!$R$41,COLUMN(),0)*ScreenHeight!$D37)-1))+IF(Ghosts!$B$35,IF(Param!$M$21,-1-POWER(0.3,Param!$M$21)/(IF(Param!$M$21&lt;20,LightShader!CK101,OFFSET(LightShader!CK101,Param!$M$21-20,0))+POWER(0.3,Param!$M$21)),-2),0))</f>
        <v>0.73764980162956895</v>
      </c>
      <c r="CL36" s="46">
        <f ca="1">IF(ScreenHeight!$B37&lt;OFFSET(Radar!$AC$3,COLUMN(),0),    Param!$B$38/ScreenHeight!$B37,    (Param!$B$37+1/(1-OFFSET(Radar!$AD$3,COLUMN(),0)*ScreenHeight!$C37)/Param!$B$39)/OFFSET(Radar!$AC$3,COLUMN(),0))*DistanceShader!CL36*LightShader!CL36*(IF(OFFSET(Ghosts!$S$41,COLUMN(),0)&lt;ScreenHeight!$E37,   1,   (SQRT(OFFSET(Ghosts!$T$41,COLUMN(),0)-OFFSET(Ghosts!$R$41,COLUMN(),0)*ScreenHeight!$D37)-1))+IF(Ghosts!$B$35,IF(Param!$M$21,-1-POWER(0.3,Param!$M$21)/(IF(Param!$M$21&lt;20,LightShader!CL101,OFFSET(LightShader!CL101,Param!$M$21-20,0))+POWER(0.3,Param!$M$21)),-2),0))</f>
        <v>0.46236832635035985</v>
      </c>
      <c r="CM36" s="46">
        <f ca="1">IF(ScreenHeight!$B37&lt;OFFSET(Radar!$AC$3,COLUMN(),0),    Param!$B$38/ScreenHeight!$B37,    (Param!$B$37+1/(1-OFFSET(Radar!$AD$3,COLUMN(),0)*ScreenHeight!$C37)/Param!$B$39)/OFFSET(Radar!$AC$3,COLUMN(),0))*DistanceShader!CM36*LightShader!CM36*(IF(OFFSET(Ghosts!$S$41,COLUMN(),0)&lt;ScreenHeight!$E37,   1,   (SQRT(OFFSET(Ghosts!$T$41,COLUMN(),0)-OFFSET(Ghosts!$R$41,COLUMN(),0)*ScreenHeight!$D37)-1))+IF(Ghosts!$B$35,IF(Param!$M$21,-1-POWER(0.3,Param!$M$21)/(IF(Param!$M$21&lt;20,LightShader!CM101,OFFSET(LightShader!CM101,Param!$M$21-20,0))+POWER(0.3,Param!$M$21)),-2),0))</f>
        <v>0.95110497841382169</v>
      </c>
      <c r="CN36" s="46">
        <f ca="1">IF(ScreenHeight!$B37&lt;OFFSET(Radar!$AC$3,COLUMN(),0),    Param!$B$38/ScreenHeight!$B37,    (Param!$B$37+1/(1-OFFSET(Radar!$AD$3,COLUMN(),0)*ScreenHeight!$C37)/Param!$B$39)/OFFSET(Radar!$AC$3,COLUMN(),0))*DistanceShader!CN36*LightShader!CN36*(IF(OFFSET(Ghosts!$S$41,COLUMN(),0)&lt;ScreenHeight!$E37,   1,   (SQRT(OFFSET(Ghosts!$T$41,COLUMN(),0)-OFFSET(Ghosts!$R$41,COLUMN(),0)*ScreenHeight!$D37)-1))+IF(Ghosts!$B$35,IF(Param!$M$21,-1-POWER(0.3,Param!$M$21)/(IF(Param!$M$21&lt;20,LightShader!CN101,OFFSET(LightShader!CN101,Param!$M$21-20,0))+POWER(0.3,Param!$M$21)),-2),0))</f>
        <v>0.90969183056164404</v>
      </c>
      <c r="CO36" s="46">
        <f ca="1">IF(ScreenHeight!$B37&lt;OFFSET(Radar!$AC$3,COLUMN(),0),    Param!$B$38/ScreenHeight!$B37,    (Param!$B$37+1/(1-OFFSET(Radar!$AD$3,COLUMN(),0)*ScreenHeight!$C37)/Param!$B$39)/OFFSET(Radar!$AC$3,COLUMN(),0))*DistanceShader!CO36*LightShader!CO36*(IF(OFFSET(Ghosts!$S$41,COLUMN(),0)&lt;ScreenHeight!$E37,   1,   (SQRT(OFFSET(Ghosts!$T$41,COLUMN(),0)-OFFSET(Ghosts!$R$41,COLUMN(),0)*ScreenHeight!$D37)-1))+IF(Ghosts!$B$35,IF(Param!$M$21,-1-POWER(0.3,Param!$M$21)/(IF(Param!$M$21&lt;20,LightShader!CO101,OFFSET(LightShader!CO101,Param!$M$21-20,0))+POWER(0.3,Param!$M$21)),-2),0))</f>
        <v>0.8729330315319489</v>
      </c>
      <c r="CP36" s="46">
        <f ca="1">IF(ScreenHeight!$B37&lt;OFFSET(Radar!$AC$3,COLUMN(),0),    Param!$B$38/ScreenHeight!$B37,    (Param!$B$37+1/(1-OFFSET(Radar!$AD$3,COLUMN(),0)*ScreenHeight!$C37)/Param!$B$39)/OFFSET(Radar!$AC$3,COLUMN(),0))*DistanceShader!CP36*LightShader!CP36*(IF(OFFSET(Ghosts!$S$41,COLUMN(),0)&lt;ScreenHeight!$E37,   1,   (SQRT(OFFSET(Ghosts!$T$41,COLUMN(),0)-OFFSET(Ghosts!$R$41,COLUMN(),0)*ScreenHeight!$D37)-1))+IF(Ghosts!$B$35,IF(Param!$M$21,-1-POWER(0.3,Param!$M$21)/(IF(Param!$M$21&lt;20,LightShader!CP101,OFFSET(LightShader!CP101,Param!$M$21-20,0))+POWER(0.3,Param!$M$21)),-2),0))</f>
        <v>0.84001374740804713</v>
      </c>
      <c r="CQ36" s="46">
        <f ca="1">IF(ScreenHeight!$B37&lt;OFFSET(Radar!$AC$3,COLUMN(),0),    Param!$B$38/ScreenHeight!$B37,    (Param!$B$37+1/(1-OFFSET(Radar!$AD$3,COLUMN(),0)*ScreenHeight!$C37)/Param!$B$39)/OFFSET(Radar!$AC$3,COLUMN(),0))*DistanceShader!CQ36*LightShader!CQ36*(IF(OFFSET(Ghosts!$S$41,COLUMN(),0)&lt;ScreenHeight!$E37,   1,   (SQRT(OFFSET(Ghosts!$T$41,COLUMN(),0)-OFFSET(Ghosts!$R$41,COLUMN(),0)*ScreenHeight!$D37)-1))+IF(Ghosts!$B$35,IF(Param!$M$21,-1-POWER(0.3,Param!$M$21)/(IF(Param!$M$21&lt;20,LightShader!CQ101,OFFSET(LightShader!CQ101,Param!$M$21-20,0))+POWER(0.3,Param!$M$21)),-2),0))</f>
        <v>0.81021665832635081</v>
      </c>
      <c r="CR36" s="46">
        <f ca="1">IF(ScreenHeight!$B37&lt;OFFSET(Radar!$AC$3,COLUMN(),0),    Param!$B$38/ScreenHeight!$B37,    (Param!$B$37+1/(1-OFFSET(Radar!$AD$3,COLUMN(),0)*ScreenHeight!$C37)/Param!$B$39)/OFFSET(Radar!$AC$3,COLUMN(),0))*DistanceShader!CR36*LightShader!CR36*(IF(OFFSET(Ghosts!$S$41,COLUMN(),0)&lt;ScreenHeight!$E37,   1,   (SQRT(OFFSET(Ghosts!$T$41,COLUMN(),0)-OFFSET(Ghosts!$R$41,COLUMN(),0)*ScreenHeight!$D37)-1))+IF(Ghosts!$B$35,IF(Param!$M$21,-1-POWER(0.3,Param!$M$21)/(IF(Param!$M$21&lt;20,LightShader!CR101,OFFSET(LightShader!CR101,Param!$M$21-20,0))+POWER(0.3,Param!$M$21)),-2),0))</f>
        <v>0.78296841446695264</v>
      </c>
      <c r="CS36" s="46">
        <f ca="1">IF(ScreenHeight!$B37&lt;OFFSET(Radar!$AC$3,COLUMN(),0),    Param!$B$38/ScreenHeight!$B37,    (Param!$B$37+1/(1-OFFSET(Radar!$AD$3,COLUMN(),0)*ScreenHeight!$C37)/Param!$B$39)/OFFSET(Radar!$AC$3,COLUMN(),0))*DistanceShader!CS36*LightShader!CS36*(IF(OFFSET(Ghosts!$S$41,COLUMN(),0)&lt;ScreenHeight!$E37,   1,   (SQRT(OFFSET(Ghosts!$T$41,COLUMN(),0)-OFFSET(Ghosts!$R$41,COLUMN(),0)*ScreenHeight!$D37)-1))+IF(Ghosts!$B$35,IF(Param!$M$21,-1-POWER(0.3,Param!$M$21)/(IF(Param!$M$21&lt;20,LightShader!CS101,OFFSET(LightShader!CS101,Param!$M$21-20,0))+POWER(0.3,Param!$M$21)),-2),0))</f>
        <v>0.75782697053286774</v>
      </c>
      <c r="CT36" s="46">
        <f ca="1">IF(ScreenHeight!$B37&lt;OFFSET(Radar!$AC$3,COLUMN(),0),    Param!$B$38/ScreenHeight!$B37,    (Param!$B$37+1/(1-OFFSET(Radar!$AD$3,COLUMN(),0)*ScreenHeight!$C37)/Param!$B$39)/OFFSET(Radar!$AC$3,COLUMN(),0))*DistanceShader!CT36*LightShader!CT36*(IF(OFFSET(Ghosts!$S$41,COLUMN(),0)&lt;ScreenHeight!$E37,   1,   (SQRT(OFFSET(Ghosts!$T$41,COLUMN(),0)-OFFSET(Ghosts!$R$41,COLUMN(),0)*ScreenHeight!$D37)-1))+IF(Ghosts!$B$35,IF(Param!$M$21,-1-POWER(0.3,Param!$M$21)/(IF(Param!$M$21&lt;20,LightShader!CT101,OFFSET(LightShader!CT101,Param!$M$21-20,0))+POWER(0.3,Param!$M$21)),-2),0))</f>
        <v>0.73445462494803782</v>
      </c>
      <c r="CU36" s="46">
        <f ca="1">IF(ScreenHeight!$B37&lt;OFFSET(Radar!$AC$3,COLUMN(),0),    Param!$B$38/ScreenHeight!$B37,    (Param!$B$37+1/(1-OFFSET(Radar!$AD$3,COLUMN(),0)*ScreenHeight!$C37)/Param!$B$39)/OFFSET(Radar!$AC$3,COLUMN(),0))*DistanceShader!CU36*LightShader!CU36*(IF(OFFSET(Ghosts!$S$41,COLUMN(),0)&lt;ScreenHeight!$E37,   1,   (SQRT(OFFSET(Ghosts!$T$41,COLUMN(),0)-OFFSET(Ghosts!$R$41,COLUMN(),0)*ScreenHeight!$D37)-1))+IF(Ghosts!$B$35,IF(Param!$M$21,-1-POWER(0.3,Param!$M$21)/(IF(Param!$M$21&lt;20,LightShader!CU101,OFFSET(LightShader!CU101,Param!$M$21-20,0))+POWER(0.3,Param!$M$21)),-2),0))</f>
        <v>0.71259228510052641</v>
      </c>
      <c r="CV36" s="46">
        <f ca="1">IF(ScreenHeight!$B37&lt;OFFSET(Radar!$AC$3,COLUMN(),0),    Param!$B$38/ScreenHeight!$B37,    (Param!$B$37+1/(1-OFFSET(Radar!$AD$3,COLUMN(),0)*ScreenHeight!$C37)/Param!$B$39)/OFFSET(Radar!$AC$3,COLUMN(),0))*DistanceShader!CV36*LightShader!CV36*(IF(OFFSET(Ghosts!$S$41,COLUMN(),0)&lt;ScreenHeight!$E37,   1,   (SQRT(OFFSET(Ghosts!$T$41,COLUMN(),0)-OFFSET(Ghosts!$R$41,COLUMN(),0)*ScreenHeight!$D37)-1))+IF(Ghosts!$B$35,IF(Param!$M$21,-1-POWER(0.3,Param!$M$21)/(IF(Param!$M$21&lt;20,LightShader!CV101,OFFSET(LightShader!CV101,Param!$M$21-20,0))+POWER(0.3,Param!$M$21)),-2),0))</f>
        <v>0.69203892077413209</v>
      </c>
      <c r="CW36" s="46">
        <f ca="1">IF(ScreenHeight!$B37&lt;OFFSET(Radar!$AC$3,COLUMN(),0),    Param!$B$38/ScreenHeight!$B37,    (Param!$B$37+1/(1-OFFSET(Radar!$AD$3,COLUMN(),0)*ScreenHeight!$C37)/Param!$B$39)/OFFSET(Radar!$AC$3,COLUMN(),0))*DistanceShader!CW36*LightShader!CW36*(IF(OFFSET(Ghosts!$S$41,COLUMN(),0)&lt;ScreenHeight!$E37,   1,   (SQRT(OFFSET(Ghosts!$T$41,COLUMN(),0)-OFFSET(Ghosts!$R$41,COLUMN(),0)*ScreenHeight!$D37)-1))+IF(Ghosts!$B$35,IF(Param!$M$21,-1-POWER(0.3,Param!$M$21)/(IF(Param!$M$21&lt;20,LightShader!CW101,OFFSET(LightShader!CW101,Param!$M$21-20,0))+POWER(0.3,Param!$M$21)),-2),0))</f>
        <v>0.67263623417905982</v>
      </c>
    </row>
    <row r="37" spans="1:125" ht="7.5" customHeight="1">
      <c r="A37" s="46">
        <f ca="1">IF(ScreenHeight!$B38&lt;OFFSET(Radar!$AC$3,COLUMN(),0),    Param!$B$38/ScreenHeight!$B38,    (Param!$B$37+1/(1-OFFSET(Radar!$AD$3,COLUMN(),0)*ScreenHeight!$C38)/Param!$B$39)/OFFSET(Radar!$AC$3,COLUMN(),0))*DistanceShader!A37*LightShader!A37*(IF(OFFSET(Ghosts!$S$41,COLUMN(),0)&lt;ScreenHeight!$E38,   1,   (SQRT(OFFSET(Ghosts!$T$41,COLUMN(),0)-OFFSET(Ghosts!$R$41,COLUMN(),0)*ScreenHeight!$D38)-1))+IF(Ghosts!$B$35,IF(Param!$M$21,-1-POWER(0.3,Param!$M$21)/(IF(Param!$M$21&lt;20,LightShader!A102,OFFSET(LightShader!A102,Param!$M$21-20,0))+POWER(0.3,Param!$M$21)),-2),0))</f>
        <v>0.73263976121021523</v>
      </c>
      <c r="B37" s="46">
        <f ca="1">IF(ScreenHeight!$B38&lt;OFFSET(Radar!$AC$3,COLUMN(),0),    Param!$B$38/ScreenHeight!$B38,    (Param!$B$37+1/(1-OFFSET(Radar!$AD$3,COLUMN(),0)*ScreenHeight!$C38)/Param!$B$39)/OFFSET(Radar!$AC$3,COLUMN(),0))*DistanceShader!B37*LightShader!B37*(IF(OFFSET(Ghosts!$S$41,COLUMN(),0)&lt;ScreenHeight!$E38,   1,   (SQRT(OFFSET(Ghosts!$T$41,COLUMN(),0)-OFFSET(Ghosts!$R$41,COLUMN(),0)*ScreenHeight!$D38)-1))+IF(Ghosts!$B$35,IF(Param!$M$21,-1-POWER(0.3,Param!$M$21)/(IF(Param!$M$21&lt;20,LightShader!B102,OFFSET(LightShader!B102,Param!$M$21-20,0))+POWER(0.3,Param!$M$21)),-2),0))</f>
        <v>0.74667448211689236</v>
      </c>
      <c r="C37" s="46">
        <f ca="1">IF(ScreenHeight!$B38&lt;OFFSET(Radar!$AC$3,COLUMN(),0),    Param!$B$38/ScreenHeight!$B38,    (Param!$B$37+1/(1-OFFSET(Radar!$AD$3,COLUMN(),0)*ScreenHeight!$C38)/Param!$B$39)/OFFSET(Radar!$AC$3,COLUMN(),0))*DistanceShader!C37*LightShader!C37*(IF(OFFSET(Ghosts!$S$41,COLUMN(),0)&lt;ScreenHeight!$E38,   1,   (SQRT(OFFSET(Ghosts!$T$41,COLUMN(),0)-OFFSET(Ghosts!$R$41,COLUMN(),0)*ScreenHeight!$D38)-1))+IF(Ghosts!$B$35,IF(Param!$M$21,-1-POWER(0.3,Param!$M$21)/(IF(Param!$M$21&lt;20,LightShader!C102,OFFSET(LightShader!C102,Param!$M$21-20,0))+POWER(0.3,Param!$M$21)),-2),0))</f>
        <v>0.76118386250226444</v>
      </c>
      <c r="D37" s="46">
        <f ca="1">IF(ScreenHeight!$B38&lt;OFFSET(Radar!$AC$3,COLUMN(),0),    Param!$B$38/ScreenHeight!$B38,    (Param!$B$37+1/(1-OFFSET(Radar!$AD$3,COLUMN(),0)*ScreenHeight!$C38)/Param!$B$39)/OFFSET(Radar!$AC$3,COLUMN(),0))*DistanceShader!D37*LightShader!D37*(IF(OFFSET(Ghosts!$S$41,COLUMN(),0)&lt;ScreenHeight!$E38,   1,   (SQRT(OFFSET(Ghosts!$T$41,COLUMN(),0)-OFFSET(Ghosts!$R$41,COLUMN(),0)*ScreenHeight!$D38)-1))+IF(Ghosts!$B$35,IF(Param!$M$21,-1-POWER(0.3,Param!$M$21)/(IF(Param!$M$21&lt;20,LightShader!D102,OFFSET(LightShader!D102,Param!$M$21-20,0))+POWER(0.3,Param!$M$21)),-2),0))</f>
        <v>0.77619112936435186</v>
      </c>
      <c r="E37" s="46">
        <f ca="1">IF(ScreenHeight!$B38&lt;OFFSET(Radar!$AC$3,COLUMN(),0),    Param!$B$38/ScreenHeight!$B38,    (Param!$B$37+1/(1-OFFSET(Radar!$AD$3,COLUMN(),0)*ScreenHeight!$C38)/Param!$B$39)/OFFSET(Radar!$AC$3,COLUMN(),0))*DistanceShader!E37*LightShader!E37*(IF(OFFSET(Ghosts!$S$41,COLUMN(),0)&lt;ScreenHeight!$E38,   1,   (SQRT(OFFSET(Ghosts!$T$41,COLUMN(),0)-OFFSET(Ghosts!$R$41,COLUMN(),0)*ScreenHeight!$D38)-1))+IF(Ghosts!$B$35,IF(Param!$M$21,-1-POWER(0.3,Param!$M$21)/(IF(Param!$M$21&lt;20,LightShader!E102,OFFSET(LightShader!E102,Param!$M$21-20,0))+POWER(0.3,Param!$M$21)),-2),0))</f>
        <v>0.79172114166336505</v>
      </c>
      <c r="F37" s="46">
        <f ca="1">IF(ScreenHeight!$B38&lt;OFFSET(Radar!$AC$3,COLUMN(),0),    Param!$B$38/ScreenHeight!$B38,    (Param!$B$37+1/(1-OFFSET(Radar!$AD$3,COLUMN(),0)*ScreenHeight!$C38)/Param!$B$39)/OFFSET(Radar!$AC$3,COLUMN(),0))*DistanceShader!F37*LightShader!F37*(IF(OFFSET(Ghosts!$S$41,COLUMN(),0)&lt;ScreenHeight!$E38,   1,   (SQRT(OFFSET(Ghosts!$T$41,COLUMN(),0)-OFFSET(Ghosts!$R$41,COLUMN(),0)*ScreenHeight!$D38)-1))+IF(Ghosts!$B$35,IF(Param!$M$21,-1-POWER(0.3,Param!$M$21)/(IF(Param!$M$21&lt;20,LightShader!F102,OFFSET(LightShader!F102,Param!$M$21-20,0))+POWER(0.3,Param!$M$21)),-2),0))</f>
        <v>0.80780055287169872</v>
      </c>
      <c r="G37" s="46">
        <f ca="1">IF(ScreenHeight!$B38&lt;OFFSET(Radar!$AC$3,COLUMN(),0),    Param!$B$38/ScreenHeight!$B38,    (Param!$B$37+1/(1-OFFSET(Radar!$AD$3,COLUMN(),0)*ScreenHeight!$C38)/Param!$B$39)/OFFSET(Radar!$AC$3,COLUMN(),0))*DistanceShader!G37*LightShader!G37*(IF(OFFSET(Ghosts!$S$41,COLUMN(),0)&lt;ScreenHeight!$E38,   1,   (SQRT(OFFSET(Ghosts!$T$41,COLUMN(),0)-OFFSET(Ghosts!$R$41,COLUMN(),0)*ScreenHeight!$D38)-1))+IF(Ghosts!$B$35,IF(Param!$M$21,-1-POWER(0.3,Param!$M$21)/(IF(Param!$M$21&lt;20,LightShader!G102,OFFSET(LightShader!G102,Param!$M$21-20,0))+POWER(0.3,Param!$M$21)),-2),0))</f>
        <v>0.82445799490730232</v>
      </c>
      <c r="H37" s="46">
        <f ca="1">IF(ScreenHeight!$B38&lt;OFFSET(Radar!$AC$3,COLUMN(),0),    Param!$B$38/ScreenHeight!$B38,    (Param!$B$37+1/(1-OFFSET(Radar!$AD$3,COLUMN(),0)*ScreenHeight!$C38)/Param!$B$39)/OFFSET(Radar!$AC$3,COLUMN(),0))*DistanceShader!H37*LightShader!H37*(IF(OFFSET(Ghosts!$S$41,COLUMN(),0)&lt;ScreenHeight!$E38,   1,   (SQRT(OFFSET(Ghosts!$T$41,COLUMN(),0)-OFFSET(Ghosts!$R$41,COLUMN(),0)*ScreenHeight!$D38)-1))+IF(Ghosts!$B$35,IF(Param!$M$21,-1-POWER(0.3,Param!$M$21)/(IF(Param!$M$21&lt;20,LightShader!H102,OFFSET(LightShader!H102,Param!$M$21-20,0))+POWER(0.3,Param!$M$21)),-2),0))</f>
        <v>0.84172428681254008</v>
      </c>
      <c r="I37" s="46">
        <f ca="1">IF(ScreenHeight!$B38&lt;OFFSET(Radar!$AC$3,COLUMN(),0),    Param!$B$38/ScreenHeight!$B38,    (Param!$B$37+1/(1-OFFSET(Radar!$AD$3,COLUMN(),0)*ScreenHeight!$C38)/Param!$B$39)/OFFSET(Radar!$AC$3,COLUMN(),0))*DistanceShader!I37*LightShader!I37*(IF(OFFSET(Ghosts!$S$41,COLUMN(),0)&lt;ScreenHeight!$E38,   1,   (SQRT(OFFSET(Ghosts!$T$41,COLUMN(),0)-OFFSET(Ghosts!$R$41,COLUMN(),0)*ScreenHeight!$D38)-1))+IF(Ghosts!$B$35,IF(Param!$M$21,-1-POWER(0.3,Param!$M$21)/(IF(Param!$M$21&lt;20,LightShader!I102,OFFSET(LightShader!I102,Param!$M$21-20,0))+POWER(0.3,Param!$M$21)),-2),0))</f>
        <v>0.85963267213301808</v>
      </c>
      <c r="J37" s="46">
        <f ca="1">IF(ScreenHeight!$B38&lt;OFFSET(Radar!$AC$3,COLUMN(),0),    Param!$B$38/ScreenHeight!$B38,    (Param!$B$37+1/(1-OFFSET(Radar!$AD$3,COLUMN(),0)*ScreenHeight!$C38)/Param!$B$39)/OFFSET(Radar!$AC$3,COLUMN(),0))*DistanceShader!J37*LightShader!J37*(IF(OFFSET(Ghosts!$S$41,COLUMN(),0)&lt;ScreenHeight!$E38,   1,   (SQRT(OFFSET(Ghosts!$T$41,COLUMN(),0)-OFFSET(Ghosts!$R$41,COLUMN(),0)*ScreenHeight!$D38)-1))+IF(Ghosts!$B$35,IF(Param!$M$21,-1-POWER(0.3,Param!$M$21)/(IF(Param!$M$21&lt;20,LightShader!J102,OFFSET(LightShader!J102,Param!$M$21-20,0))+POWER(0.3,Param!$M$21)),-2),0))</f>
        <v>0.57278861785868695</v>
      </c>
      <c r="K37" s="46">
        <f ca="1">IF(ScreenHeight!$B38&lt;OFFSET(Radar!$AC$3,COLUMN(),0),    Param!$B$38/ScreenHeight!$B38,    (Param!$B$37+1/(1-OFFSET(Radar!$AD$3,COLUMN(),0)*ScreenHeight!$C38)/Param!$B$39)/OFFSET(Radar!$AC$3,COLUMN(),0))*DistanceShader!K37*LightShader!K37*(IF(OFFSET(Ghosts!$S$41,COLUMN(),0)&lt;ScreenHeight!$E38,   1,   (SQRT(OFFSET(Ghosts!$T$41,COLUMN(),0)-OFFSET(Ghosts!$R$41,COLUMN(),0)*ScreenHeight!$D38)-1))+IF(Ghosts!$B$35,IF(Param!$M$21,-1-POWER(0.3,Param!$M$21)/(IF(Param!$M$21&lt;20,LightShader!K102,OFFSET(LightShader!K102,Param!$M$21-20,0))+POWER(0.3,Param!$M$21)),-2),0))</f>
        <v>0.58537860153457977</v>
      </c>
      <c r="L37" s="46">
        <f ca="1">IF(ScreenHeight!$B38&lt;OFFSET(Radar!$AC$3,COLUMN(),0),    Param!$B$38/ScreenHeight!$B38,    (Param!$B$37+1/(1-OFFSET(Radar!$AD$3,COLUMN(),0)*ScreenHeight!$C38)/Param!$B$39)/OFFSET(Radar!$AC$3,COLUMN(),0))*DistanceShader!L37*LightShader!L37*(IF(OFFSET(Ghosts!$S$41,COLUMN(),0)&lt;ScreenHeight!$E38,   1,   (SQRT(OFFSET(Ghosts!$T$41,COLUMN(),0)-OFFSET(Ghosts!$R$41,COLUMN(),0)*ScreenHeight!$D38)-1))+IF(Ghosts!$B$35,IF(Param!$M$21,-1-POWER(0.3,Param!$M$21)/(IF(Param!$M$21&lt;20,LightShader!L102,OFFSET(LightShader!L102,Param!$M$21-20,0))+POWER(0.3,Param!$M$21)),-2),0))</f>
        <v>0.5984637993796843</v>
      </c>
      <c r="M37" s="46">
        <f ca="1">IF(ScreenHeight!$B38&lt;OFFSET(Radar!$AC$3,COLUMN(),0),    Param!$B$38/ScreenHeight!$B38,    (Param!$B$37+1/(1-OFFSET(Radar!$AD$3,COLUMN(),0)*ScreenHeight!$C38)/Param!$B$39)/OFFSET(Radar!$AC$3,COLUMN(),0))*DistanceShader!M37*LightShader!M37*(IF(OFFSET(Ghosts!$S$41,COLUMN(),0)&lt;ScreenHeight!$E38,   1,   (SQRT(OFFSET(Ghosts!$T$41,COLUMN(),0)-OFFSET(Ghosts!$R$41,COLUMN(),0)*ScreenHeight!$D38)-1))+IF(Ghosts!$B$35,IF(Param!$M$21,-1-POWER(0.3,Param!$M$21)/(IF(Param!$M$21&lt;20,LightShader!M102,OFFSET(LightShader!M102,Param!$M$21-20,0))+POWER(0.3,Param!$M$21)),-2),0))</f>
        <v>0.61207425987424979</v>
      </c>
      <c r="N37" s="46">
        <f ca="1">IF(ScreenHeight!$B38&lt;OFFSET(Radar!$AC$3,COLUMN(),0),    Param!$B$38/ScreenHeight!$B38,    (Param!$B$37+1/(1-OFFSET(Radar!$AD$3,COLUMN(),0)*ScreenHeight!$C38)/Param!$B$39)/OFFSET(Radar!$AC$3,COLUMN(),0))*DistanceShader!N37*LightShader!N37*(IF(OFFSET(Ghosts!$S$41,COLUMN(),0)&lt;ScreenHeight!$E38,   1,   (SQRT(OFFSET(Ghosts!$T$41,COLUMN(),0)-OFFSET(Ghosts!$R$41,COLUMN(),0)*ScreenHeight!$D38)-1))+IF(Ghosts!$B$35,IF(Param!$M$21,-1-POWER(0.3,Param!$M$21)/(IF(Param!$M$21&lt;20,LightShader!N102,OFFSET(LightShader!N102,Param!$M$21-20,0))+POWER(0.3,Param!$M$21)),-2),0))</f>
        <v>0.62624279575391062</v>
      </c>
      <c r="O37" s="46">
        <f ca="1">IF(ScreenHeight!$B38&lt;OFFSET(Radar!$AC$3,COLUMN(),0),    Param!$B$38/ScreenHeight!$B38,    (Param!$B$37+1/(1-OFFSET(Radar!$AD$3,COLUMN(),0)*ScreenHeight!$C38)/Param!$B$39)/OFFSET(Radar!$AC$3,COLUMN(),0))*DistanceShader!O37*LightShader!O37*(IF(OFFSET(Ghosts!$S$41,COLUMN(),0)&lt;ScreenHeight!$E38,   1,   (SQRT(OFFSET(Ghosts!$T$41,COLUMN(),0)-OFFSET(Ghosts!$R$41,COLUMN(),0)*ScreenHeight!$D38)-1))+IF(Ghosts!$B$35,IF(Param!$M$21,-1-POWER(0.3,Param!$M$21)/(IF(Param!$M$21&lt;20,LightShader!O102,OFFSET(LightShader!O102,Param!$M$21-20,0))+POWER(0.3,Param!$M$21)),-2),0))</f>
        <v>0.64100533852285335</v>
      </c>
      <c r="P37" s="46">
        <f ca="1">IF(ScreenHeight!$B38&lt;OFFSET(Radar!$AC$3,COLUMN(),0),    Param!$B$38/ScreenHeight!$B38,    (Param!$B$37+1/(1-OFFSET(Radar!$AD$3,COLUMN(),0)*ScreenHeight!$C38)/Param!$B$39)/OFFSET(Radar!$AC$3,COLUMN(),0))*DistanceShader!P37*LightShader!P37*(IF(OFFSET(Ghosts!$S$41,COLUMN(),0)&lt;ScreenHeight!$E38,   1,   (SQRT(OFFSET(Ghosts!$T$41,COLUMN(),0)-OFFSET(Ghosts!$R$41,COLUMN(),0)*ScreenHeight!$D38)-1))+IF(Ghosts!$B$35,IF(Param!$M$21,-1-POWER(0.3,Param!$M$21)/(IF(Param!$M$21&lt;20,LightShader!P102,OFFSET(LightShader!P102,Param!$M$21-20,0))+POWER(0.3,Param!$M$21)),-2),0))</f>
        <v>0.68130863567692079</v>
      </c>
      <c r="Q37" s="46">
        <f ca="1">IF(ScreenHeight!$B38&lt;OFFSET(Radar!$AC$3,COLUMN(),0),    Param!$B$38/ScreenHeight!$B38,    (Param!$B$37+1/(1-OFFSET(Radar!$AD$3,COLUMN(),0)*ScreenHeight!$C38)/Param!$B$39)/OFFSET(Radar!$AC$3,COLUMN(),0))*DistanceShader!Q37*LightShader!Q37*(IF(OFFSET(Ghosts!$S$41,COLUMN(),0)&lt;ScreenHeight!$E38,   1,   (SQRT(OFFSET(Ghosts!$T$41,COLUMN(),0)-OFFSET(Ghosts!$R$41,COLUMN(),0)*ScreenHeight!$D38)-1))+IF(Ghosts!$B$35,IF(Param!$M$21,-1-POWER(0.3,Param!$M$21)/(IF(Param!$M$21&lt;20,LightShader!Q102,OFFSET(LightShader!Q102,Param!$M$21-20,0))+POWER(0.3,Param!$M$21)),-2),0))</f>
        <v>0.70813322975977866</v>
      </c>
      <c r="R37" s="46">
        <f ca="1">IF(ScreenHeight!$B38&lt;OFFSET(Radar!$AC$3,COLUMN(),0),    Param!$B$38/ScreenHeight!$B38,    (Param!$B$37+1/(1-OFFSET(Radar!$AD$3,COLUMN(),0)*ScreenHeight!$C38)/Param!$B$39)/OFFSET(Radar!$AC$3,COLUMN(),0))*DistanceShader!R37*LightShader!R37*(IF(OFFSET(Ghosts!$S$41,COLUMN(),0)&lt;ScreenHeight!$E38,   1,   (SQRT(OFFSET(Ghosts!$T$41,COLUMN(),0)-OFFSET(Ghosts!$R$41,COLUMN(),0)*ScreenHeight!$D38)-1))+IF(Ghosts!$B$35,IF(Param!$M$21,-1-POWER(0.3,Param!$M$21)/(IF(Param!$M$21&lt;20,LightShader!R102,OFFSET(LightShader!R102,Param!$M$21-20,0))+POWER(0.3,Param!$M$21)),-2),0))</f>
        <v>0.73652201090571467</v>
      </c>
      <c r="S37" s="46">
        <f ca="1">IF(ScreenHeight!$B38&lt;OFFSET(Radar!$AC$3,COLUMN(),0),    Param!$B$38/ScreenHeight!$B38,    (Param!$B$37+1/(1-OFFSET(Radar!$AD$3,COLUMN(),0)*ScreenHeight!$C38)/Param!$B$39)/OFFSET(Radar!$AC$3,COLUMN(),0))*DistanceShader!S37*LightShader!S37*(IF(OFFSET(Ghosts!$S$41,COLUMN(),0)&lt;ScreenHeight!$E38,   1,   (SQRT(OFFSET(Ghosts!$T$41,COLUMN(),0)-OFFSET(Ghosts!$R$41,COLUMN(),0)*ScreenHeight!$D38)-1))+IF(Ghosts!$B$35,IF(Param!$M$21,-1-POWER(0.3,Param!$M$21)/(IF(Param!$M$21&lt;20,LightShader!S102,OFFSET(LightShader!S102,Param!$M$21-20,0))+POWER(0.3,Param!$M$21)),-2),0))</f>
        <v>0.76660282940048108</v>
      </c>
      <c r="T37" s="46">
        <f ca="1">IF(ScreenHeight!$B38&lt;OFFSET(Radar!$AC$3,COLUMN(),0),    Param!$B$38/ScreenHeight!$B38,    (Param!$B$37+1/(1-OFFSET(Radar!$AD$3,COLUMN(),0)*ScreenHeight!$C38)/Param!$B$39)/OFFSET(Radar!$AC$3,COLUMN(),0))*DistanceShader!T37*LightShader!T37*(IF(OFFSET(Ghosts!$S$41,COLUMN(),0)&lt;ScreenHeight!$E38,   1,   (SQRT(OFFSET(Ghosts!$T$41,COLUMN(),0)-OFFSET(Ghosts!$R$41,COLUMN(),0)*ScreenHeight!$D38)-1))+IF(Ghosts!$B$35,IF(Param!$M$21,-1-POWER(0.3,Param!$M$21)/(IF(Param!$M$21&lt;20,LightShader!T102,OFFSET(LightShader!T102,Param!$M$21-20,0))+POWER(0.3,Param!$M$21)),-2),0))</f>
        <v>0.798517864989858</v>
      </c>
      <c r="U37" s="46">
        <f ca="1">IF(ScreenHeight!$B38&lt;OFFSET(Radar!$AC$3,COLUMN(),0),    Param!$B$38/ScreenHeight!$B38,    (Param!$B$37+1/(1-OFFSET(Radar!$AD$3,COLUMN(),0)*ScreenHeight!$C38)/Param!$B$39)/OFFSET(Radar!$AC$3,COLUMN(),0))*DistanceShader!U37*LightShader!U37*(IF(OFFSET(Ghosts!$S$41,COLUMN(),0)&lt;ScreenHeight!$E38,   1,   (SQRT(OFFSET(Ghosts!$T$41,COLUMN(),0)-OFFSET(Ghosts!$R$41,COLUMN(),0)*ScreenHeight!$D38)-1))+IF(Ghosts!$B$35,IF(Param!$M$21,-1-POWER(0.3,Param!$M$21)/(IF(Param!$M$21&lt;20,LightShader!U102,OFFSET(LightShader!U102,Param!$M$21-20,0))+POWER(0.3,Param!$M$21)),-2),0))</f>
        <v>0.83242572732796849</v>
      </c>
      <c r="V37" s="46">
        <f ca="1">IF(ScreenHeight!$B38&lt;OFFSET(Radar!$AC$3,COLUMN(),0),    Param!$B$38/ScreenHeight!$B38,    (Param!$B$37+1/(1-OFFSET(Radar!$AD$3,COLUMN(),0)*ScreenHeight!$C38)/Param!$B$39)/OFFSET(Radar!$AC$3,COLUMN(),0))*DistanceShader!V37*LightShader!V37*(IF(OFFSET(Ghosts!$S$41,COLUMN(),0)&lt;ScreenHeight!$E38,   1,   (SQRT(OFFSET(Ghosts!$T$41,COLUMN(),0)-OFFSET(Ghosts!$R$41,COLUMN(),0)*ScreenHeight!$D38)-1))+IF(Ghosts!$B$35,IF(Param!$M$21,-1-POWER(0.3,Param!$M$21)/(IF(Param!$M$21&lt;20,LightShader!V102,OFFSET(LightShader!V102,Param!$M$21-20,0))+POWER(0.3,Param!$M$21)),-2),0))</f>
        <v>0.86850393255141389</v>
      </c>
      <c r="W37" s="46">
        <f ca="1">IF(ScreenHeight!$B38&lt;OFFSET(Radar!$AC$3,COLUMN(),0),    Param!$B$38/ScreenHeight!$B38,    (Param!$B$37+1/(1-OFFSET(Radar!$AD$3,COLUMN(),0)*ScreenHeight!$C38)/Param!$B$39)/OFFSET(Radar!$AC$3,COLUMN(),0))*DistanceShader!W37*LightShader!W37*(IF(OFFSET(Ghosts!$S$41,COLUMN(),0)&lt;ScreenHeight!$E38,   1,   (SQRT(OFFSET(Ghosts!$T$41,COLUMN(),0)-OFFSET(Ghosts!$R$41,COLUMN(),0)*ScreenHeight!$D38)-1))+IF(Ghosts!$B$35,IF(Param!$M$21,-1-POWER(0.3,Param!$M$21)/(IF(Param!$M$21&lt;20,LightShader!W102,OFFSET(LightShader!W102,Param!$M$21-20,0))+POWER(0.3,Param!$M$21)),-2),0))</f>
        <v>0.90695183346230401</v>
      </c>
      <c r="X37" s="46">
        <f ca="1">IF(ScreenHeight!$B38&lt;OFFSET(Radar!$AC$3,COLUMN(),0),    Param!$B$38/ScreenHeight!$B38,    (Param!$B$37+1/(1-OFFSET(Radar!$AD$3,COLUMN(),0)*ScreenHeight!$C38)/Param!$B$39)/OFFSET(Radar!$AC$3,COLUMN(),0))*DistanceShader!X37*LightShader!X37*(IF(OFFSET(Ghosts!$S$41,COLUMN(),0)&lt;ScreenHeight!$E38,   1,   (SQRT(OFFSET(Ghosts!$T$41,COLUMN(),0)-OFFSET(Ghosts!$R$41,COLUMN(),0)*ScreenHeight!$D38)-1))+IF(Ghosts!$B$35,IF(Param!$M$21,-1-POWER(0.3,Param!$M$21)/(IF(Param!$M$21&lt;20,LightShader!X102,OFFSET(LightShader!X102,Param!$M$21-20,0))+POWER(0.3,Param!$M$21)),-2),0))</f>
        <v>0.94799409832420189</v>
      </c>
      <c r="Y37" s="46">
        <f ca="1">IF(ScreenHeight!$B38&lt;OFFSET(Radar!$AC$3,COLUMN(),0),    Param!$B$38/ScreenHeight!$B38,    (Param!$B$37+1/(1-OFFSET(Radar!$AD$3,COLUMN(),0)*ScreenHeight!$C38)/Param!$B$39)/OFFSET(Radar!$AC$3,COLUMN(),0))*DistanceShader!Y37*LightShader!Y37*(IF(OFFSET(Ghosts!$S$41,COLUMN(),0)&lt;ScreenHeight!$E38,   1,   (SQRT(OFFSET(Ghosts!$T$41,COLUMN(),0)-OFFSET(Ghosts!$R$41,COLUMN(),0)*ScreenHeight!$D38)-1))+IF(Ghosts!$B$35,IF(Param!$M$21,-1-POWER(0.3,Param!$M$21)/(IF(Param!$M$21&lt;20,LightShader!Y102,OFFSET(LightShader!Y102,Param!$M$21-20,0))+POWER(0.3,Param!$M$21)),-2),0))</f>
        <v>0.99188485490945644</v>
      </c>
      <c r="Z37" s="46">
        <f ca="1">IF(ScreenHeight!$B38&lt;OFFSET(Radar!$AC$3,COLUMN(),0),    Param!$B$38/ScreenHeight!$B38,    (Param!$B$37+1/(1-OFFSET(Radar!$AD$3,COLUMN(),0)*ScreenHeight!$C38)/Param!$B$39)/OFFSET(Radar!$AC$3,COLUMN(),0))*DistanceShader!Z37*LightShader!Z37*(IF(OFFSET(Ghosts!$S$41,COLUMN(),0)&lt;ScreenHeight!$E38,   1,   (SQRT(OFFSET(Ghosts!$T$41,COLUMN(),0)-OFFSET(Ghosts!$R$41,COLUMN(),0)*ScreenHeight!$D38)-1))+IF(Ghosts!$B$35,IF(Param!$M$21,-1-POWER(0.3,Param!$M$21)/(IF(Param!$M$21&lt;20,LightShader!Z102,OFFSET(LightShader!Z102,Param!$M$21-20,0))+POWER(0.3,Param!$M$21)),-2),0))</f>
        <v>1.0389126430643403</v>
      </c>
      <c r="AA37" s="46">
        <f ca="1">IF(ScreenHeight!$B38&lt;OFFSET(Radar!$AC$3,COLUMN(),0),    Param!$B$38/ScreenHeight!$B38,    (Param!$B$37+1/(1-OFFSET(Radar!$AD$3,COLUMN(),0)*ScreenHeight!$C38)/Param!$B$39)/OFFSET(Radar!$AC$3,COLUMN(),0))*DistanceShader!AA37*LightShader!AA37*(IF(OFFSET(Ghosts!$S$41,COLUMN(),0)&lt;ScreenHeight!$E38,   1,   (SQRT(OFFSET(Ghosts!$T$41,COLUMN(),0)-OFFSET(Ghosts!$R$41,COLUMN(),0)*ScreenHeight!$D38)-1))+IF(Ghosts!$B$35,IF(Param!$M$21,-1-POWER(0.3,Param!$M$21)/(IF(Param!$M$21&lt;20,LightShader!AA102,OFFSET(LightShader!AA102,Param!$M$21-20,0))+POWER(0.3,Param!$M$21)),-2),0))</f>
        <v>1.0894063516342583</v>
      </c>
      <c r="AB37" s="46">
        <f ca="1">IF(ScreenHeight!$B38&lt;OFFSET(Radar!$AC$3,COLUMN(),0),    Param!$B$38/ScreenHeight!$B38,    (Param!$B$37+1/(1-OFFSET(Radar!$AD$3,COLUMN(),0)*ScreenHeight!$C38)/Param!$B$39)/OFFSET(Radar!$AC$3,COLUMN(),0))*DistanceShader!AB37*LightShader!AB37*(IF(OFFSET(Ghosts!$S$41,COLUMN(),0)&lt;ScreenHeight!$E38,   1,   (SQRT(OFFSET(Ghosts!$T$41,COLUMN(),0)-OFFSET(Ghosts!$R$41,COLUMN(),0)*ScreenHeight!$D38)-1))+IF(Ghosts!$B$35,IF(Param!$M$21,-1-POWER(0.3,Param!$M$21)/(IF(Param!$M$21&lt;20,LightShader!AB102,OFFSET(LightShader!AB102,Param!$M$21-20,0))+POWER(0.3,Param!$M$21)),-2),0))</f>
        <v>1.1437423550295174</v>
      </c>
      <c r="AC37" s="46">
        <f ca="1">IF(ScreenHeight!$B38&lt;OFFSET(Radar!$AC$3,COLUMN(),0),    Param!$B$38/ScreenHeight!$B38,    (Param!$B$37+1/(1-OFFSET(Radar!$AD$3,COLUMN(),0)*ScreenHeight!$C38)/Param!$B$39)/OFFSET(Radar!$AC$3,COLUMN(),0))*DistanceShader!AC37*LightShader!AC37*(IF(OFFSET(Ghosts!$S$41,COLUMN(),0)&lt;ScreenHeight!$E38,   1,   (SQRT(OFFSET(Ghosts!$T$41,COLUMN(),0)-OFFSET(Ghosts!$R$41,COLUMN(),0)*ScreenHeight!$D38)-1))+IF(Ghosts!$B$35,IF(Param!$M$21,-1-POWER(0.3,Param!$M$21)/(IF(Param!$M$21&lt;20,LightShader!AC102,OFFSET(LightShader!AC102,Param!$M$21-20,0))+POWER(0.3,Param!$M$21)),-2),0))</f>
        <v>1.2023531116301249</v>
      </c>
      <c r="AD37" s="46">
        <f ca="1">IF(ScreenHeight!$B38&lt;OFFSET(Radar!$AC$3,COLUMN(),0),    Param!$B$38/ScreenHeight!$B38,    (Param!$B$37+1/(1-OFFSET(Radar!$AD$3,COLUMN(),0)*ScreenHeight!$C38)/Param!$B$39)/OFFSET(Radar!$AC$3,COLUMN(),0))*DistanceShader!AD37*LightShader!AD37*(IF(OFFSET(Ghosts!$S$41,COLUMN(),0)&lt;ScreenHeight!$E38,   1,   (SQRT(OFFSET(Ghosts!$T$41,COLUMN(),0)-OFFSET(Ghosts!$R$41,COLUMN(),0)*ScreenHeight!$D38)-1))+IF(Ghosts!$B$35,IF(Param!$M$21,-1-POWER(0.3,Param!$M$21)/(IF(Param!$M$21&lt;20,LightShader!AD102,OFFSET(LightShader!AD102,Param!$M$21-20,0))+POWER(0.3,Param!$M$21)),-2),0))</f>
        <v>1.2657375404137488</v>
      </c>
      <c r="AE37" s="46">
        <f ca="1">IF(ScreenHeight!$B38&lt;OFFSET(Radar!$AC$3,COLUMN(),0),    Param!$B$38/ScreenHeight!$B38,    (Param!$B$37+1/(1-OFFSET(Radar!$AD$3,COLUMN(),0)*ScreenHeight!$C38)/Param!$B$39)/OFFSET(Radar!$AC$3,COLUMN(),0))*DistanceShader!AE37*LightShader!AE37*(IF(OFFSET(Ghosts!$S$41,COLUMN(),0)&lt;ScreenHeight!$E38,   1,   (SQRT(OFFSET(Ghosts!$T$41,COLUMN(),0)-OFFSET(Ghosts!$R$41,COLUMN(),0)*ScreenHeight!$D38)-1))+IF(Ghosts!$B$35,IF(Param!$M$21,-1-POWER(0.3,Param!$M$21)/(IF(Param!$M$21&lt;20,LightShader!AE102,OFFSET(LightShader!AE102,Param!$M$21-20,0))+POWER(0.3,Param!$M$21)),-2),0))</f>
        <v>1.3344735515468575</v>
      </c>
      <c r="AF37" s="46">
        <f ca="1">IF(ScreenHeight!$B38&lt;OFFSET(Radar!$AC$3,COLUMN(),0),    Param!$B$38/ScreenHeight!$B38,    (Param!$B$37+1/(1-OFFSET(Radar!$AD$3,COLUMN(),0)*ScreenHeight!$C38)/Param!$B$39)/OFFSET(Radar!$AC$3,COLUMN(),0))*DistanceShader!AF37*LightShader!AF37*(IF(OFFSET(Ghosts!$S$41,COLUMN(),0)&lt;ScreenHeight!$E38,   1,   (SQRT(OFFSET(Ghosts!$T$41,COLUMN(),0)-OFFSET(Ghosts!$R$41,COLUMN(),0)*ScreenHeight!$D38)-1))+IF(Ghosts!$B$35,IF(Param!$M$21,-1-POWER(0.3,Param!$M$21)/(IF(Param!$M$21&lt;20,LightShader!AF102,OFFSET(LightShader!AF102,Param!$M$21-20,0))+POWER(0.3,Param!$M$21)),-2),0))</f>
        <v>1.4092331651772241</v>
      </c>
      <c r="AG37" s="46">
        <f ca="1">IF(ScreenHeight!$B38&lt;OFFSET(Radar!$AC$3,COLUMN(),0),    Param!$B$38/ScreenHeight!$B38,    (Param!$B$37+1/(1-OFFSET(Radar!$AD$3,COLUMN(),0)*ScreenHeight!$C38)/Param!$B$39)/OFFSET(Radar!$AC$3,COLUMN(),0))*DistanceShader!AG37*LightShader!AG37*(IF(OFFSET(Ghosts!$S$41,COLUMN(),0)&lt;ScreenHeight!$E38,   1,   (SQRT(OFFSET(Ghosts!$T$41,COLUMN(),0)-OFFSET(Ghosts!$R$41,COLUMN(),0)*ScreenHeight!$D38)-1))+IF(Ghosts!$B$35,IF(Param!$M$21,-1-POWER(0.3,Param!$M$21)/(IF(Param!$M$21&lt;20,LightShader!AG102,OFFSET(LightShader!AG102,Param!$M$21-20,0))+POWER(0.3,Param!$M$21)),-2),0))</f>
        <v>1.4908006964410589</v>
      </c>
      <c r="AH37" s="46">
        <f ca="1">IF(ScreenHeight!$B38&lt;OFFSET(Radar!$AC$3,COLUMN(),0),    Param!$B$38/ScreenHeight!$B38,    (Param!$B$37+1/(1-OFFSET(Radar!$AD$3,COLUMN(),0)*ScreenHeight!$C38)/Param!$B$39)/OFFSET(Radar!$AC$3,COLUMN(),0))*DistanceShader!AH37*LightShader!AH37*(IF(OFFSET(Ghosts!$S$41,COLUMN(),0)&lt;ScreenHeight!$E38,   1,   (SQRT(OFFSET(Ghosts!$T$41,COLUMN(),0)-OFFSET(Ghosts!$R$41,COLUMN(),0)*ScreenHeight!$D38)-1))+IF(Ghosts!$B$35,IF(Param!$M$21,-1-POWER(0.3,Param!$M$21)/(IF(Param!$M$21&lt;20,LightShader!AH102,OFFSET(LightShader!AH102,Param!$M$21-20,0))+POWER(0.3,Param!$M$21)),-2),0))</f>
        <v>1.7769234183837965</v>
      </c>
      <c r="AI37" s="46">
        <f ca="1">IF(ScreenHeight!$B38&lt;OFFSET(Radar!$AC$3,COLUMN(),0),    Param!$B$38/ScreenHeight!$B38,    (Param!$B$37+1/(1-OFFSET(Radar!$AD$3,COLUMN(),0)*ScreenHeight!$C38)/Param!$B$39)/OFFSET(Radar!$AC$3,COLUMN(),0))*DistanceShader!AI37*LightShader!AI37*(IF(OFFSET(Ghosts!$S$41,COLUMN(),0)&lt;ScreenHeight!$E38,   1,   (SQRT(OFFSET(Ghosts!$T$41,COLUMN(),0)-OFFSET(Ghosts!$R$41,COLUMN(),0)*ScreenHeight!$D38)-1))+IF(Ghosts!$B$35,IF(Param!$M$21,-1-POWER(0.3,Param!$M$21)/(IF(Param!$M$21&lt;20,LightShader!AI102,OFFSET(LightShader!AI102,Param!$M$21-20,0))+POWER(0.3,Param!$M$21)),-2),0))</f>
        <v>1.9004469786471851</v>
      </c>
      <c r="AJ37" s="46">
        <f ca="1">IF(ScreenHeight!$B38&lt;OFFSET(Radar!$AC$3,COLUMN(),0),    Param!$B$38/ScreenHeight!$B38,    (Param!$B$37+1/(1-OFFSET(Radar!$AD$3,COLUMN(),0)*ScreenHeight!$C38)/Param!$B$39)/OFFSET(Radar!$AC$3,COLUMN(),0))*DistanceShader!AJ37*LightShader!AJ37*(IF(OFFSET(Ghosts!$S$41,COLUMN(),0)&lt;ScreenHeight!$E38,   1,   (SQRT(OFFSET(Ghosts!$T$41,COLUMN(),0)-OFFSET(Ghosts!$R$41,COLUMN(),0)*ScreenHeight!$D38)-1))+IF(Ghosts!$B$35,IF(Param!$M$21,-1-POWER(0.3,Param!$M$21)/(IF(Param!$M$21&lt;20,LightShader!AJ102,OFFSET(LightShader!AJ102,Param!$M$21-20,0))+POWER(0.3,Param!$M$21)),-2),0))</f>
        <v>2.0370063425276661</v>
      </c>
      <c r="AK37" s="46">
        <f ca="1">IF(ScreenHeight!$B38&lt;OFFSET(Radar!$AC$3,COLUMN(),0),    Param!$B$38/ScreenHeight!$B38,    (Param!$B$37+1/(1-OFFSET(Radar!$AD$3,COLUMN(),0)*ScreenHeight!$C38)/Param!$B$39)/OFFSET(Radar!$AC$3,COLUMN(),0))*DistanceShader!AK37*LightShader!AK37*(IF(OFFSET(Ghosts!$S$41,COLUMN(),0)&lt;ScreenHeight!$E38,   1,   (SQRT(OFFSET(Ghosts!$T$41,COLUMN(),0)-OFFSET(Ghosts!$R$41,COLUMN(),0)*ScreenHeight!$D38)-1))+IF(Ghosts!$B$35,IF(Param!$M$21,-1-POWER(0.3,Param!$M$21)/(IF(Param!$M$21&lt;20,LightShader!AK102,OFFSET(LightShader!AK102,Param!$M$21-20,0))+POWER(0.3,Param!$M$21)),-2),0))</f>
        <v>2.1885516432665426</v>
      </c>
      <c r="AL37" s="46">
        <f ca="1">IF(ScreenHeight!$B38&lt;OFFSET(Radar!$AC$3,COLUMN(),0),    Param!$B$38/ScreenHeight!$B38,    (Param!$B$37+1/(1-OFFSET(Radar!$AD$3,COLUMN(),0)*ScreenHeight!$C38)/Param!$B$39)/OFFSET(Radar!$AC$3,COLUMN(),0))*DistanceShader!AL37*LightShader!AL37*(IF(OFFSET(Ghosts!$S$41,COLUMN(),0)&lt;ScreenHeight!$E38,   1,   (SQRT(OFFSET(Ghosts!$T$41,COLUMN(),0)-OFFSET(Ghosts!$R$41,COLUMN(),0)*ScreenHeight!$D38)-1))+IF(Ghosts!$B$35,IF(Param!$M$21,-1-POWER(0.3,Param!$M$21)/(IF(Param!$M$21&lt;20,LightShader!AL102,OFFSET(LightShader!AL102,Param!$M$21-20,0))+POWER(0.3,Param!$M$21)),-2),0))</f>
        <v>2.357376556946392</v>
      </c>
      <c r="AM37" s="46">
        <f ca="1">IF(ScreenHeight!$B38&lt;OFFSET(Radar!$AC$3,COLUMN(),0),    Param!$B$38/ScreenHeight!$B38,    (Param!$B$37+1/(1-OFFSET(Radar!$AD$3,COLUMN(),0)*ScreenHeight!$C38)/Param!$B$39)/OFFSET(Radar!$AC$3,COLUMN(),0))*DistanceShader!AM37*LightShader!AM37*(IF(OFFSET(Ghosts!$S$41,COLUMN(),0)&lt;ScreenHeight!$E38,   1,   (SQRT(OFFSET(Ghosts!$T$41,COLUMN(),0)-OFFSET(Ghosts!$R$41,COLUMN(),0)*ScreenHeight!$D38)-1))+IF(Ghosts!$B$35,IF(Param!$M$21,-1-POWER(0.3,Param!$M$21)/(IF(Param!$M$21&lt;20,LightShader!AM102,OFFSET(LightShader!AM102,Param!$M$21-20,0))+POWER(0.3,Param!$M$21)),-2),0))</f>
        <v>2.5461627182558444</v>
      </c>
      <c r="AN37" s="46">
        <f ca="1">IF(ScreenHeight!$B38&lt;OFFSET(Radar!$AC$3,COLUMN(),0),    Param!$B$38/ScreenHeight!$B38,    (Param!$B$37+1/(1-OFFSET(Radar!$AD$3,COLUMN(),0)*ScreenHeight!$C38)/Param!$B$39)/OFFSET(Radar!$AC$3,COLUMN(),0))*DistanceShader!AN37*LightShader!AN37*(IF(OFFSET(Ghosts!$S$41,COLUMN(),0)&lt;ScreenHeight!$E38,   1,   (SQRT(OFFSET(Ghosts!$T$41,COLUMN(),0)-OFFSET(Ghosts!$R$41,COLUMN(),0)*ScreenHeight!$D38)-1))+IF(Ghosts!$B$35,IF(Param!$M$21,-1-POWER(0.3,Param!$M$21)/(IF(Param!$M$21&lt;20,LightShader!AN102,OFFSET(LightShader!AN102,Param!$M$21-20,0))+POWER(0.3,Param!$M$21)),-2),0))</f>
        <v>2.7580064079084123</v>
      </c>
      <c r="AO37" s="46">
        <f ca="1">IF(ScreenHeight!$B38&lt;OFFSET(Radar!$AC$3,COLUMN(),0),    Param!$B$38/ScreenHeight!$B38,    (Param!$B$37+1/(1-OFFSET(Radar!$AD$3,COLUMN(),0)*ScreenHeight!$C38)/Param!$B$39)/OFFSET(Radar!$AC$3,COLUMN(),0))*DistanceShader!AO37*LightShader!AO37*(IF(OFFSET(Ghosts!$S$41,COLUMN(),0)&lt;ScreenHeight!$E38,   1,   (SQRT(OFFSET(Ghosts!$T$41,COLUMN(),0)-OFFSET(Ghosts!$R$41,COLUMN(),0)*ScreenHeight!$D38)-1))+IF(Ghosts!$B$35,IF(Param!$M$21,-1-POWER(0.3,Param!$M$21)/(IF(Param!$M$21&lt;20,LightShader!AO102,OFFSET(LightShader!AO102,Param!$M$21-20,0))+POWER(0.3,Param!$M$21)),-2),0))</f>
        <v>4.817253715439346</v>
      </c>
      <c r="AP37" s="46">
        <f ca="1">IF(ScreenHeight!$B38&lt;OFFSET(Radar!$AC$3,COLUMN(),0),    Param!$B$38/ScreenHeight!$B38,    (Param!$B$37+1/(1-OFFSET(Radar!$AD$3,COLUMN(),0)*ScreenHeight!$C38)/Param!$B$39)/OFFSET(Radar!$AC$3,COLUMN(),0))*DistanceShader!AP37*LightShader!AP37*(IF(OFFSET(Ghosts!$S$41,COLUMN(),0)&lt;ScreenHeight!$E38,   1,   (SQRT(OFFSET(Ghosts!$T$41,COLUMN(),0)-OFFSET(Ghosts!$R$41,COLUMN(),0)*ScreenHeight!$D38)-1))+IF(Ghosts!$B$35,IF(Param!$M$21,-1-POWER(0.3,Param!$M$21)/(IF(Param!$M$21&lt;20,LightShader!AP102,OFFSET(LightShader!AP102,Param!$M$21-20,0))+POWER(0.3,Param!$M$21)),-2),0))</f>
        <v>4.7287687065225121</v>
      </c>
      <c r="AQ37" s="46">
        <f ca="1">IF(ScreenHeight!$B38&lt;OFFSET(Radar!$AC$3,COLUMN(),0),    Param!$B$38/ScreenHeight!$B38,    (Param!$B$37+1/(1-OFFSET(Radar!$AD$3,COLUMN(),0)*ScreenHeight!$C38)/Param!$B$39)/OFFSET(Radar!$AC$3,COLUMN(),0))*DistanceShader!AQ37*LightShader!AQ37*(IF(OFFSET(Ghosts!$S$41,COLUMN(),0)&lt;ScreenHeight!$E38,   1,   (SQRT(OFFSET(Ghosts!$T$41,COLUMN(),0)-OFFSET(Ghosts!$R$41,COLUMN(),0)*ScreenHeight!$D38)-1))+IF(Ghosts!$B$35,IF(Param!$M$21,-1-POWER(0.3,Param!$M$21)/(IF(Param!$M$21&lt;20,LightShader!AQ102,OFFSET(LightShader!AQ102,Param!$M$21-20,0))+POWER(0.3,Param!$M$21)),-2),0))</f>
        <v>4.6374711925892518</v>
      </c>
      <c r="AR37" s="46">
        <f ca="1">IF(ScreenHeight!$B38&lt;OFFSET(Radar!$AC$3,COLUMN(),0),    Param!$B$38/ScreenHeight!$B38,    (Param!$B$37+1/(1-OFFSET(Radar!$AD$3,COLUMN(),0)*ScreenHeight!$C38)/Param!$B$39)/OFFSET(Radar!$AC$3,COLUMN(),0))*DistanceShader!AR37*LightShader!AR37*(IF(OFFSET(Ghosts!$S$41,COLUMN(),0)&lt;ScreenHeight!$E38,   1,   (SQRT(OFFSET(Ghosts!$T$41,COLUMN(),0)-OFFSET(Ghosts!$R$41,COLUMN(),0)*ScreenHeight!$D38)-1))+IF(Ghosts!$B$35,IF(Param!$M$21,-1-POWER(0.3,Param!$M$21)/(IF(Param!$M$21&lt;20,LightShader!AR102,OFFSET(LightShader!AR102,Param!$M$21-20,0))+POWER(0.3,Param!$M$21)),-2),0))</f>
        <v>4.5434341738990804</v>
      </c>
      <c r="AS37" s="46">
        <f ca="1">IF(ScreenHeight!$B38&lt;OFFSET(Radar!$AC$3,COLUMN(),0),    Param!$B$38/ScreenHeight!$B38,    (Param!$B$37+1/(1-OFFSET(Radar!$AD$3,COLUMN(),0)*ScreenHeight!$C38)/Param!$B$39)/OFFSET(Radar!$AC$3,COLUMN(),0))*DistanceShader!AS37*LightShader!AS37*(IF(OFFSET(Ghosts!$S$41,COLUMN(),0)&lt;ScreenHeight!$E38,   1,   (SQRT(OFFSET(Ghosts!$T$41,COLUMN(),0)-OFFSET(Ghosts!$R$41,COLUMN(),0)*ScreenHeight!$D38)-1))+IF(Ghosts!$B$35,IF(Param!$M$21,-1-POWER(0.3,Param!$M$21)/(IF(Param!$M$21&lt;20,LightShader!AS102,OFFSET(LightShader!AS102,Param!$M$21-20,0))+POWER(0.3,Param!$M$21)),-2),0))</f>
        <v>4.4467436045076383</v>
      </c>
      <c r="AT37" s="46">
        <f ca="1">IF(ScreenHeight!$B38&lt;OFFSET(Radar!$AC$3,COLUMN(),0),    Param!$B$38/ScreenHeight!$B38,    (Param!$B$37+1/(1-OFFSET(Radar!$AD$3,COLUMN(),0)*ScreenHeight!$C38)/Param!$B$39)/OFFSET(Radar!$AC$3,COLUMN(),0))*DistanceShader!AT37*LightShader!AT37*(IF(OFFSET(Ghosts!$S$41,COLUMN(),0)&lt;ScreenHeight!$E38,   1,   (SQRT(OFFSET(Ghosts!$T$41,COLUMN(),0)-OFFSET(Ghosts!$R$41,COLUMN(),0)*ScreenHeight!$D38)-1))+IF(Ghosts!$B$35,IF(Param!$M$21,-1-POWER(0.3,Param!$M$21)/(IF(Param!$M$21&lt;20,LightShader!AT102,OFFSET(LightShader!AT102,Param!$M$21-20,0))+POWER(0.3,Param!$M$21)),-2),0))</f>
        <v>4.3474981606851388</v>
      </c>
      <c r="AU37" s="46">
        <f ca="1">IF(ScreenHeight!$B38&lt;OFFSET(Radar!$AC$3,COLUMN(),0),    Param!$B$38/ScreenHeight!$B38,    (Param!$B$37+1/(1-OFFSET(Radar!$AD$3,COLUMN(),0)*ScreenHeight!$C38)/Param!$B$39)/OFFSET(Radar!$AC$3,COLUMN(),0))*DistanceShader!AU37*LightShader!AU37*(IF(OFFSET(Ghosts!$S$41,COLUMN(),0)&lt;ScreenHeight!$E38,   1,   (SQRT(OFFSET(Ghosts!$T$41,COLUMN(),0)-OFFSET(Ghosts!$R$41,COLUMN(),0)*ScreenHeight!$D38)-1))+IF(Ghosts!$B$35,IF(Param!$M$21,-1-POWER(0.3,Param!$M$21)/(IF(Param!$M$21&lt;20,LightShader!AU102,OFFSET(LightShader!AU102,Param!$M$21-20,0))+POWER(0.3,Param!$M$21)),-2),0))</f>
        <v>4.2458088524708728</v>
      </c>
      <c r="AV37" s="46">
        <f ca="1">IF(ScreenHeight!$B38&lt;OFFSET(Radar!$AC$3,COLUMN(),0),    Param!$B$38/ScreenHeight!$B38,    (Param!$B$37+1/(1-OFFSET(Radar!$AD$3,COLUMN(),0)*ScreenHeight!$C38)/Param!$B$39)/OFFSET(Radar!$AC$3,COLUMN(),0))*DistanceShader!AV37*LightShader!AV37*(IF(OFFSET(Ghosts!$S$41,COLUMN(),0)&lt;ScreenHeight!$E38,   1,   (SQRT(OFFSET(Ghosts!$T$41,COLUMN(),0)-OFFSET(Ghosts!$R$41,COLUMN(),0)*ScreenHeight!$D38)-1))+IF(Ghosts!$B$35,IF(Param!$M$21,-1-POWER(0.3,Param!$M$21)/(IF(Param!$M$21&lt;20,LightShader!AV102,OFFSET(LightShader!AV102,Param!$M$21-20,0))+POWER(0.3,Param!$M$21)),-2),0))</f>
        <v>4.1417984792757423</v>
      </c>
      <c r="AW37" s="46">
        <f ca="1">IF(ScreenHeight!$B38&lt;OFFSET(Radar!$AC$3,COLUMN(),0),    Param!$B$38/ScreenHeight!$B38,    (Param!$B$37+1/(1-OFFSET(Radar!$AD$3,COLUMN(),0)*ScreenHeight!$C38)/Param!$B$39)/OFFSET(Radar!$AC$3,COLUMN(),0))*DistanceShader!AW37*LightShader!AW37*(IF(OFFSET(Ghosts!$S$41,COLUMN(),0)&lt;ScreenHeight!$E38,   1,   (SQRT(OFFSET(Ghosts!$T$41,COLUMN(),0)-OFFSET(Ghosts!$R$41,COLUMN(),0)*ScreenHeight!$D38)-1))+IF(Ghosts!$B$35,IF(Param!$M$21,-1-POWER(0.3,Param!$M$21)/(IF(Param!$M$21&lt;20,LightShader!AW102,OFFSET(LightShader!AW102,Param!$M$21-20,0))+POWER(0.3,Param!$M$21)),-2),0))</f>
        <v>4.0356009341180057</v>
      </c>
      <c r="AX37" s="46">
        <f ca="1">IF(ScreenHeight!$B38&lt;OFFSET(Radar!$AC$3,COLUMN(),0),    Param!$B$38/ScreenHeight!$B38,    (Param!$B$37+1/(1-OFFSET(Radar!$AD$3,COLUMN(),0)*ScreenHeight!$C38)/Param!$B$39)/OFFSET(Radar!$AC$3,COLUMN(),0))*DistanceShader!AX37*LightShader!AX37*(IF(OFFSET(Ghosts!$S$41,COLUMN(),0)&lt;ScreenHeight!$E38,   1,   (SQRT(OFFSET(Ghosts!$T$41,COLUMN(),0)-OFFSET(Ghosts!$R$41,COLUMN(),0)*ScreenHeight!$D38)-1))+IF(Ghosts!$B$35,IF(Param!$M$21,-1-POWER(0.3,Param!$M$21)/(IF(Param!$M$21&lt;20,LightShader!AX102,OFFSET(LightShader!AX102,Param!$M$21-20,0))+POWER(0.3,Param!$M$21)),-2),0))</f>
        <v>3.9273603647511428</v>
      </c>
      <c r="AY37" s="46">
        <f ca="1">IF(ScreenHeight!$B38&lt;OFFSET(Radar!$AC$3,COLUMN(),0),    Param!$B$38/ScreenHeight!$B38,    (Param!$B$37+1/(1-OFFSET(Radar!$AD$3,COLUMN(),0)*ScreenHeight!$C38)/Param!$B$39)/OFFSET(Radar!$AC$3,COLUMN(),0))*DistanceShader!AY37*LightShader!AY37*(IF(OFFSET(Ghosts!$S$41,COLUMN(),0)&lt;ScreenHeight!$E38,   1,   (SQRT(OFFSET(Ghosts!$T$41,COLUMN(),0)-OFFSET(Ghosts!$R$41,COLUMN(),0)*ScreenHeight!$D38)-1))+IF(Ghosts!$B$35,IF(Param!$M$21,-1-POWER(0.3,Param!$M$21)/(IF(Param!$M$21&lt;20,LightShader!AY102,OFFSET(LightShader!AY102,Param!$M$21-20,0))+POWER(0.3,Param!$M$21)),-2),0))</f>
        <v>3.8172302034745846</v>
      </c>
      <c r="AZ37" s="46">
        <f ca="1">IF(ScreenHeight!$B38&lt;OFFSET(Radar!$AC$3,COLUMN(),0),    Param!$B$38/ScreenHeight!$B38,    (Param!$B$37+1/(1-OFFSET(Radar!$AD$3,COLUMN(),0)*ScreenHeight!$C38)/Param!$B$39)/OFFSET(Radar!$AC$3,COLUMN(),0))*DistanceShader!AZ37*LightShader!AZ37*(IF(OFFSET(Ghosts!$S$41,COLUMN(),0)&lt;ScreenHeight!$E38,   1,   (SQRT(OFFSET(Ghosts!$T$41,COLUMN(),0)-OFFSET(Ghosts!$R$41,COLUMN(),0)*ScreenHeight!$D38)-1))+IF(Ghosts!$B$35,IF(Param!$M$21,-1-POWER(0.3,Param!$M$21)/(IF(Param!$M$21&lt;20,LightShader!AZ102,OFFSET(LightShader!AZ102,Param!$M$21-20,0))+POWER(0.3,Param!$M$21)),-2),0))</f>
        <v>3.7053720806673764</v>
      </c>
      <c r="BA37" s="46">
        <f ca="1">IF(ScreenHeight!$B38&lt;OFFSET(Radar!$AC$3,COLUMN(),0),    Param!$B$38/ScreenHeight!$B38,    (Param!$B$37+1/(1-OFFSET(Radar!$AD$3,COLUMN(),0)*ScreenHeight!$C38)/Param!$B$39)/OFFSET(Radar!$AC$3,COLUMN(),0))*DistanceShader!BA37*LightShader!BA37*(IF(OFFSET(Ghosts!$S$41,COLUMN(),0)&lt;ScreenHeight!$E38,   1,   (SQRT(OFFSET(Ghosts!$T$41,COLUMN(),0)-OFFSET(Ghosts!$R$41,COLUMN(),0)*ScreenHeight!$D38)-1))+IF(Ghosts!$B$35,IF(Param!$M$21,-1-POWER(0.3,Param!$M$21)/(IF(Param!$M$21&lt;20,LightShader!BA102,OFFSET(LightShader!BA102,Param!$M$21-20,0))+POWER(0.3,Param!$M$21)),-2),0))</f>
        <v>3.5919546399203206</v>
      </c>
      <c r="BB37" s="46">
        <f ca="1">IF(ScreenHeight!$B38&lt;OFFSET(Radar!$AC$3,COLUMN(),0),    Param!$B$38/ScreenHeight!$B38,    (Param!$B$37+1/(1-OFFSET(Radar!$AD$3,COLUMN(),0)*ScreenHeight!$C38)/Param!$B$39)/OFFSET(Radar!$AC$3,COLUMN(),0))*DistanceShader!BB37*LightShader!BB37*(IF(OFFSET(Ghosts!$S$41,COLUMN(),0)&lt;ScreenHeight!$E38,   1,   (SQRT(OFFSET(Ghosts!$T$41,COLUMN(),0)-OFFSET(Ghosts!$R$41,COLUMN(),0)*ScreenHeight!$D38)-1))+IF(Ghosts!$B$35,IF(Param!$M$21,-1-POWER(0.3,Param!$M$21)/(IF(Param!$M$21&lt;20,LightShader!BB102,OFFSET(LightShader!BB102,Param!$M$21-20,0))+POWER(0.3,Param!$M$21)),-2),0))</f>
        <v>3.4771522749508108</v>
      </c>
      <c r="BC37" s="46">
        <f ca="1">IF(ScreenHeight!$B38&lt;OFFSET(Radar!$AC$3,COLUMN(),0),    Param!$B$38/ScreenHeight!$B38,    (Param!$B$37+1/(1-OFFSET(Radar!$AD$3,COLUMN(),0)*ScreenHeight!$C38)/Param!$B$39)/OFFSET(Radar!$AC$3,COLUMN(),0))*DistanceShader!BC37*LightShader!BC37*(IF(OFFSET(Ghosts!$S$41,COLUMN(),0)&lt;ScreenHeight!$E38,   1,   (SQRT(OFFSET(Ghosts!$T$41,COLUMN(),0)-OFFSET(Ghosts!$R$41,COLUMN(),0)*ScreenHeight!$D38)-1))+IF(Ghosts!$B$35,IF(Param!$M$21,-1-POWER(0.3,Param!$M$21)/(IF(Param!$M$21&lt;20,LightShader!BC102,OFFSET(LightShader!BC102,Param!$M$21-20,0))+POWER(0.3,Param!$M$21)),-2),0))</f>
        <v>3.3611438101767481</v>
      </c>
      <c r="BD37" s="46">
        <f ca="1">IF(ScreenHeight!$B38&lt;OFFSET(Radar!$AC$3,COLUMN(),0),    Param!$B$38/ScreenHeight!$B38,    (Param!$B$37+1/(1-OFFSET(Radar!$AD$3,COLUMN(),0)*ScreenHeight!$C38)/Param!$B$39)/OFFSET(Radar!$AC$3,COLUMN(),0))*DistanceShader!BD37*LightShader!BD37*(IF(OFFSET(Ghosts!$S$41,COLUMN(),0)&lt;ScreenHeight!$E38,   1,   (SQRT(OFFSET(Ghosts!$T$41,COLUMN(),0)-OFFSET(Ghosts!$R$41,COLUMN(),0)*ScreenHeight!$D38)-1))+IF(Ghosts!$B$35,IF(Param!$M$21,-1-POWER(0.3,Param!$M$21)/(IF(Param!$M$21&lt;20,LightShader!BD102,OFFSET(LightShader!BD102,Param!$M$21-20,0))+POWER(0.3,Param!$M$21)),-2),0))</f>
        <v>3.2441111478422604</v>
      </c>
      <c r="BE37" s="46">
        <f ca="1">IF(ScreenHeight!$B38&lt;OFFSET(Radar!$AC$3,COLUMN(),0),    Param!$B$38/ScreenHeight!$B38,    (Param!$B$37+1/(1-OFFSET(Radar!$AD$3,COLUMN(),0)*ScreenHeight!$C38)/Param!$B$39)/OFFSET(Radar!$AC$3,COLUMN(),0))*DistanceShader!BE37*LightShader!BE37*(IF(OFFSET(Ghosts!$S$41,COLUMN(),0)&lt;ScreenHeight!$E38,   1,   (SQRT(OFFSET(Ghosts!$T$41,COLUMN(),0)-OFFSET(Ghosts!$R$41,COLUMN(),0)*ScreenHeight!$D38)-1))+IF(Ghosts!$B$35,IF(Param!$M$21,-1-POWER(0.3,Param!$M$21)/(IF(Param!$M$21&lt;20,LightShader!BE102,OFFSET(LightShader!BE102,Param!$M$21-20,0))+POWER(0.3,Param!$M$21)),-2),0))</f>
        <v>3.1262379049010849</v>
      </c>
      <c r="BF37" s="46">
        <f ca="1">IF(ScreenHeight!$B38&lt;OFFSET(Radar!$AC$3,COLUMN(),0),    Param!$B$38/ScreenHeight!$B38,    (Param!$B$37+1/(1-OFFSET(Radar!$AD$3,COLUMN(),0)*ScreenHeight!$C38)/Param!$B$39)/OFFSET(Radar!$AC$3,COLUMN(),0))*DistanceShader!BF37*LightShader!BF37*(IF(OFFSET(Ghosts!$S$41,COLUMN(),0)&lt;ScreenHeight!$E38,   1,   (SQRT(OFFSET(Ghosts!$T$41,COLUMN(),0)-OFFSET(Ghosts!$R$41,COLUMN(),0)*ScreenHeight!$D38)-1))+IF(Ghosts!$B$35,IF(Param!$M$21,-1-POWER(0.3,Param!$M$21)/(IF(Param!$M$21&lt;20,LightShader!BF102,OFFSET(LightShader!BF102,Param!$M$21-20,0))+POWER(0.3,Param!$M$21)),-2),0))</f>
        <v>2.3789692841658714</v>
      </c>
      <c r="BG37" s="46">
        <f ca="1">IF(ScreenHeight!$B38&lt;OFFSET(Radar!$AC$3,COLUMN(),0),    Param!$B$38/ScreenHeight!$B38,    (Param!$B$37+1/(1-OFFSET(Radar!$AD$3,COLUMN(),0)*ScreenHeight!$C38)/Param!$B$39)/OFFSET(Radar!$AC$3,COLUMN(),0))*DistanceShader!BG37*LightShader!BG37*(IF(OFFSET(Ghosts!$S$41,COLUMN(),0)&lt;ScreenHeight!$E38,   1,   (SQRT(OFFSET(Ghosts!$T$41,COLUMN(),0)-OFFSET(Ghosts!$R$41,COLUMN(),0)*ScreenHeight!$D38)-1))+IF(Ghosts!$B$35,IF(Param!$M$21,-1-POWER(0.3,Param!$M$21)/(IF(Param!$M$21&lt;20,LightShader!BG102,OFFSET(LightShader!BG102,Param!$M$21-20,0))+POWER(0.3,Param!$M$21)),-2),0))</f>
        <v>2.3695672997269011</v>
      </c>
      <c r="BH37" s="46">
        <f ca="1">IF(ScreenHeight!$B38&lt;OFFSET(Radar!$AC$3,COLUMN(),0),    Param!$B$38/ScreenHeight!$B38,    (Param!$B$37+1/(1-OFFSET(Radar!$AD$3,COLUMN(),0)*ScreenHeight!$C38)/Param!$B$39)/OFFSET(Radar!$AC$3,COLUMN(),0))*DistanceShader!BH37*LightShader!BH37*(IF(OFFSET(Ghosts!$S$41,COLUMN(),0)&lt;ScreenHeight!$E38,   1,   (SQRT(OFFSET(Ghosts!$T$41,COLUMN(),0)-OFFSET(Ghosts!$R$41,COLUMN(),0)*ScreenHeight!$D38)-1))+IF(Ghosts!$B$35,IF(Param!$M$21,-1-POWER(0.3,Param!$M$21)/(IF(Param!$M$21&lt;20,LightShader!BH102,OFFSET(LightShader!BH102,Param!$M$21-20,0))+POWER(0.3,Param!$M$21)),-2),0))</f>
        <v>2.359189981520192</v>
      </c>
      <c r="BI37" s="46">
        <f ca="1">IF(ScreenHeight!$B38&lt;OFFSET(Radar!$AC$3,COLUMN(),0),    Param!$B$38/ScreenHeight!$B38,    (Param!$B$37+1/(1-OFFSET(Radar!$AD$3,COLUMN(),0)*ScreenHeight!$C38)/Param!$B$39)/OFFSET(Radar!$AC$3,COLUMN(),0))*DistanceShader!BI37*LightShader!BI37*(IF(OFFSET(Ghosts!$S$41,COLUMN(),0)&lt;ScreenHeight!$E38,   1,   (SQRT(OFFSET(Ghosts!$T$41,COLUMN(),0)-OFFSET(Ghosts!$R$41,COLUMN(),0)*ScreenHeight!$D38)-1))+IF(Ghosts!$B$35,IF(Param!$M$21,-1-POWER(0.3,Param!$M$21)/(IF(Param!$M$21&lt;20,LightShader!BI102,OFFSET(LightShader!BI102,Param!$M$21-20,0))+POWER(0.3,Param!$M$21)),-2),0))</f>
        <v>2.3478774401156675</v>
      </c>
      <c r="BJ37" s="46">
        <f ca="1">IF(ScreenHeight!$B38&lt;OFFSET(Radar!$AC$3,COLUMN(),0),    Param!$B$38/ScreenHeight!$B38,    (Param!$B$37+1/(1-OFFSET(Radar!$AD$3,COLUMN(),0)*ScreenHeight!$C38)/Param!$B$39)/OFFSET(Radar!$AC$3,COLUMN(),0))*DistanceShader!BJ37*LightShader!BJ37*(IF(OFFSET(Ghosts!$S$41,COLUMN(),0)&lt;ScreenHeight!$E38,   1,   (SQRT(OFFSET(Ghosts!$T$41,COLUMN(),0)-OFFSET(Ghosts!$R$41,COLUMN(),0)*ScreenHeight!$D38)-1))+IF(Ghosts!$B$35,IF(Param!$M$21,-1-POWER(0.3,Param!$M$21)/(IF(Param!$M$21&lt;20,LightShader!BJ102,OFFSET(LightShader!BJ102,Param!$M$21-20,0))+POWER(0.3,Param!$M$21)),-2),0))</f>
        <v>2.3300868078494852</v>
      </c>
      <c r="BK37" s="46">
        <f ca="1">IF(ScreenHeight!$B38&lt;OFFSET(Radar!$AC$3,COLUMN(),0),    Param!$B$38/ScreenHeight!$B38,    (Param!$B$37+1/(1-OFFSET(Radar!$AD$3,COLUMN(),0)*ScreenHeight!$C38)/Param!$B$39)/OFFSET(Radar!$AC$3,COLUMN(),0))*DistanceShader!BK37*LightShader!BK37*(IF(OFFSET(Ghosts!$S$41,COLUMN(),0)&lt;ScreenHeight!$E38,   1,   (SQRT(OFFSET(Ghosts!$T$41,COLUMN(),0)-OFFSET(Ghosts!$R$41,COLUMN(),0)*ScreenHeight!$D38)-1))+IF(Ghosts!$B$35,IF(Param!$M$21,-1-POWER(0.3,Param!$M$21)/(IF(Param!$M$21&lt;20,LightShader!BK102,OFFSET(LightShader!BK102,Param!$M$21-20,0))+POWER(0.3,Param!$M$21)),-2),0))</f>
        <v>2.1639728558441389</v>
      </c>
      <c r="BL37" s="46">
        <f ca="1">IF(ScreenHeight!$B38&lt;OFFSET(Radar!$AC$3,COLUMN(),0),    Param!$B$38/ScreenHeight!$B38,    (Param!$B$37+1/(1-OFFSET(Radar!$AD$3,COLUMN(),0)*ScreenHeight!$C38)/Param!$B$39)/OFFSET(Radar!$AC$3,COLUMN(),0))*DistanceShader!BL37*LightShader!BL37*(IF(OFFSET(Ghosts!$S$41,COLUMN(),0)&lt;ScreenHeight!$E38,   1,   (SQRT(OFFSET(Ghosts!$T$41,COLUMN(),0)-OFFSET(Ghosts!$R$41,COLUMN(),0)*ScreenHeight!$D38)-1))+IF(Ghosts!$B$35,IF(Param!$M$21,-1-POWER(0.3,Param!$M$21)/(IF(Param!$M$21&lt;20,LightShader!BL102,OFFSET(LightShader!BL102,Param!$M$21-20,0))+POWER(0.3,Param!$M$21)),-2),0))</f>
        <v>2.0156394002644844</v>
      </c>
      <c r="BM37" s="46">
        <f ca="1">IF(ScreenHeight!$B38&lt;OFFSET(Radar!$AC$3,COLUMN(),0),    Param!$B$38/ScreenHeight!$B38,    (Param!$B$37+1/(1-OFFSET(Radar!$AD$3,COLUMN(),0)*ScreenHeight!$C38)/Param!$B$39)/OFFSET(Radar!$AC$3,COLUMN(),0))*DistanceShader!BM37*LightShader!BM37*(IF(OFFSET(Ghosts!$S$41,COLUMN(),0)&lt;ScreenHeight!$E38,   1,   (SQRT(OFFSET(Ghosts!$T$41,COLUMN(),0)-OFFSET(Ghosts!$R$41,COLUMN(),0)*ScreenHeight!$D38)-1))+IF(Ghosts!$B$35,IF(Param!$M$21,-1-POWER(0.3,Param!$M$21)/(IF(Param!$M$21&lt;20,LightShader!BM102,OFFSET(LightShader!BM102,Param!$M$21-20,0))+POWER(0.3,Param!$M$21)),-2),0))</f>
        <v>1.8192547514188904</v>
      </c>
      <c r="BN37" s="46">
        <f ca="1">IF(ScreenHeight!$B38&lt;OFFSET(Radar!$AC$3,COLUMN(),0),    Param!$B$38/ScreenHeight!$B38,    (Param!$B$37+1/(1-OFFSET(Radar!$AD$3,COLUMN(),0)*ScreenHeight!$C38)/Param!$B$39)/OFFSET(Radar!$AC$3,COLUMN(),0))*DistanceShader!BN37*LightShader!BN37*(IF(OFFSET(Ghosts!$S$41,COLUMN(),0)&lt;ScreenHeight!$E38,   1,   (SQRT(OFFSET(Ghosts!$T$41,COLUMN(),0)-OFFSET(Ghosts!$R$41,COLUMN(),0)*ScreenHeight!$D38)-1))+IF(Ghosts!$B$35,IF(Param!$M$21,-1-POWER(0.3,Param!$M$21)/(IF(Param!$M$21&lt;20,LightShader!BN102,OFFSET(LightShader!BN102,Param!$M$21-20,0))+POWER(0.3,Param!$M$21)),-2),0))</f>
        <v>1.7147932224992986</v>
      </c>
      <c r="BO37" s="46">
        <f ca="1">IF(ScreenHeight!$B38&lt;OFFSET(Radar!$AC$3,COLUMN(),0),    Param!$B$38/ScreenHeight!$B38,    (Param!$B$37+1/(1-OFFSET(Radar!$AD$3,COLUMN(),0)*ScreenHeight!$C38)/Param!$B$39)/OFFSET(Radar!$AC$3,COLUMN(),0))*DistanceShader!BO37*LightShader!BO37*(IF(OFFSET(Ghosts!$S$41,COLUMN(),0)&lt;ScreenHeight!$E38,   1,   (SQRT(OFFSET(Ghosts!$T$41,COLUMN(),0)-OFFSET(Ghosts!$R$41,COLUMN(),0)*ScreenHeight!$D38)-1))+IF(Ghosts!$B$35,IF(Param!$M$21,-1-POWER(0.3,Param!$M$21)/(IF(Param!$M$21&lt;20,LightShader!BO102,OFFSET(LightShader!BO102,Param!$M$21-20,0))+POWER(0.3,Param!$M$21)),-2),0))</f>
        <v>1.6204083882768006</v>
      </c>
      <c r="BP37" s="46">
        <f ca="1">IF(ScreenHeight!$B38&lt;OFFSET(Radar!$AC$3,COLUMN(),0),    Param!$B$38/ScreenHeight!$B38,    (Param!$B$37+1/(1-OFFSET(Radar!$AD$3,COLUMN(),0)*ScreenHeight!$C38)/Param!$B$39)/OFFSET(Radar!$AC$3,COLUMN(),0))*DistanceShader!BP37*LightShader!BP37*(IF(OFFSET(Ghosts!$S$41,COLUMN(),0)&lt;ScreenHeight!$E38,   1,   (SQRT(OFFSET(Ghosts!$T$41,COLUMN(),0)-OFFSET(Ghosts!$R$41,COLUMN(),0)*ScreenHeight!$D38)-1))+IF(Ghosts!$B$35,IF(Param!$M$21,-1-POWER(0.3,Param!$M$21)/(IF(Param!$M$21&lt;20,LightShader!BP102,OFFSET(LightShader!BP102,Param!$M$21-20,0))+POWER(0.3,Param!$M$21)),-2),0))</f>
        <v>1.534842672546592</v>
      </c>
      <c r="BQ37" s="46">
        <f ca="1">IF(ScreenHeight!$B38&lt;OFFSET(Radar!$AC$3,COLUMN(),0),    Param!$B$38/ScreenHeight!$B38,    (Param!$B$37+1/(1-OFFSET(Radar!$AD$3,COLUMN(),0)*ScreenHeight!$C38)/Param!$B$39)/OFFSET(Radar!$AC$3,COLUMN(),0))*DistanceShader!BQ37*LightShader!BQ37*(IF(OFFSET(Ghosts!$S$41,COLUMN(),0)&lt;ScreenHeight!$E38,   1,   (SQRT(OFFSET(Ghosts!$T$41,COLUMN(),0)-OFFSET(Ghosts!$R$41,COLUMN(),0)*ScreenHeight!$D38)-1))+IF(Ghosts!$B$35,IF(Param!$M$21,-1-POWER(0.3,Param!$M$21)/(IF(Param!$M$21&lt;20,LightShader!BQ102,OFFSET(LightShader!BQ102,Param!$M$21-20,0))+POWER(0.3,Param!$M$21)),-2),0))</f>
        <v>1.4570296528733016</v>
      </c>
      <c r="BR37" s="46">
        <f ca="1">IF(ScreenHeight!$B38&lt;OFFSET(Radar!$AC$3,COLUMN(),0),    Param!$B$38/ScreenHeight!$B38,    (Param!$B$37+1/(1-OFFSET(Radar!$AD$3,COLUMN(),0)*ScreenHeight!$C38)/Param!$B$39)/OFFSET(Radar!$AC$3,COLUMN(),0))*DistanceShader!BR37*LightShader!BR37*(IF(OFFSET(Ghosts!$S$41,COLUMN(),0)&lt;ScreenHeight!$E38,   1,   (SQRT(OFFSET(Ghosts!$T$41,COLUMN(),0)-OFFSET(Ghosts!$R$41,COLUMN(),0)*ScreenHeight!$D38)-1))+IF(Ghosts!$B$35,IF(Param!$M$21,-1-POWER(0.3,Param!$M$21)/(IF(Param!$M$21&lt;20,LightShader!BR102,OFFSET(LightShader!BR102,Param!$M$21-20,0))+POWER(0.3,Param!$M$21)),-2),0))</f>
        <v>1.3860682986512458</v>
      </c>
      <c r="BS37" s="46">
        <f ca="1">IF(ScreenHeight!$B38&lt;OFFSET(Radar!$AC$3,COLUMN(),0),    Param!$B$38/ScreenHeight!$B38,    (Param!$B$37+1/(1-OFFSET(Radar!$AD$3,COLUMN(),0)*ScreenHeight!$C38)/Param!$B$39)/OFFSET(Radar!$AC$3,COLUMN(),0))*DistanceShader!BS37*LightShader!BS37*(IF(OFFSET(Ghosts!$S$41,COLUMN(),0)&lt;ScreenHeight!$E38,   1,   (SQRT(OFFSET(Ghosts!$T$41,COLUMN(),0)-OFFSET(Ghosts!$R$41,COLUMN(),0)*ScreenHeight!$D38)-1))+IF(Ghosts!$B$35,IF(Param!$M$21,-1-POWER(0.3,Param!$M$21)/(IF(Param!$M$21&lt;20,LightShader!BS102,OFFSET(LightShader!BS102,Param!$M$21-20,0))+POWER(0.3,Param!$M$21)),-2),0))</f>
        <v>1.3211997559453581</v>
      </c>
      <c r="BT37" s="46">
        <f ca="1">IF(ScreenHeight!$B38&lt;OFFSET(Radar!$AC$3,COLUMN(),0),    Param!$B$38/ScreenHeight!$B38,    (Param!$B$37+1/(1-OFFSET(Radar!$AD$3,COLUMN(),0)*ScreenHeight!$C38)/Param!$B$39)/OFFSET(Radar!$AC$3,COLUMN(),0))*DistanceShader!BT37*LightShader!BT37*(IF(OFFSET(Ghosts!$S$41,COLUMN(),0)&lt;ScreenHeight!$E38,   1,   (SQRT(OFFSET(Ghosts!$T$41,COLUMN(),0)-OFFSET(Ghosts!$R$41,COLUMN(),0)*ScreenHeight!$D38)-1))+IF(Ghosts!$B$35,IF(Param!$M$21,-1-POWER(0.3,Param!$M$21)/(IF(Param!$M$21&lt;20,LightShader!BT102,OFFSET(LightShader!BT102,Param!$M$21-20,0))+POWER(0.3,Param!$M$21)),-2),0))</f>
        <v>1.2617875255943143</v>
      </c>
      <c r="BU37" s="46">
        <f ca="1">IF(ScreenHeight!$B38&lt;OFFSET(Radar!$AC$3,COLUMN(),0),    Param!$B$38/ScreenHeight!$B38,    (Param!$B$37+1/(1-OFFSET(Radar!$AD$3,COLUMN(),0)*ScreenHeight!$C38)/Param!$B$39)/OFFSET(Radar!$AC$3,COLUMN(),0))*DistanceShader!BU37*LightShader!BU37*(IF(OFFSET(Ghosts!$S$41,COLUMN(),0)&lt;ScreenHeight!$E38,   1,   (SQRT(OFFSET(Ghosts!$T$41,COLUMN(),0)-OFFSET(Ghosts!$R$41,COLUMN(),0)*ScreenHeight!$D38)-1))+IF(Ghosts!$B$35,IF(Param!$M$21,-1-POWER(0.3,Param!$M$21)/(IF(Param!$M$21&lt;20,LightShader!BU102,OFFSET(LightShader!BU102,Param!$M$21-20,0))+POWER(0.3,Param!$M$21)),-2),0))</f>
        <v>1.2073011418526434</v>
      </c>
      <c r="BV37" s="46">
        <f ca="1">IF(ScreenHeight!$B38&lt;OFFSET(Radar!$AC$3,COLUMN(),0),    Param!$B$38/ScreenHeight!$B38,    (Param!$B$37+1/(1-OFFSET(Radar!$AD$3,COLUMN(),0)*ScreenHeight!$C38)/Param!$B$39)/OFFSET(Radar!$AC$3,COLUMN(),0))*DistanceShader!BV37*LightShader!BV37*(IF(OFFSET(Ghosts!$S$41,COLUMN(),0)&lt;ScreenHeight!$E38,   1,   (SQRT(OFFSET(Ghosts!$T$41,COLUMN(),0)-OFFSET(Ghosts!$R$41,COLUMN(),0)*ScreenHeight!$D38)-1))+IF(Ghosts!$B$35,IF(Param!$M$21,-1-POWER(0.3,Param!$M$21)/(IF(Param!$M$21&lt;20,LightShader!BV102,OFFSET(LightShader!BV102,Param!$M$21-20,0))+POWER(0.3,Param!$M$21)),-2),0))</f>
        <v>1.1573030717799551</v>
      </c>
      <c r="BW37" s="46">
        <f ca="1">IF(ScreenHeight!$B38&lt;OFFSET(Radar!$AC$3,COLUMN(),0),    Param!$B$38/ScreenHeight!$B38,    (Param!$B$37+1/(1-OFFSET(Radar!$AD$3,COLUMN(),0)*ScreenHeight!$C38)/Param!$B$39)/OFFSET(Radar!$AC$3,COLUMN(),0))*DistanceShader!BW37*LightShader!BW37*(IF(OFFSET(Ghosts!$S$41,COLUMN(),0)&lt;ScreenHeight!$E38,   1,   (SQRT(OFFSET(Ghosts!$T$41,COLUMN(),0)-OFFSET(Ghosts!$R$41,COLUMN(),0)*ScreenHeight!$D38)-1))+IF(Ghosts!$B$35,IF(Param!$M$21,-1-POWER(0.3,Param!$M$21)/(IF(Param!$M$21&lt;20,LightShader!BW102,OFFSET(LightShader!BW102,Param!$M$21-20,0))+POWER(0.3,Param!$M$21)),-2),0))</f>
        <v>1.1114382649453343</v>
      </c>
      <c r="BX37" s="46">
        <f ca="1">IF(ScreenHeight!$B38&lt;OFFSET(Radar!$AC$3,COLUMN(),0),    Param!$B$38/ScreenHeight!$B38,    (Param!$B$37+1/(1-OFFSET(Radar!$AD$3,COLUMN(),0)*ScreenHeight!$C38)/Param!$B$39)/OFFSET(Radar!$AC$3,COLUMN(),0))*DistanceShader!BX37*LightShader!BX37*(IF(OFFSET(Ghosts!$S$41,COLUMN(),0)&lt;ScreenHeight!$E38,   1,   (SQRT(OFFSET(Ghosts!$T$41,COLUMN(),0)-OFFSET(Ghosts!$R$41,COLUMN(),0)*ScreenHeight!$D38)-1))+IF(Ghosts!$B$35,IF(Param!$M$21,-1-POWER(0.3,Param!$M$21)/(IF(Param!$M$21&lt;20,LightShader!BX102,OFFSET(LightShader!BX102,Param!$M$21-20,0))+POWER(0.3,Param!$M$21)),-2),0))</f>
        <v>1.069425367283255</v>
      </c>
      <c r="BY37" s="46">
        <f ca="1">IF(ScreenHeight!$B38&lt;OFFSET(Radar!$AC$3,COLUMN(),0),    Param!$B$38/ScreenHeight!$B38,    (Param!$B$37+1/(1-OFFSET(Radar!$AD$3,COLUMN(),0)*ScreenHeight!$C38)/Param!$B$39)/OFFSET(Radar!$AC$3,COLUMN(),0))*DistanceShader!BY37*LightShader!BY37*(IF(OFFSET(Ghosts!$S$41,COLUMN(),0)&lt;ScreenHeight!$E38,   1,   (SQRT(OFFSET(Ghosts!$T$41,COLUMN(),0)-OFFSET(Ghosts!$R$41,COLUMN(),0)*ScreenHeight!$D38)-1))+IF(Ghosts!$B$35,IF(Param!$M$21,-1-POWER(0.3,Param!$M$21)/(IF(Param!$M$21&lt;20,LightShader!BY102,OFFSET(LightShader!BY102,Param!$M$21-20,0))+POWER(0.3,Param!$M$21)),-2),0))</f>
        <v>1.0310477920378669</v>
      </c>
      <c r="BZ37" s="46">
        <f ca="1">IF(ScreenHeight!$B38&lt;OFFSET(Radar!$AC$3,COLUMN(),0),    Param!$B$38/ScreenHeight!$B38,    (Param!$B$37+1/(1-OFFSET(Radar!$AD$3,COLUMN(),0)*ScreenHeight!$C38)/Param!$B$39)/OFFSET(Radar!$AC$3,COLUMN(),0))*DistanceShader!BZ37*LightShader!BZ37*(IF(OFFSET(Ghosts!$S$41,COLUMN(),0)&lt;ScreenHeight!$E38,   1,   (SQRT(OFFSET(Ghosts!$T$41,COLUMN(),0)-OFFSET(Ghosts!$R$41,COLUMN(),0)*ScreenHeight!$D38)-1))+IF(Ghosts!$B$35,IF(Param!$M$21,-1-POWER(0.3,Param!$M$21)/(IF(Param!$M$21&lt;20,LightShader!BZ102,OFFSET(LightShader!BZ102,Param!$M$21-20,0))+POWER(0.3,Param!$M$21)),-2),0))</f>
        <v>0.99614119019033553</v>
      </c>
      <c r="CA37" s="46">
        <f ca="1">IF(ScreenHeight!$B38&lt;OFFSET(Radar!$AC$3,COLUMN(),0),    Param!$B$38/ScreenHeight!$B38,    (Param!$B$37+1/(1-OFFSET(Radar!$AD$3,COLUMN(),0)*ScreenHeight!$C38)/Param!$B$39)/OFFSET(Radar!$AC$3,COLUMN(),0))*DistanceShader!CA37*LightShader!CA37*(IF(OFFSET(Ghosts!$S$41,COLUMN(),0)&lt;ScreenHeight!$E38,   1,   (SQRT(OFFSET(Ghosts!$T$41,COLUMN(),0)-OFFSET(Ghosts!$R$41,COLUMN(),0)*ScreenHeight!$D38)-1))+IF(Ghosts!$B$35,IF(Param!$M$21,-1-POWER(0.3,Param!$M$21)/(IF(Param!$M$21&lt;20,LightShader!CA102,OFFSET(LightShader!CA102,Param!$M$21-20,0))+POWER(0.3,Param!$M$21)),-2),0))</f>
        <v>0.96457080063179801</v>
      </c>
      <c r="CB37" s="46">
        <f ca="1">IF(ScreenHeight!$B38&lt;OFFSET(Radar!$AC$3,COLUMN(),0),    Param!$B$38/ScreenHeight!$B38,    (Param!$B$37+1/(1-OFFSET(Radar!$AD$3,COLUMN(),0)*ScreenHeight!$C38)/Param!$B$39)/OFFSET(Radar!$AC$3,COLUMN(),0))*DistanceShader!CB37*LightShader!CB37*(IF(OFFSET(Ghosts!$S$41,COLUMN(),0)&lt;ScreenHeight!$E38,   1,   (SQRT(OFFSET(Ghosts!$T$41,COLUMN(),0)-OFFSET(Ghosts!$R$41,COLUMN(),0)*ScreenHeight!$D38)-1))+IF(Ghosts!$B$35,IF(Param!$M$21,-1-POWER(0.3,Param!$M$21)/(IF(Param!$M$21&lt;20,LightShader!CB102,OFFSET(LightShader!CB102,Param!$M$21-20,0))+POWER(0.3,Param!$M$21)),-2),0))</f>
        <v>0.93618731823942902</v>
      </c>
      <c r="CC37" s="46">
        <f ca="1">IF(ScreenHeight!$B38&lt;OFFSET(Radar!$AC$3,COLUMN(),0),    Param!$B$38/ScreenHeight!$B38,    (Param!$B$37+1/(1-OFFSET(Radar!$AD$3,COLUMN(),0)*ScreenHeight!$C38)/Param!$B$39)/OFFSET(Radar!$AC$3,COLUMN(),0))*DistanceShader!CC37*LightShader!CC37*(IF(OFFSET(Ghosts!$S$41,COLUMN(),0)&lt;ScreenHeight!$E38,   1,   (SQRT(OFFSET(Ghosts!$T$41,COLUMN(),0)-OFFSET(Ghosts!$R$41,COLUMN(),0)*ScreenHeight!$D38)-1))+IF(Ghosts!$B$35,IF(Param!$M$21,-1-POWER(0.3,Param!$M$21)/(IF(Param!$M$21&lt;20,LightShader!CC102,OFFSET(LightShader!CC102,Param!$M$21-20,0))+POWER(0.3,Param!$M$21)),-2),0))</f>
        <v>0.91074483245221716</v>
      </c>
      <c r="CD37" s="46">
        <f ca="1">IF(ScreenHeight!$B38&lt;OFFSET(Radar!$AC$3,COLUMN(),0),    Param!$B$38/ScreenHeight!$B38,    (Param!$B$37+1/(1-OFFSET(Radar!$AD$3,COLUMN(),0)*ScreenHeight!$C38)/Param!$B$39)/OFFSET(Radar!$AC$3,COLUMN(),0))*DistanceShader!CD37*LightShader!CD37*(IF(OFFSET(Ghosts!$S$41,COLUMN(),0)&lt;ScreenHeight!$E38,   1,   (SQRT(OFFSET(Ghosts!$T$41,COLUMN(),0)-OFFSET(Ghosts!$R$41,COLUMN(),0)*ScreenHeight!$D38)-1))+IF(Ghosts!$B$35,IF(Param!$M$21,-1-POWER(0.3,Param!$M$21)/(IF(Param!$M$21&lt;20,LightShader!CD102,OFFSET(LightShader!CD102,Param!$M$21-20,0))+POWER(0.3,Param!$M$21)),-2),0))</f>
        <v>0.88776725712975724</v>
      </c>
      <c r="CE37" s="46">
        <f ca="1">IF(ScreenHeight!$B38&lt;OFFSET(Radar!$AC$3,COLUMN(),0),    Param!$B$38/ScreenHeight!$B38,    (Param!$B$37+1/(1-OFFSET(Radar!$AD$3,COLUMN(),0)*ScreenHeight!$C38)/Param!$B$39)/OFFSET(Radar!$AC$3,COLUMN(),0))*DistanceShader!CE37*LightShader!CE37*(IF(OFFSET(Ghosts!$S$41,COLUMN(),0)&lt;ScreenHeight!$E38,   1,   (SQRT(OFFSET(Ghosts!$T$41,COLUMN(),0)-OFFSET(Ghosts!$R$41,COLUMN(),0)*ScreenHeight!$D38)-1))+IF(Ghosts!$B$35,IF(Param!$M$21,-1-POWER(0.3,Param!$M$21)/(IF(Param!$M$21&lt;20,LightShader!CE102,OFFSET(LightShader!CE102,Param!$M$21-20,0))+POWER(0.3,Param!$M$21)),-2),0))</f>
        <v>0.86638257118320716</v>
      </c>
      <c r="CF37" s="46">
        <f ca="1">IF(ScreenHeight!$B38&lt;OFFSET(Radar!$AC$3,COLUMN(),0),    Param!$B$38/ScreenHeight!$B38,    (Param!$B$37+1/(1-OFFSET(Radar!$AD$3,COLUMN(),0)*ScreenHeight!$C38)/Param!$B$39)/OFFSET(Radar!$AC$3,COLUMN(),0))*DistanceShader!CF37*LightShader!CF37*(IF(OFFSET(Ghosts!$S$41,COLUMN(),0)&lt;ScreenHeight!$E38,   1,   (SQRT(OFFSET(Ghosts!$T$41,COLUMN(),0)-OFFSET(Ghosts!$R$41,COLUMN(),0)*ScreenHeight!$D38)-1))+IF(Ghosts!$B$35,IF(Param!$M$21,-1-POWER(0.3,Param!$M$21)/(IF(Param!$M$21&lt;20,LightShader!CF102,OFFSET(LightShader!CF102,Param!$M$21-20,0))+POWER(0.3,Param!$M$21)),-2),0))</f>
        <v>0.8452350494499018</v>
      </c>
      <c r="CG37" s="46">
        <f ca="1">IF(ScreenHeight!$B38&lt;OFFSET(Radar!$AC$3,COLUMN(),0),    Param!$B$38/ScreenHeight!$B38,    (Param!$B$37+1/(1-OFFSET(Radar!$AD$3,COLUMN(),0)*ScreenHeight!$C38)/Param!$B$39)/OFFSET(Radar!$AC$3,COLUMN(),0))*DistanceShader!CG37*LightShader!CG37*(IF(OFFSET(Ghosts!$S$41,COLUMN(),0)&lt;ScreenHeight!$E38,   1,   (SQRT(OFFSET(Ghosts!$T$41,COLUMN(),0)-OFFSET(Ghosts!$R$41,COLUMN(),0)*ScreenHeight!$D38)-1))+IF(Ghosts!$B$35,IF(Param!$M$21,-1-POWER(0.3,Param!$M$21)/(IF(Param!$M$21&lt;20,LightShader!CG102,OFFSET(LightShader!CG102,Param!$M$21-20,0))+POWER(0.3,Param!$M$21)),-2),0))</f>
        <v>0.82119590567173484</v>
      </c>
      <c r="CH37" s="46">
        <f ca="1">IF(ScreenHeight!$B38&lt;OFFSET(Radar!$AC$3,COLUMN(),0),    Param!$B$38/ScreenHeight!$B38,    (Param!$B$37+1/(1-OFFSET(Radar!$AD$3,COLUMN(),0)*ScreenHeight!$C38)/Param!$B$39)/OFFSET(Radar!$AC$3,COLUMN(),0))*DistanceShader!CH37*LightShader!CH37*(IF(OFFSET(Ghosts!$S$41,COLUMN(),0)&lt;ScreenHeight!$E38,   1,   (SQRT(OFFSET(Ghosts!$T$41,COLUMN(),0)-OFFSET(Ghosts!$R$41,COLUMN(),0)*ScreenHeight!$D38)-1))+IF(Ghosts!$B$35,IF(Param!$M$21,-1-POWER(0.3,Param!$M$21)/(IF(Param!$M$21&lt;20,LightShader!CH102,OFFSET(LightShader!CH102,Param!$M$21-20,0))+POWER(0.3,Param!$M$21)),-2),0))</f>
        <v>0.79401164026117865</v>
      </c>
      <c r="CI37" s="46">
        <f ca="1">IF(ScreenHeight!$B38&lt;OFFSET(Radar!$AC$3,COLUMN(),0),    Param!$B$38/ScreenHeight!$B38,    (Param!$B$37+1/(1-OFFSET(Radar!$AD$3,COLUMN(),0)*ScreenHeight!$C38)/Param!$B$39)/OFFSET(Radar!$AC$3,COLUMN(),0))*DistanceShader!CI37*LightShader!CI37*(IF(OFFSET(Ghosts!$S$41,COLUMN(),0)&lt;ScreenHeight!$E38,   1,   (SQRT(OFFSET(Ghosts!$T$41,COLUMN(),0)-OFFSET(Ghosts!$R$41,COLUMN(),0)*ScreenHeight!$D38)-1))+IF(Ghosts!$B$35,IF(Param!$M$21,-1-POWER(0.3,Param!$M$21)/(IF(Param!$M$21&lt;20,LightShader!CI102,OFFSET(LightShader!CI102,Param!$M$21-20,0))+POWER(0.3,Param!$M$21)),-2),0))</f>
        <v>0.76822903543971699</v>
      </c>
      <c r="CJ37" s="46">
        <f ca="1">IF(ScreenHeight!$B38&lt;OFFSET(Radar!$AC$3,COLUMN(),0),    Param!$B$38/ScreenHeight!$B38,    (Param!$B$37+1/(1-OFFSET(Radar!$AD$3,COLUMN(),0)*ScreenHeight!$C38)/Param!$B$39)/OFFSET(Radar!$AC$3,COLUMN(),0))*DistanceShader!CJ37*LightShader!CJ37*(IF(OFFSET(Ghosts!$S$41,COLUMN(),0)&lt;ScreenHeight!$E38,   1,   (SQRT(OFFSET(Ghosts!$T$41,COLUMN(),0)-OFFSET(Ghosts!$R$41,COLUMN(),0)*ScreenHeight!$D38)-1))+IF(Ghosts!$B$35,IF(Param!$M$21,-1-POWER(0.3,Param!$M$21)/(IF(Param!$M$21&lt;20,LightShader!CJ102,OFFSET(LightShader!CJ102,Param!$M$21-20,0))+POWER(0.3,Param!$M$21)),-2),0))</f>
        <v>0.73958630797500313</v>
      </c>
      <c r="CK37" s="46">
        <f ca="1">IF(ScreenHeight!$B38&lt;OFFSET(Radar!$AC$3,COLUMN(),0),    Param!$B$38/ScreenHeight!$B38,    (Param!$B$37+1/(1-OFFSET(Radar!$AD$3,COLUMN(),0)*ScreenHeight!$C38)/Param!$B$39)/OFFSET(Radar!$AC$3,COLUMN(),0))*DistanceShader!CK37*LightShader!CK37*(IF(OFFSET(Ghosts!$S$41,COLUMN(),0)&lt;ScreenHeight!$E38,   1,   (SQRT(OFFSET(Ghosts!$T$41,COLUMN(),0)-OFFSET(Ghosts!$R$41,COLUMN(),0)*ScreenHeight!$D38)-1))+IF(Ghosts!$B$35,IF(Param!$M$21,-1-POWER(0.3,Param!$M$21)/(IF(Param!$M$21&lt;20,LightShader!CK102,OFFSET(LightShader!CK102,Param!$M$21-20,0))+POWER(0.3,Param!$M$21)),-2),0))</f>
        <v>0.70944362934878646</v>
      </c>
      <c r="CL37" s="46">
        <f ca="1">IF(ScreenHeight!$B38&lt;OFFSET(Radar!$AC$3,COLUMN(),0),    Param!$B$38/ScreenHeight!$B38,    (Param!$B$37+1/(1-OFFSET(Radar!$AD$3,COLUMN(),0)*ScreenHeight!$C38)/Param!$B$39)/OFFSET(Radar!$AC$3,COLUMN(),0))*DistanceShader!CL37*LightShader!CL37*(IF(OFFSET(Ghosts!$S$41,COLUMN(),0)&lt;ScreenHeight!$E38,   1,   (SQRT(OFFSET(Ghosts!$T$41,COLUMN(),0)-OFFSET(Ghosts!$R$41,COLUMN(),0)*ScreenHeight!$D38)-1))+IF(Ghosts!$B$35,IF(Param!$M$21,-1-POWER(0.3,Param!$M$21)/(IF(Param!$M$21&lt;20,LightShader!CL102,OFFSET(LightShader!CL102,Param!$M$21-20,0))+POWER(0.3,Param!$M$21)),-2),0))</f>
        <v>0.57489537647101874</v>
      </c>
      <c r="CM37" s="46">
        <f ca="1">IF(ScreenHeight!$B38&lt;OFFSET(Radar!$AC$3,COLUMN(),0),    Param!$B$38/ScreenHeight!$B38,    (Param!$B$37+1/(1-OFFSET(Radar!$AD$3,COLUMN(),0)*ScreenHeight!$C38)/Param!$B$39)/OFFSET(Radar!$AC$3,COLUMN(),0))*DistanceShader!CM37*LightShader!CM37*(IF(OFFSET(Ghosts!$S$41,COLUMN(),0)&lt;ScreenHeight!$E38,   1,   (SQRT(OFFSET(Ghosts!$T$41,COLUMN(),0)-OFFSET(Ghosts!$R$41,COLUMN(),0)*ScreenHeight!$D38)-1))+IF(Ghosts!$B$35,IF(Param!$M$21,-1-POWER(0.3,Param!$M$21)/(IF(Param!$M$21&lt;20,LightShader!CM102,OFFSET(LightShader!CM102,Param!$M$21-20,0))+POWER(0.3,Param!$M$21)),-2),0))</f>
        <v>0.92966985498304744</v>
      </c>
      <c r="CN37" s="46">
        <f ca="1">IF(ScreenHeight!$B38&lt;OFFSET(Radar!$AC$3,COLUMN(),0),    Param!$B$38/ScreenHeight!$B38,    (Param!$B$37+1/(1-OFFSET(Radar!$AD$3,COLUMN(),0)*ScreenHeight!$C38)/Param!$B$39)/OFFSET(Radar!$AC$3,COLUMN(),0))*DistanceShader!CN37*LightShader!CN37*(IF(OFFSET(Ghosts!$S$41,COLUMN(),0)&lt;ScreenHeight!$E38,   1,   (SQRT(OFFSET(Ghosts!$T$41,COLUMN(),0)-OFFSET(Ghosts!$R$41,COLUMN(),0)*ScreenHeight!$D38)-1))+IF(Ghosts!$B$35,IF(Param!$M$21,-1-POWER(0.3,Param!$M$21)/(IF(Param!$M$21&lt;20,LightShader!CN102,OFFSET(LightShader!CN102,Param!$M$21-20,0))+POWER(0.3,Param!$M$21)),-2),0))</f>
        <v>0.89385205206915863</v>
      </c>
      <c r="CO37" s="46">
        <f ca="1">IF(ScreenHeight!$B38&lt;OFFSET(Radar!$AC$3,COLUMN(),0),    Param!$B$38/ScreenHeight!$B38,    (Param!$B$37+1/(1-OFFSET(Radar!$AD$3,COLUMN(),0)*ScreenHeight!$C38)/Param!$B$39)/OFFSET(Radar!$AC$3,COLUMN(),0))*DistanceShader!CO37*LightShader!CO37*(IF(OFFSET(Ghosts!$S$41,COLUMN(),0)&lt;ScreenHeight!$E38,   1,   (SQRT(OFFSET(Ghosts!$T$41,COLUMN(),0)-OFFSET(Ghosts!$R$41,COLUMN(),0)*ScreenHeight!$D38)-1))+IF(Ghosts!$B$35,IF(Param!$M$21,-1-POWER(0.3,Param!$M$21)/(IF(Param!$M$21&lt;20,LightShader!CO102,OFFSET(LightShader!CO102,Param!$M$21-20,0))+POWER(0.3,Param!$M$21)),-2),0))</f>
        <v>0.86094119902351229</v>
      </c>
      <c r="CP37" s="46">
        <f ca="1">IF(ScreenHeight!$B38&lt;OFFSET(Radar!$AC$3,COLUMN(),0),    Param!$B$38/ScreenHeight!$B38,    (Param!$B$37+1/(1-OFFSET(Radar!$AD$3,COLUMN(),0)*ScreenHeight!$C38)/Param!$B$39)/OFFSET(Radar!$AC$3,COLUMN(),0))*DistanceShader!CP37*LightShader!CP37*(IF(OFFSET(Ghosts!$S$41,COLUMN(),0)&lt;ScreenHeight!$E38,   1,   (SQRT(OFFSET(Ghosts!$T$41,COLUMN(),0)-OFFSET(Ghosts!$R$41,COLUMN(),0)*ScreenHeight!$D38)-1))+IF(Ghosts!$B$35,IF(Param!$M$21,-1-POWER(0.3,Param!$M$21)/(IF(Param!$M$21&lt;20,LightShader!CP102,OFFSET(LightShader!CP102,Param!$M$21-20,0))+POWER(0.3,Param!$M$21)),-2),0))</f>
        <v>0.83067262017393029</v>
      </c>
      <c r="CQ37" s="46">
        <f ca="1">IF(ScreenHeight!$B38&lt;OFFSET(Radar!$AC$3,COLUMN(),0),    Param!$B$38/ScreenHeight!$B38,    (Param!$B$37+1/(1-OFFSET(Radar!$AD$3,COLUMN(),0)*ScreenHeight!$C38)/Param!$B$39)/OFFSET(Radar!$AC$3,COLUMN(),0))*DistanceShader!CQ37*LightShader!CQ37*(IF(OFFSET(Ghosts!$S$41,COLUMN(),0)&lt;ScreenHeight!$E38,   1,   (SQRT(OFFSET(Ghosts!$T$41,COLUMN(),0)-OFFSET(Ghosts!$R$41,COLUMN(),0)*ScreenHeight!$D38)-1))+IF(Ghosts!$B$35,IF(Param!$M$21,-1-POWER(0.3,Param!$M$21)/(IF(Param!$M$21&lt;20,LightShader!CQ102,OFFSET(LightShader!CQ102,Param!$M$21-20,0))+POWER(0.3,Param!$M$21)),-2),0))</f>
        <v>0.80272743718234951</v>
      </c>
      <c r="CR37" s="46">
        <f ca="1">IF(ScreenHeight!$B38&lt;OFFSET(Radar!$AC$3,COLUMN(),0),    Param!$B$38/ScreenHeight!$B38,    (Param!$B$37+1/(1-OFFSET(Radar!$AD$3,COLUMN(),0)*ScreenHeight!$C38)/Param!$B$39)/OFFSET(Radar!$AC$3,COLUMN(),0))*DistanceShader!CR37*LightShader!CR37*(IF(OFFSET(Ghosts!$S$41,COLUMN(),0)&lt;ScreenHeight!$E38,   1,   (SQRT(OFFSET(Ghosts!$T$41,COLUMN(),0)-OFFSET(Ghosts!$R$41,COLUMN(),0)*ScreenHeight!$D38)-1))+IF(Ghosts!$B$35,IF(Param!$M$21,-1-POWER(0.3,Param!$M$21)/(IF(Param!$M$21&lt;20,LightShader!CR102,OFFSET(LightShader!CR102,Param!$M$21-20,0))+POWER(0.3,Param!$M$21)),-2),0))</f>
        <v>0.77680039099017884</v>
      </c>
      <c r="CS37" s="46">
        <f ca="1">IF(ScreenHeight!$B38&lt;OFFSET(Radar!$AC$3,COLUMN(),0),    Param!$B$38/ScreenHeight!$B38,    (Param!$B$37+1/(1-OFFSET(Radar!$AD$3,COLUMN(),0)*ScreenHeight!$C38)/Param!$B$39)/OFFSET(Radar!$AC$3,COLUMN(),0))*DistanceShader!CS37*LightShader!CS37*(IF(OFFSET(Ghosts!$S$41,COLUMN(),0)&lt;ScreenHeight!$E38,   1,   (SQRT(OFFSET(Ghosts!$T$41,COLUMN(),0)-OFFSET(Ghosts!$R$41,COLUMN(),0)*ScreenHeight!$D38)-1))+IF(Ghosts!$B$35,IF(Param!$M$21,-1-POWER(0.3,Param!$M$21)/(IF(Param!$M$21&lt;20,LightShader!CS102,OFFSET(LightShader!CS102,Param!$M$21-20,0))+POWER(0.3,Param!$M$21)),-2),0))</f>
        <v>0.75262472875188602</v>
      </c>
      <c r="CT37" s="46">
        <f ca="1">IF(ScreenHeight!$B38&lt;OFFSET(Radar!$AC$3,COLUMN(),0),    Param!$B$38/ScreenHeight!$B38,    (Param!$B$37+1/(1-OFFSET(Radar!$AD$3,COLUMN(),0)*ScreenHeight!$C38)/Param!$B$39)/OFFSET(Radar!$AC$3,COLUMN(),0))*DistanceShader!CT37*LightShader!CT37*(IF(OFFSET(Ghosts!$S$41,COLUMN(),0)&lt;ScreenHeight!$E38,   1,   (SQRT(OFFSET(Ghosts!$T$41,COLUMN(),0)-OFFSET(Ghosts!$R$41,COLUMN(),0)*ScreenHeight!$D38)-1))+IF(Ghosts!$B$35,IF(Param!$M$21,-1-POWER(0.3,Param!$M$21)/(IF(Param!$M$21&lt;20,LightShader!CT102,OFFSET(LightShader!CT102,Param!$M$21-20,0))+POWER(0.3,Param!$M$21)),-2),0))</f>
        <v>0.72997661523936996</v>
      </c>
      <c r="CU37" s="46">
        <f ca="1">IF(ScreenHeight!$B38&lt;OFFSET(Radar!$AC$3,COLUMN(),0),    Param!$B$38/ScreenHeight!$B38,    (Param!$B$37+1/(1-OFFSET(Radar!$AD$3,COLUMN(),0)*ScreenHeight!$C38)/Param!$B$39)/OFFSET(Radar!$AC$3,COLUMN(),0))*DistanceShader!CU37*LightShader!CU37*(IF(OFFSET(Ghosts!$S$41,COLUMN(),0)&lt;ScreenHeight!$E38,   1,   (SQRT(OFFSET(Ghosts!$T$41,COLUMN(),0)-OFFSET(Ghosts!$R$41,COLUMN(),0)*ScreenHeight!$D38)-1))+IF(Ghosts!$B$35,IF(Param!$M$21,-1-POWER(0.3,Param!$M$21)/(IF(Param!$M$21&lt;20,LightShader!CU102,OFFSET(LightShader!CU102,Param!$M$21-20,0))+POWER(0.3,Param!$M$21)),-2),0))</f>
        <v>0.70867130166963332</v>
      </c>
      <c r="CV37" s="46">
        <f ca="1">IF(ScreenHeight!$B38&lt;OFFSET(Radar!$AC$3,COLUMN(),0),    Param!$B$38/ScreenHeight!$B38,    (Param!$B$37+1/(1-OFFSET(Radar!$AD$3,COLUMN(),0)*ScreenHeight!$C38)/Param!$B$39)/OFFSET(Radar!$AC$3,COLUMN(),0))*DistanceShader!CV37*LightShader!CV37*(IF(OFFSET(Ghosts!$S$41,COLUMN(),0)&lt;ScreenHeight!$E38,   1,   (SQRT(OFFSET(Ghosts!$T$41,COLUMN(),0)-OFFSET(Ghosts!$R$41,COLUMN(),0)*ScreenHeight!$D38)-1))+IF(Ghosts!$B$35,IF(Param!$M$21,-1-POWER(0.3,Param!$M$21)/(IF(Param!$M$21&lt;20,LightShader!CV102,OFFSET(LightShader!CV102,Param!$M$21-20,0))+POWER(0.3,Param!$M$21)),-2),0))</f>
        <v>0.68855685578037762</v>
      </c>
      <c r="CW37" s="46">
        <f ca="1">IF(ScreenHeight!$B38&lt;OFFSET(Radar!$AC$3,COLUMN(),0),    Param!$B$38/ScreenHeight!$B38,    (Param!$B$37+1/(1-OFFSET(Radar!$AD$3,COLUMN(),0)*ScreenHeight!$C38)/Param!$B$39)/OFFSET(Radar!$AC$3,COLUMN(),0))*DistanceShader!CW37*LightShader!CW37*(IF(OFFSET(Ghosts!$S$41,COLUMN(),0)&lt;ScreenHeight!$E38,   1,   (SQRT(OFFSET(Ghosts!$T$41,COLUMN(),0)-OFFSET(Ghosts!$R$41,COLUMN(),0)*ScreenHeight!$D38)-1))+IF(Ghosts!$B$35,IF(Param!$M$21,-1-POWER(0.3,Param!$M$21)/(IF(Param!$M$21&lt;20,LightShader!CW102,OFFSET(LightShader!CW102,Param!$M$21-20,0))+POWER(0.3,Param!$M$21)),-2),0))</f>
        <v>0.66950789059941751</v>
      </c>
    </row>
    <row r="38" spans="1:125" ht="7.5" customHeight="1">
      <c r="A38" s="46">
        <f ca="1">IF(ScreenHeight!$B39&lt;OFFSET(Radar!$AC$3,COLUMN(),0),    Param!$B$38/ScreenHeight!$B39,    (Param!$B$37+1/(1-OFFSET(Radar!$AD$3,COLUMN(),0)*ScreenHeight!$C39)/Param!$B$39)/OFFSET(Radar!$AC$3,COLUMN(),0))*DistanceShader!A38*LightShader!A38*(IF(OFFSET(Ghosts!$S$41,COLUMN(),0)&lt;ScreenHeight!$E39,   1,   (SQRT(OFFSET(Ghosts!$T$41,COLUMN(),0)-OFFSET(Ghosts!$R$41,COLUMN(),0)*ScreenHeight!$D39)-1))+IF(Ghosts!$B$35,IF(Param!$M$21,-1-POWER(0.3,Param!$M$21)/(IF(Param!$M$21&lt;20,LightShader!A103,OFFSET(LightShader!A103,Param!$M$21-20,0))+POWER(0.3,Param!$M$21)),-2),0))</f>
        <v>0.72954055109042659</v>
      </c>
      <c r="B38" s="46">
        <f ca="1">IF(ScreenHeight!$B39&lt;OFFSET(Radar!$AC$3,COLUMN(),0),    Param!$B$38/ScreenHeight!$B39,    (Param!$B$37+1/(1-OFFSET(Radar!$AD$3,COLUMN(),0)*ScreenHeight!$C39)/Param!$B$39)/OFFSET(Radar!$AC$3,COLUMN(),0))*DistanceShader!B38*LightShader!B38*(IF(OFFSET(Ghosts!$S$41,COLUMN(),0)&lt;ScreenHeight!$E39,   1,   (SQRT(OFFSET(Ghosts!$T$41,COLUMN(),0)-OFFSET(Ghosts!$R$41,COLUMN(),0)*ScreenHeight!$D39)-1))+IF(Ghosts!$B$35,IF(Param!$M$21,-1-POWER(0.3,Param!$M$21)/(IF(Param!$M$21&lt;20,LightShader!B103,OFFSET(LightShader!B103,Param!$M$21-20,0))+POWER(0.3,Param!$M$21)),-2),0))</f>
        <v>0.74341185601495652</v>
      </c>
      <c r="C38" s="46">
        <f ca="1">IF(ScreenHeight!$B39&lt;OFFSET(Radar!$AC$3,COLUMN(),0),    Param!$B$38/ScreenHeight!$B39,    (Param!$B$37+1/(1-OFFSET(Radar!$AD$3,COLUMN(),0)*ScreenHeight!$C39)/Param!$B$39)/OFFSET(Radar!$AC$3,COLUMN(),0))*DistanceShader!C38*LightShader!C38*(IF(OFFSET(Ghosts!$S$41,COLUMN(),0)&lt;ScreenHeight!$E39,   1,   (SQRT(OFFSET(Ghosts!$T$41,COLUMN(),0)-OFFSET(Ghosts!$R$41,COLUMN(),0)*ScreenHeight!$D39)-1))+IF(Ghosts!$B$35,IF(Param!$M$21,-1-POWER(0.3,Param!$M$21)/(IF(Param!$M$21&lt;20,LightShader!C103,OFFSET(LightShader!C103,Param!$M$21-20,0))+POWER(0.3,Param!$M$21)),-2),0))</f>
        <v>0.7577462612206034</v>
      </c>
      <c r="D38" s="46">
        <f ca="1">IF(ScreenHeight!$B39&lt;OFFSET(Radar!$AC$3,COLUMN(),0),    Param!$B$38/ScreenHeight!$B39,    (Param!$B$37+1/(1-OFFSET(Radar!$AD$3,COLUMN(),0)*ScreenHeight!$C39)/Param!$B$39)/OFFSET(Radar!$AC$3,COLUMN(),0))*DistanceShader!D38*LightShader!D38*(IF(OFFSET(Ghosts!$S$41,COLUMN(),0)&lt;ScreenHeight!$E39,   1,   (SQRT(OFFSET(Ghosts!$T$41,COLUMN(),0)-OFFSET(Ghosts!$R$41,COLUMN(),0)*ScreenHeight!$D39)-1))+IF(Ghosts!$B$35,IF(Param!$M$21,-1-POWER(0.3,Param!$M$21)/(IF(Param!$M$21&lt;20,LightShader!D103,OFFSET(LightShader!D103,Param!$M$21-20,0))+POWER(0.3,Param!$M$21)),-2),0))</f>
        <v>0.7725659521177598</v>
      </c>
      <c r="E38" s="46">
        <f ca="1">IF(ScreenHeight!$B39&lt;OFFSET(Radar!$AC$3,COLUMN(),0),    Param!$B$38/ScreenHeight!$B39,    (Param!$B$37+1/(1-OFFSET(Radar!$AD$3,COLUMN(),0)*ScreenHeight!$C39)/Param!$B$39)/OFFSET(Radar!$AC$3,COLUMN(),0))*DistanceShader!E38*LightShader!E38*(IF(OFFSET(Ghosts!$S$41,COLUMN(),0)&lt;ScreenHeight!$E39,   1,   (SQRT(OFFSET(Ghosts!$T$41,COLUMN(),0)-OFFSET(Ghosts!$R$41,COLUMN(),0)*ScreenHeight!$D39)-1))+IF(Ghosts!$B$35,IF(Param!$M$21,-1-POWER(0.3,Param!$M$21)/(IF(Param!$M$21&lt;20,LightShader!E103,OFFSET(LightShader!E103,Param!$M$21-20,0))+POWER(0.3,Param!$M$21)),-2),0))</f>
        <v>0.7878946274601285</v>
      </c>
      <c r="F38" s="46">
        <f ca="1">IF(ScreenHeight!$B39&lt;OFFSET(Radar!$AC$3,COLUMN(),0),    Param!$B$38/ScreenHeight!$B39,    (Param!$B$37+1/(1-OFFSET(Radar!$AD$3,COLUMN(),0)*ScreenHeight!$C39)/Param!$B$39)/OFFSET(Radar!$AC$3,COLUMN(),0))*DistanceShader!F38*LightShader!F38*(IF(OFFSET(Ghosts!$S$41,COLUMN(),0)&lt;ScreenHeight!$E39,   1,   (SQRT(OFFSET(Ghosts!$T$41,COLUMN(),0)-OFFSET(Ghosts!$R$41,COLUMN(),0)*ScreenHeight!$D39)-1))+IF(Ghosts!$B$35,IF(Param!$M$21,-1-POWER(0.3,Param!$M$21)/(IF(Param!$M$21&lt;20,LightShader!F103,OFFSET(LightShader!F103,Param!$M$21-20,0))+POWER(0.3,Param!$M$21)),-2),0))</f>
        <v>0.8037576453116595</v>
      </c>
      <c r="G38" s="46">
        <f ca="1">IF(ScreenHeight!$B39&lt;OFFSET(Radar!$AC$3,COLUMN(),0),    Param!$B$38/ScreenHeight!$B39,    (Param!$B$37+1/(1-OFFSET(Radar!$AD$3,COLUMN(),0)*ScreenHeight!$C39)/Param!$B$39)/OFFSET(Radar!$AC$3,COLUMN(),0))*DistanceShader!G38*LightShader!G38*(IF(OFFSET(Ghosts!$S$41,COLUMN(),0)&lt;ScreenHeight!$E39,   1,   (SQRT(OFFSET(Ghosts!$T$41,COLUMN(),0)-OFFSET(Ghosts!$R$41,COLUMN(),0)*ScreenHeight!$D39)-1))+IF(Ghosts!$B$35,IF(Param!$M$21,-1-POWER(0.3,Param!$M$21)/(IF(Param!$M$21&lt;20,LightShader!G103,OFFSET(LightShader!G103,Param!$M$21-20,0))+POWER(0.3,Param!$M$21)),-2),0))</f>
        <v>0.82018218761757933</v>
      </c>
      <c r="H38" s="46">
        <f ca="1">IF(ScreenHeight!$B39&lt;OFFSET(Radar!$AC$3,COLUMN(),0),    Param!$B$38/ScreenHeight!$B39,    (Param!$B$37+1/(1-OFFSET(Radar!$AD$3,COLUMN(),0)*ScreenHeight!$C39)/Param!$B$39)/OFFSET(Radar!$AC$3,COLUMN(),0))*DistanceShader!H38*LightShader!H38*(IF(OFFSET(Ghosts!$S$41,COLUMN(),0)&lt;ScreenHeight!$E39,   1,   (SQRT(OFFSET(Ghosts!$T$41,COLUMN(),0)-OFFSET(Ghosts!$R$41,COLUMN(),0)*ScreenHeight!$D39)-1))+IF(Ghosts!$B$35,IF(Param!$M$21,-1-POWER(0.3,Param!$M$21)/(IF(Param!$M$21&lt;20,LightShader!H103,OFFSET(LightShader!H103,Param!$M$21-20,0))+POWER(0.3,Param!$M$21)),-2),0))</f>
        <v>0.83719744620039904</v>
      </c>
      <c r="I38" s="46">
        <f ca="1">IF(ScreenHeight!$B39&lt;OFFSET(Radar!$AC$3,COLUMN(),0),    Param!$B$38/ScreenHeight!$B39,    (Param!$B$37+1/(1-OFFSET(Radar!$AD$3,COLUMN(),0)*ScreenHeight!$C39)/Param!$B$39)/OFFSET(Radar!$AC$3,COLUMN(),0))*DistanceShader!I38*LightShader!I38*(IF(OFFSET(Ghosts!$S$41,COLUMN(),0)&lt;ScreenHeight!$E39,   1,   (SQRT(OFFSET(Ghosts!$T$41,COLUMN(),0)-OFFSET(Ghosts!$R$41,COLUMN(),0)*ScreenHeight!$D39)-1))+IF(Ghosts!$B$35,IF(Param!$M$21,-1-POWER(0.3,Param!$M$21)/(IF(Param!$M$21&lt;20,LightShader!I103,OFFSET(LightShader!I103,Param!$M$21-20,0))+POWER(0.3,Param!$M$21)),-2),0))</f>
        <v>0.85483483347434797</v>
      </c>
      <c r="J38" s="46">
        <f ca="1">IF(ScreenHeight!$B39&lt;OFFSET(Radar!$AC$3,COLUMN(),0),    Param!$B$38/ScreenHeight!$B39,    (Param!$B$37+1/(1-OFFSET(Radar!$AD$3,COLUMN(),0)*ScreenHeight!$C39)/Param!$B$39)/OFFSET(Radar!$AC$3,COLUMN(),0))*DistanceShader!J38*LightShader!J38*(IF(OFFSET(Ghosts!$S$41,COLUMN(),0)&lt;ScreenHeight!$E39,   1,   (SQRT(OFFSET(Ghosts!$T$41,COLUMN(),0)-OFFSET(Ghosts!$R$41,COLUMN(),0)*ScreenHeight!$D39)-1))+IF(Ghosts!$B$35,IF(Param!$M$21,-1-POWER(0.3,Param!$M$21)/(IF(Param!$M$21&lt;20,LightShader!J103,OFFSET(LightShader!J103,Param!$M$21-20,0))+POWER(0.3,Param!$M$21)),-2),0))</f>
        <v>0.56946827190080207</v>
      </c>
      <c r="K38" s="46">
        <f ca="1">IF(ScreenHeight!$B39&lt;OFFSET(Radar!$AC$3,COLUMN(),0),    Param!$B$38/ScreenHeight!$B39,    (Param!$B$37+1/(1-OFFSET(Radar!$AD$3,COLUMN(),0)*ScreenHeight!$C39)/Param!$B$39)/OFFSET(Radar!$AC$3,COLUMN(),0))*DistanceShader!K38*LightShader!K38*(IF(OFFSET(Ghosts!$S$41,COLUMN(),0)&lt;ScreenHeight!$E39,   1,   (SQRT(OFFSET(Ghosts!$T$41,COLUMN(),0)-OFFSET(Ghosts!$R$41,COLUMN(),0)*ScreenHeight!$D39)-1))+IF(Ghosts!$B$35,IF(Param!$M$21,-1-POWER(0.3,Param!$M$21)/(IF(Param!$M$21&lt;20,LightShader!K103,OFFSET(LightShader!K103,Param!$M$21-20,0))+POWER(0.3,Param!$M$21)),-2),0))</f>
        <v>0.58185124244781328</v>
      </c>
      <c r="L38" s="46">
        <f ca="1">IF(ScreenHeight!$B39&lt;OFFSET(Radar!$AC$3,COLUMN(),0),    Param!$B$38/ScreenHeight!$B39,    (Param!$B$37+1/(1-OFFSET(Radar!$AD$3,COLUMN(),0)*ScreenHeight!$C39)/Param!$B$39)/OFFSET(Radar!$AC$3,COLUMN(),0))*DistanceShader!L38*LightShader!L38*(IF(OFFSET(Ghosts!$S$41,COLUMN(),0)&lt;ScreenHeight!$E39,   1,   (SQRT(OFFSET(Ghosts!$T$41,COLUMN(),0)-OFFSET(Ghosts!$R$41,COLUMN(),0)*ScreenHeight!$D39)-1))+IF(Ghosts!$B$35,IF(Param!$M$21,-1-POWER(0.3,Param!$M$21)/(IF(Param!$M$21&lt;20,LightShader!L103,OFFSET(LightShader!L103,Param!$M$21-20,0))+POWER(0.3,Param!$M$21)),-2),0))</f>
        <v>0.59471180015661784</v>
      </c>
      <c r="M38" s="46">
        <f ca="1">IF(ScreenHeight!$B39&lt;OFFSET(Radar!$AC$3,COLUMN(),0),    Param!$B$38/ScreenHeight!$B39,    (Param!$B$37+1/(1-OFFSET(Radar!$AD$3,COLUMN(),0)*ScreenHeight!$C39)/Param!$B$39)/OFFSET(Radar!$AC$3,COLUMN(),0))*DistanceShader!M38*LightShader!M38*(IF(OFFSET(Ghosts!$S$41,COLUMN(),0)&lt;ScreenHeight!$E39,   1,   (SQRT(OFFSET(Ghosts!$T$41,COLUMN(),0)-OFFSET(Ghosts!$R$41,COLUMN(),0)*ScreenHeight!$D39)-1))+IF(Ghosts!$B$35,IF(Param!$M$21,-1-POWER(0.3,Param!$M$21)/(IF(Param!$M$21&lt;20,LightShader!M103,OFFSET(LightShader!M103,Param!$M$21-20,0))+POWER(0.3,Param!$M$21)),-2),0))</f>
        <v>0.60807802009975742</v>
      </c>
      <c r="N38" s="46">
        <f ca="1">IF(ScreenHeight!$B39&lt;OFFSET(Radar!$AC$3,COLUMN(),0),    Param!$B$38/ScreenHeight!$B39,    (Param!$B$37+1/(1-OFFSET(Radar!$AD$3,COLUMN(),0)*ScreenHeight!$C39)/Param!$B$39)/OFFSET(Radar!$AC$3,COLUMN(),0))*DistanceShader!N38*LightShader!N38*(IF(OFFSET(Ghosts!$S$41,COLUMN(),0)&lt;ScreenHeight!$E39,   1,   (SQRT(OFFSET(Ghosts!$T$41,COLUMN(),0)-OFFSET(Ghosts!$R$41,COLUMN(),0)*ScreenHeight!$D39)-1))+IF(Ghosts!$B$35,IF(Param!$M$21,-1-POWER(0.3,Param!$M$21)/(IF(Param!$M$21&lt;20,LightShader!N103,OFFSET(LightShader!N103,Param!$M$21-20,0))+POWER(0.3,Param!$M$21)),-2),0))</f>
        <v>0.62198045920706957</v>
      </c>
      <c r="O38" s="46">
        <f ca="1">IF(ScreenHeight!$B39&lt;OFFSET(Radar!$AC$3,COLUMN(),0),    Param!$B$38/ScreenHeight!$B39,    (Param!$B$37+1/(1-OFFSET(Radar!$AD$3,COLUMN(),0)*ScreenHeight!$C39)/Param!$B$39)/OFFSET(Radar!$AC$3,COLUMN(),0))*DistanceShader!O38*LightShader!O38*(IF(OFFSET(Ghosts!$S$41,COLUMN(),0)&lt;ScreenHeight!$E39,   1,   (SQRT(OFFSET(Ghosts!$T$41,COLUMN(),0)-OFFSET(Ghosts!$R$41,COLUMN(),0)*ScreenHeight!$D39)-1))+IF(Ghosts!$B$35,IF(Param!$M$21,-1-POWER(0.3,Param!$M$21)/(IF(Param!$M$21&lt;20,LightShader!O103,OFFSET(LightShader!O103,Param!$M$21-20,0))+POWER(0.3,Param!$M$21)),-2),0))</f>
        <v>0.63645246112580678</v>
      </c>
      <c r="P38" s="46">
        <f ca="1">IF(ScreenHeight!$B39&lt;OFFSET(Radar!$AC$3,COLUMN(),0),    Param!$B$38/ScreenHeight!$B39,    (Param!$B$37+1/(1-OFFSET(Radar!$AD$3,COLUMN(),0)*ScreenHeight!$C39)/Param!$B$39)/OFFSET(Radar!$AC$3,COLUMN(),0))*DistanceShader!P38*LightShader!P38*(IF(OFFSET(Ghosts!$S$41,COLUMN(),0)&lt;ScreenHeight!$E39,   1,   (SQRT(OFFSET(Ghosts!$T$41,COLUMN(),0)-OFFSET(Ghosts!$R$41,COLUMN(),0)*ScreenHeight!$D39)-1))+IF(Ghosts!$B$35,IF(Param!$M$21,-1-POWER(0.3,Param!$M$21)/(IF(Param!$M$21&lt;20,LightShader!P103,OFFSET(LightShader!P103,Param!$M$21-20,0))+POWER(0.3,Param!$M$21)),-2),0))</f>
        <v>0.81150626990609598</v>
      </c>
      <c r="Q38" s="46">
        <f ca="1">IF(ScreenHeight!$B39&lt;OFFSET(Radar!$AC$3,COLUMN(),0),    Param!$B$38/ScreenHeight!$B39,    (Param!$B$37+1/(1-OFFSET(Radar!$AD$3,COLUMN(),0)*ScreenHeight!$C39)/Param!$B$39)/OFFSET(Radar!$AC$3,COLUMN(),0))*DistanceShader!Q38*LightShader!Q38*(IF(OFFSET(Ghosts!$S$41,COLUMN(),0)&lt;ScreenHeight!$E39,   1,   (SQRT(OFFSET(Ghosts!$T$41,COLUMN(),0)-OFFSET(Ghosts!$R$41,COLUMN(),0)*ScreenHeight!$D39)-1))+IF(Ghosts!$B$35,IF(Param!$M$21,-1-POWER(0.3,Param!$M$21)/(IF(Param!$M$21&lt;20,LightShader!Q103,OFFSET(LightShader!Q103,Param!$M$21-20,0))+POWER(0.3,Param!$M$21)),-2),0))</f>
        <v>0.84316675461078738</v>
      </c>
      <c r="R38" s="46">
        <f ca="1">IF(ScreenHeight!$B39&lt;OFFSET(Radar!$AC$3,COLUMN(),0),    Param!$B$38/ScreenHeight!$B39,    (Param!$B$37+1/(1-OFFSET(Radar!$AD$3,COLUMN(),0)*ScreenHeight!$C39)/Param!$B$39)/OFFSET(Radar!$AC$3,COLUMN(),0))*DistanceShader!R38*LightShader!R38*(IF(OFFSET(Ghosts!$S$41,COLUMN(),0)&lt;ScreenHeight!$E39,   1,   (SQRT(OFFSET(Ghosts!$T$41,COLUMN(),0)-OFFSET(Ghosts!$R$41,COLUMN(),0)*ScreenHeight!$D39)-1))+IF(Ghosts!$B$35,IF(Param!$M$21,-1-POWER(0.3,Param!$M$21)/(IF(Param!$M$21&lt;20,LightShader!R103,OFFSET(LightShader!R103,Param!$M$21-20,0))+POWER(0.3,Param!$M$21)),-2),0))</f>
        <v>0.87664397602965016</v>
      </c>
      <c r="S38" s="46">
        <f ca="1">IF(ScreenHeight!$B39&lt;OFFSET(Radar!$AC$3,COLUMN(),0),    Param!$B$38/ScreenHeight!$B39,    (Param!$B$37+1/(1-OFFSET(Radar!$AD$3,COLUMN(),0)*ScreenHeight!$C39)/Param!$B$39)/OFFSET(Radar!$AC$3,COLUMN(),0))*DistanceShader!S38*LightShader!S38*(IF(OFFSET(Ghosts!$S$41,COLUMN(),0)&lt;ScreenHeight!$E39,   1,   (SQRT(OFFSET(Ghosts!$T$41,COLUMN(),0)-OFFSET(Ghosts!$R$41,COLUMN(),0)*ScreenHeight!$D39)-1))+IF(Ghosts!$B$35,IF(Param!$M$21,-1-POWER(0.3,Param!$M$21)/(IF(Param!$M$21&lt;20,LightShader!S103,OFFSET(LightShader!S103,Param!$M$21-20,0))+POWER(0.3,Param!$M$21)),-2),0))</f>
        <v>0.91208258505292372</v>
      </c>
      <c r="T38" s="46">
        <f ca="1">IF(ScreenHeight!$B39&lt;OFFSET(Radar!$AC$3,COLUMN(),0),    Param!$B$38/ScreenHeight!$B39,    (Param!$B$37+1/(1-OFFSET(Radar!$AD$3,COLUMN(),0)*ScreenHeight!$C39)/Param!$B$39)/OFFSET(Radar!$AC$3,COLUMN(),0))*DistanceShader!T38*LightShader!T38*(IF(OFFSET(Ghosts!$S$41,COLUMN(),0)&lt;ScreenHeight!$E39,   1,   (SQRT(OFFSET(Ghosts!$T$41,COLUMN(),0)-OFFSET(Ghosts!$R$41,COLUMN(),0)*ScreenHeight!$D39)-1))+IF(Ghosts!$B$35,IF(Param!$M$21,-1-POWER(0.3,Param!$M$21)/(IF(Param!$M$21&lt;20,LightShader!T103,OFFSET(LightShader!T103,Param!$M$21-20,0))+POWER(0.3,Param!$M$21)),-2),0))</f>
        <v>0.94964284361546092</v>
      </c>
      <c r="U38" s="46">
        <f ca="1">IF(ScreenHeight!$B39&lt;OFFSET(Radar!$AC$3,COLUMN(),0),    Param!$B$38/ScreenHeight!$B39,    (Param!$B$37+1/(1-OFFSET(Radar!$AD$3,COLUMN(),0)*ScreenHeight!$C39)/Param!$B$39)/OFFSET(Radar!$AC$3,COLUMN(),0))*DistanceShader!U38*LightShader!U38*(IF(OFFSET(Ghosts!$S$41,COLUMN(),0)&lt;ScreenHeight!$E39,   1,   (SQRT(OFFSET(Ghosts!$T$41,COLUMN(),0)-OFFSET(Ghosts!$R$41,COLUMN(),0)*ScreenHeight!$D39)-1))+IF(Ghosts!$B$35,IF(Param!$M$21,-1-POWER(0.3,Param!$M$21)/(IF(Param!$M$21&lt;20,LightShader!U103,OFFSET(LightShader!U103,Param!$M$21-20,0))+POWER(0.3,Param!$M$21)),-2),0))</f>
        <v>0.98950280080708841</v>
      </c>
      <c r="V38" s="46">
        <f ca="1">IF(ScreenHeight!$B39&lt;OFFSET(Radar!$AC$3,COLUMN(),0),    Param!$B$38/ScreenHeight!$B39,    (Param!$B$37+1/(1-OFFSET(Radar!$AD$3,COLUMN(),0)*ScreenHeight!$C39)/Param!$B$39)/OFFSET(Radar!$AC$3,COLUMN(),0))*DistanceShader!V38*LightShader!V38*(IF(OFFSET(Ghosts!$S$41,COLUMN(),0)&lt;ScreenHeight!$E39,   1,   (SQRT(OFFSET(Ghosts!$T$41,COLUMN(),0)-OFFSET(Ghosts!$R$41,COLUMN(),0)*ScreenHeight!$D39)-1))+IF(Ghosts!$B$35,IF(Param!$M$21,-1-POWER(0.3,Param!$M$21)/(IF(Param!$M$21&lt;20,LightShader!V103,OFFSET(LightShader!V103,Param!$M$21-20,0))+POWER(0.3,Param!$M$21)),-2),0))</f>
        <v>1.0318608328142833</v>
      </c>
      <c r="W38" s="46">
        <f ca="1">IF(ScreenHeight!$B39&lt;OFFSET(Radar!$AC$3,COLUMN(),0),    Param!$B$38/ScreenHeight!$B39,    (Param!$B$37+1/(1-OFFSET(Radar!$AD$3,COLUMN(),0)*ScreenHeight!$C39)/Param!$B$39)/OFFSET(Radar!$AC$3,COLUMN(),0))*DistanceShader!W38*LightShader!W38*(IF(OFFSET(Ghosts!$S$41,COLUMN(),0)&lt;ScreenHeight!$E39,   1,   (SQRT(OFFSET(Ghosts!$T$41,COLUMN(),0)-OFFSET(Ghosts!$R$41,COLUMN(),0)*ScreenHeight!$D39)-1))+IF(Ghosts!$B$35,IF(Param!$M$21,-1-POWER(0.3,Param!$M$21)/(IF(Param!$M$21&lt;20,LightShader!W103,OFFSET(LightShader!W103,Param!$M$21-20,0))+POWER(0.3,Param!$M$21)),-2),0))</f>
        <v>1.076938614265496</v>
      </c>
      <c r="X38" s="46">
        <f ca="1">IF(ScreenHeight!$B39&lt;OFFSET(Radar!$AC$3,COLUMN(),0),    Param!$B$38/ScreenHeight!$B39,    (Param!$B$37+1/(1-OFFSET(Radar!$AD$3,COLUMN(),0)*ScreenHeight!$C39)/Param!$B$39)/OFFSET(Radar!$AC$3,COLUMN(),0))*DistanceShader!X38*LightShader!X38*(IF(OFFSET(Ghosts!$S$41,COLUMN(),0)&lt;ScreenHeight!$E39,   1,   (SQRT(OFFSET(Ghosts!$T$41,COLUMN(),0)-OFFSET(Ghosts!$R$41,COLUMN(),0)*ScreenHeight!$D39)-1))+IF(Ghosts!$B$35,IF(Param!$M$21,-1-POWER(0.3,Param!$M$21)/(IF(Param!$M$21&lt;20,LightShader!X103,OFFSET(LightShader!X103,Param!$M$21-20,0))+POWER(0.3,Param!$M$21)),-2),0))</f>
        <v>1.1249846012975708</v>
      </c>
      <c r="Y38" s="46">
        <f ca="1">IF(ScreenHeight!$B39&lt;OFFSET(Radar!$AC$3,COLUMN(),0),    Param!$B$38/ScreenHeight!$B39,    (Param!$B$37+1/(1-OFFSET(Radar!$AD$3,COLUMN(),0)*ScreenHeight!$C39)/Param!$B$39)/OFFSET(Radar!$AC$3,COLUMN(),0))*DistanceShader!Y38*LightShader!Y38*(IF(OFFSET(Ghosts!$S$41,COLUMN(),0)&lt;ScreenHeight!$E39,   1,   (SQRT(OFFSET(Ghosts!$T$41,COLUMN(),0)-OFFSET(Ghosts!$R$41,COLUMN(),0)*ScreenHeight!$D39)-1))+IF(Ghosts!$B$35,IF(Param!$M$21,-1-POWER(0.3,Param!$M$21)/(IF(Param!$M$21&lt;20,LightShader!Y103,OFFSET(LightShader!Y103,Param!$M$21-20,0))+POWER(0.3,Param!$M$21)),-2),0))</f>
        <v>1.1762781213594473</v>
      </c>
      <c r="Z38" s="46">
        <f ca="1">IF(ScreenHeight!$B39&lt;OFFSET(Radar!$AC$3,COLUMN(),0),    Param!$B$38/ScreenHeight!$B39,    (Param!$B$37+1/(1-OFFSET(Radar!$AD$3,COLUMN(),0)*ScreenHeight!$C39)/Param!$B$39)/OFFSET(Radar!$AC$3,COLUMN(),0))*DistanceShader!Z38*LightShader!Z38*(IF(OFFSET(Ghosts!$S$41,COLUMN(),0)&lt;ScreenHeight!$E39,   1,   (SQRT(OFFSET(Ghosts!$T$41,COLUMN(),0)-OFFSET(Ghosts!$R$41,COLUMN(),0)*ScreenHeight!$D39)-1))+IF(Ghosts!$B$35,IF(Param!$M$21,-1-POWER(0.3,Param!$M$21)/(IF(Param!$M$21&lt;20,LightShader!Z103,OFFSET(LightShader!Z103,Param!$M$21-20,0))+POWER(0.3,Param!$M$21)),-2),0))</f>
        <v>1.2311341813099181</v>
      </c>
      <c r="AA38" s="46">
        <f ca="1">IF(ScreenHeight!$B39&lt;OFFSET(Radar!$AC$3,COLUMN(),0),    Param!$B$38/ScreenHeight!$B39,    (Param!$B$37+1/(1-OFFSET(Radar!$AD$3,COLUMN(),0)*ScreenHeight!$C39)/Param!$B$39)/OFFSET(Radar!$AC$3,COLUMN(),0))*DistanceShader!AA38*LightShader!AA38*(IF(OFFSET(Ghosts!$S$41,COLUMN(),0)&lt;ScreenHeight!$E39,   1,   (SQRT(OFFSET(Ghosts!$T$41,COLUMN(),0)-OFFSET(Ghosts!$R$41,COLUMN(),0)*ScreenHeight!$D39)-1))+IF(Ghosts!$B$35,IF(Param!$M$21,-1-POWER(0.3,Param!$M$21)/(IF(Param!$M$21&lt;20,LightShader!AA103,OFFSET(LightShader!AA103,Param!$M$21-20,0))+POWER(0.3,Param!$M$21)),-2),0))</f>
        <v>1.289909123240272</v>
      </c>
      <c r="AB38" s="46">
        <f ca="1">IF(ScreenHeight!$B39&lt;OFFSET(Radar!$AC$3,COLUMN(),0),    Param!$B$38/ScreenHeight!$B39,    (Param!$B$37+1/(1-OFFSET(Radar!$AD$3,COLUMN(),0)*ScreenHeight!$C39)/Param!$B$39)/OFFSET(Radar!$AC$3,COLUMN(),0))*DistanceShader!AB38*LightShader!AB38*(IF(OFFSET(Ghosts!$S$41,COLUMN(),0)&lt;ScreenHeight!$E39,   1,   (SQRT(OFFSET(Ghosts!$T$41,COLUMN(),0)-OFFSET(Ghosts!$R$41,COLUMN(),0)*ScreenHeight!$D39)-1))+IF(Ghosts!$B$35,IF(Param!$M$21,-1-POWER(0.3,Param!$M$21)/(IF(Param!$M$21&lt;20,LightShader!AB103,OFFSET(LightShader!AB103,Param!$M$21-20,0))+POWER(0.3,Param!$M$21)),-2),0))</f>
        <v>1.353007275410282</v>
      </c>
      <c r="AC38" s="46">
        <f ca="1">IF(ScreenHeight!$B39&lt;OFFSET(Radar!$AC$3,COLUMN(),0),    Param!$B$38/ScreenHeight!$B39,    (Param!$B$37+1/(1-OFFSET(Radar!$AD$3,COLUMN(),0)*ScreenHeight!$C39)/Param!$B$39)/OFFSET(Radar!$AC$3,COLUMN(),0))*DistanceShader!AC38*LightShader!AC38*(IF(OFFSET(Ghosts!$S$41,COLUMN(),0)&lt;ScreenHeight!$E39,   1,   (SQRT(OFFSET(Ghosts!$T$41,COLUMN(),0)-OFFSET(Ghosts!$R$41,COLUMN(),0)*ScreenHeight!$D39)-1))+IF(Ghosts!$B$35,IF(Param!$M$21,-1-POWER(0.3,Param!$M$21)/(IF(Param!$M$21&lt;20,LightShader!AC103,OFFSET(LightShader!AC103,Param!$M$21-20,0))+POWER(0.3,Param!$M$21)),-2),0))</f>
        <v>1.4208887611361287</v>
      </c>
      <c r="AD38" s="46">
        <f ca="1">IF(ScreenHeight!$B39&lt;OFFSET(Radar!$AC$3,COLUMN(),0),    Param!$B$38/ScreenHeight!$B39,    (Param!$B$37+1/(1-OFFSET(Radar!$AD$3,COLUMN(),0)*ScreenHeight!$C39)/Param!$B$39)/OFFSET(Radar!$AC$3,COLUMN(),0))*DistanceShader!AD38*LightShader!AD38*(IF(OFFSET(Ghosts!$S$41,COLUMN(),0)&lt;ScreenHeight!$E39,   1,   (SQRT(OFFSET(Ghosts!$T$41,COLUMN(),0)-OFFSET(Ghosts!$R$41,COLUMN(),0)*ScreenHeight!$D39)-1))+IF(Ghosts!$B$35,IF(Param!$M$21,-1-POWER(0.3,Param!$M$21)/(IF(Param!$M$21&lt;20,LightShader!AD103,OFFSET(LightShader!AD103,Param!$M$21-20,0))+POWER(0.3,Param!$M$21)),-2),0))</f>
        <v>1.4940786364405512</v>
      </c>
      <c r="AE38" s="46">
        <f ca="1">IF(ScreenHeight!$B39&lt;OFFSET(Radar!$AC$3,COLUMN(),0),    Param!$B$38/ScreenHeight!$B39,    (Param!$B$37+1/(1-OFFSET(Radar!$AD$3,COLUMN(),0)*ScreenHeight!$C39)/Param!$B$39)/OFFSET(Radar!$AC$3,COLUMN(),0))*DistanceShader!AE38*LightShader!AE38*(IF(OFFSET(Ghosts!$S$41,COLUMN(),0)&lt;ScreenHeight!$E39,   1,   (SQRT(OFFSET(Ghosts!$T$41,COLUMN(),0)-OFFSET(Ghosts!$R$41,COLUMN(),0)*ScreenHeight!$D39)-1))+IF(Ghosts!$B$35,IF(Param!$M$21,-1-POWER(0.3,Param!$M$21)/(IF(Param!$M$21&lt;20,LightShader!AE103,OFFSET(LightShader!AE103,Param!$M$21-20,0))+POWER(0.3,Param!$M$21)),-2),0))</f>
        <v>1.5731775186269994</v>
      </c>
      <c r="AF38" s="46">
        <f ca="1">IF(ScreenHeight!$B39&lt;OFFSET(Radar!$AC$3,COLUMN(),0),    Param!$B$38/ScreenHeight!$B39,    (Param!$B$37+1/(1-OFFSET(Radar!$AD$3,COLUMN(),0)*ScreenHeight!$C39)/Param!$B$39)/OFFSET(Radar!$AC$3,COLUMN(),0))*DistanceShader!AF38*LightShader!AF38*(IF(OFFSET(Ghosts!$S$41,COLUMN(),0)&lt;ScreenHeight!$E39,   1,   (SQRT(OFFSET(Ghosts!$T$41,COLUMN(),0)-OFFSET(Ghosts!$R$41,COLUMN(),0)*ScreenHeight!$D39)-1))+IF(Ghosts!$B$35,IF(Param!$M$21,-1-POWER(0.3,Param!$M$21)/(IF(Param!$M$21&lt;20,LightShader!AF103,OFFSET(LightShader!AF103,Param!$M$21-20,0))+POWER(0.3,Param!$M$21)),-2),0))</f>
        <v>1.6588738262761118</v>
      </c>
      <c r="AG38" s="46">
        <f ca="1">IF(ScreenHeight!$B39&lt;OFFSET(Radar!$AC$3,COLUMN(),0),    Param!$B$38/ScreenHeight!$B39,    (Param!$B$37+1/(1-OFFSET(Radar!$AD$3,COLUMN(),0)*ScreenHeight!$C39)/Param!$B$39)/OFFSET(Radar!$AC$3,COLUMN(),0))*DistanceShader!AG38*LightShader!AG38*(IF(OFFSET(Ghosts!$S$41,COLUMN(),0)&lt;ScreenHeight!$E39,   1,   (SQRT(OFFSET(Ghosts!$T$41,COLUMN(),0)-OFFSET(Ghosts!$R$41,COLUMN(),0)*ScreenHeight!$D39)-1))+IF(Ghosts!$B$35,IF(Param!$M$21,-1-POWER(0.3,Param!$M$21)/(IF(Param!$M$21&lt;20,LightShader!AG103,OFFSET(LightShader!AG103,Param!$M$21-20,0))+POWER(0.3,Param!$M$21)),-2),0))</f>
        <v>1.7519576475468055</v>
      </c>
      <c r="AH38" s="46">
        <f ca="1">IF(ScreenHeight!$B39&lt;OFFSET(Radar!$AC$3,COLUMN(),0),    Param!$B$38/ScreenHeight!$B39,    (Param!$B$37+1/(1-OFFSET(Radar!$AD$3,COLUMN(),0)*ScreenHeight!$C39)/Param!$B$39)/OFFSET(Radar!$AC$3,COLUMN(),0))*DistanceShader!AH38*LightShader!AH38*(IF(OFFSET(Ghosts!$S$41,COLUMN(),0)&lt;ScreenHeight!$E39,   1,   (SQRT(OFFSET(Ghosts!$T$41,COLUMN(),0)-OFFSET(Ghosts!$R$41,COLUMN(),0)*ScreenHeight!$D39)-1))+IF(Ghosts!$B$35,IF(Param!$M$21,-1-POWER(0.3,Param!$M$21)/(IF(Param!$M$21&lt;20,LightShader!AH103,OFFSET(LightShader!AH103,Param!$M$21-20,0))+POWER(0.3,Param!$M$21)),-2),0))</f>
        <v>1.7368276434879801</v>
      </c>
      <c r="AI38" s="46">
        <f ca="1">IF(ScreenHeight!$B39&lt;OFFSET(Radar!$AC$3,COLUMN(),0),    Param!$B$38/ScreenHeight!$B39,    (Param!$B$37+1/(1-OFFSET(Radar!$AD$3,COLUMN(),0)*ScreenHeight!$C39)/Param!$B$39)/OFFSET(Radar!$AC$3,COLUMN(),0))*DistanceShader!AI38*LightShader!AI38*(IF(OFFSET(Ghosts!$S$41,COLUMN(),0)&lt;ScreenHeight!$E39,   1,   (SQRT(OFFSET(Ghosts!$T$41,COLUMN(),0)-OFFSET(Ghosts!$R$41,COLUMN(),0)*ScreenHeight!$D39)-1))+IF(Ghosts!$B$35,IF(Param!$M$21,-1-POWER(0.3,Param!$M$21)/(IF(Param!$M$21&lt;20,LightShader!AI103,OFFSET(LightShader!AI103,Param!$M$21-20,0))+POWER(0.3,Param!$M$21)),-2),0))</f>
        <v>1.8534593008958695</v>
      </c>
      <c r="AJ38" s="46">
        <f ca="1">IF(ScreenHeight!$B39&lt;OFFSET(Radar!$AC$3,COLUMN(),0),    Param!$B$38/ScreenHeight!$B39,    (Param!$B$37+1/(1-OFFSET(Radar!$AD$3,COLUMN(),0)*ScreenHeight!$C39)/Param!$B$39)/OFFSET(Radar!$AC$3,COLUMN(),0))*DistanceShader!AJ38*LightShader!AJ38*(IF(OFFSET(Ghosts!$S$41,COLUMN(),0)&lt;ScreenHeight!$E39,   1,   (SQRT(OFFSET(Ghosts!$T$41,COLUMN(),0)-OFFSET(Ghosts!$R$41,COLUMN(),0)*ScreenHeight!$D39)-1))+IF(Ghosts!$B$35,IF(Param!$M$21,-1-POWER(0.3,Param!$M$21)/(IF(Param!$M$21&lt;20,LightShader!AJ103,OFFSET(LightShader!AJ103,Param!$M$21-20,0))+POWER(0.3,Param!$M$21)),-2),0))</f>
        <v>1.9815497555131849</v>
      </c>
      <c r="AK38" s="46">
        <f ca="1">IF(ScreenHeight!$B39&lt;OFFSET(Radar!$AC$3,COLUMN(),0),    Param!$B$38/ScreenHeight!$B39,    (Param!$B$37+1/(1-OFFSET(Radar!$AD$3,COLUMN(),0)*ScreenHeight!$C39)/Param!$B$39)/OFFSET(Radar!$AC$3,COLUMN(),0))*DistanceShader!AK38*LightShader!AK38*(IF(OFFSET(Ghosts!$S$41,COLUMN(),0)&lt;ScreenHeight!$E39,   1,   (SQRT(OFFSET(Ghosts!$T$41,COLUMN(),0)-OFFSET(Ghosts!$R$41,COLUMN(),0)*ScreenHeight!$D39)-1))+IF(Ghosts!$B$35,IF(Param!$M$21,-1-POWER(0.3,Param!$M$21)/(IF(Param!$M$21&lt;20,LightShader!AK103,OFFSET(LightShader!AK103,Param!$M$21-20,0))+POWER(0.3,Param!$M$21)),-2),0))</f>
        <v>2.1225993082931685</v>
      </c>
      <c r="AL38" s="46">
        <f ca="1">IF(ScreenHeight!$B39&lt;OFFSET(Radar!$AC$3,COLUMN(),0),    Param!$B$38/ScreenHeight!$B39,    (Param!$B$37+1/(1-OFFSET(Radar!$AD$3,COLUMN(),0)*ScreenHeight!$C39)/Param!$B$39)/OFFSET(Radar!$AC$3,COLUMN(),0))*DistanceShader!AL38*LightShader!AL38*(IF(OFFSET(Ghosts!$S$41,COLUMN(),0)&lt;ScreenHeight!$E39,   1,   (SQRT(OFFSET(Ghosts!$T$41,COLUMN(),0)-OFFSET(Ghosts!$R$41,COLUMN(),0)*ScreenHeight!$D39)-1))+IF(Ghosts!$B$35,IF(Param!$M$21,-1-POWER(0.3,Param!$M$21)/(IF(Param!$M$21&lt;20,LightShader!AL103,OFFSET(LightShader!AL103,Param!$M$21-20,0))+POWER(0.3,Param!$M$21)),-2),0))</f>
        <v>2.2783027290514086</v>
      </c>
      <c r="AM38" s="46">
        <f ca="1">IF(ScreenHeight!$B39&lt;OFFSET(Radar!$AC$3,COLUMN(),0),    Param!$B$38/ScreenHeight!$B39,    (Param!$B$37+1/(1-OFFSET(Radar!$AD$3,COLUMN(),0)*ScreenHeight!$C39)/Param!$B$39)/OFFSET(Radar!$AC$3,COLUMN(),0))*DistanceShader!AM38*LightShader!AM38*(IF(OFFSET(Ghosts!$S$41,COLUMN(),0)&lt;ScreenHeight!$E39,   1,   (SQRT(OFFSET(Ghosts!$T$41,COLUMN(),0)-OFFSET(Ghosts!$R$41,COLUMN(),0)*ScreenHeight!$D39)-1))+IF(Ghosts!$B$35,IF(Param!$M$21,-1-POWER(0.3,Param!$M$21)/(IF(Param!$M$21&lt;20,LightShader!AM103,OFFSET(LightShader!AM103,Param!$M$21-20,0))+POWER(0.3,Param!$M$21)),-2),0))</f>
        <v>2.4505411778998663</v>
      </c>
      <c r="AN38" s="46">
        <f ca="1">IF(ScreenHeight!$B39&lt;OFFSET(Radar!$AC$3,COLUMN(),0),    Param!$B$38/ScreenHeight!$B39,    (Param!$B$37+1/(1-OFFSET(Radar!$AD$3,COLUMN(),0)*ScreenHeight!$C39)/Param!$B$39)/OFFSET(Radar!$AC$3,COLUMN(),0))*DistanceShader!AN38*LightShader!AN38*(IF(OFFSET(Ghosts!$S$41,COLUMN(),0)&lt;ScreenHeight!$E39,   1,   (SQRT(OFFSET(Ghosts!$T$41,COLUMN(),0)-OFFSET(Ghosts!$R$41,COLUMN(),0)*ScreenHeight!$D39)-1))+IF(Ghosts!$B$35,IF(Param!$M$21,-1-POWER(0.3,Param!$M$21)/(IF(Param!$M$21&lt;20,LightShader!AN103,OFFSET(LightShader!AN103,Param!$M$21-20,0))+POWER(0.3,Param!$M$21)),-2),0))</f>
        <v>2.6413403812064193</v>
      </c>
      <c r="AO38" s="46">
        <f ca="1">IF(ScreenHeight!$B39&lt;OFFSET(Radar!$AC$3,COLUMN(),0),    Param!$B$38/ScreenHeight!$B39,    (Param!$B$37+1/(1-OFFSET(Radar!$AD$3,COLUMN(),0)*ScreenHeight!$C39)/Param!$B$39)/OFFSET(Radar!$AC$3,COLUMN(),0))*DistanceShader!AO38*LightShader!AO38*(IF(OFFSET(Ghosts!$S$41,COLUMN(),0)&lt;ScreenHeight!$E39,   1,   (SQRT(OFFSET(Ghosts!$T$41,COLUMN(),0)-OFFSET(Ghosts!$R$41,COLUMN(),0)*ScreenHeight!$D39)-1))+IF(Ghosts!$B$35,IF(Param!$M$21,-1-POWER(0.3,Param!$M$21)/(IF(Param!$M$21&lt;20,LightShader!AO103,OFFSET(LightShader!AO103,Param!$M$21-20,0))+POWER(0.3,Param!$M$21)),-2),0))</f>
        <v>4.8005724225394832</v>
      </c>
      <c r="AP38" s="46">
        <f ca="1">IF(ScreenHeight!$B39&lt;OFFSET(Radar!$AC$3,COLUMN(),0),    Param!$B$38/ScreenHeight!$B39,    (Param!$B$37+1/(1-OFFSET(Radar!$AD$3,COLUMN(),0)*ScreenHeight!$C39)/Param!$B$39)/OFFSET(Radar!$AC$3,COLUMN(),0))*DistanceShader!AP38*LightShader!AP38*(IF(OFFSET(Ghosts!$S$41,COLUMN(),0)&lt;ScreenHeight!$E39,   1,   (SQRT(OFFSET(Ghosts!$T$41,COLUMN(),0)-OFFSET(Ghosts!$R$41,COLUMN(),0)*ScreenHeight!$D39)-1))+IF(Ghosts!$B$35,IF(Param!$M$21,-1-POWER(0.3,Param!$M$21)/(IF(Param!$M$21&lt;20,LightShader!AP103,OFFSET(LightShader!AP103,Param!$M$21-20,0))+POWER(0.3,Param!$M$21)),-2),0))</f>
        <v>4.7122645115807336</v>
      </c>
      <c r="AQ38" s="46">
        <f ca="1">IF(ScreenHeight!$B39&lt;OFFSET(Radar!$AC$3,COLUMN(),0),    Param!$B$38/ScreenHeight!$B39,    (Param!$B$37+1/(1-OFFSET(Radar!$AD$3,COLUMN(),0)*ScreenHeight!$C39)/Param!$B$39)/OFFSET(Radar!$AC$3,COLUMN(),0))*DistanceShader!AQ38*LightShader!AQ38*(IF(OFFSET(Ghosts!$S$41,COLUMN(),0)&lt;ScreenHeight!$E39,   1,   (SQRT(OFFSET(Ghosts!$T$41,COLUMN(),0)-OFFSET(Ghosts!$R$41,COLUMN(),0)*ScreenHeight!$D39)-1))+IF(Ghosts!$B$35,IF(Param!$M$21,-1-POWER(0.3,Param!$M$21)/(IF(Param!$M$21&lt;20,LightShader!AQ103,OFFSET(LightShader!AQ103,Param!$M$21-20,0))+POWER(0.3,Param!$M$21)),-2),0))</f>
        <v>4.6211720768768219</v>
      </c>
      <c r="AR38" s="46">
        <f ca="1">IF(ScreenHeight!$B39&lt;OFFSET(Radar!$AC$3,COLUMN(),0),    Param!$B$38/ScreenHeight!$B39,    (Param!$B$37+1/(1-OFFSET(Radar!$AD$3,COLUMN(),0)*ScreenHeight!$C39)/Param!$B$39)/OFFSET(Radar!$AC$3,COLUMN(),0))*DistanceShader!AR38*LightShader!AR38*(IF(OFFSET(Ghosts!$S$41,COLUMN(),0)&lt;ScreenHeight!$E39,   1,   (SQRT(OFFSET(Ghosts!$T$41,COLUMN(),0)-OFFSET(Ghosts!$R$41,COLUMN(),0)*ScreenHeight!$D39)-1))+IF(Ghosts!$B$35,IF(Param!$M$21,-1-POWER(0.3,Param!$M$21)/(IF(Param!$M$21&lt;20,LightShader!AR103,OFFSET(LightShader!AR103,Param!$M$21-20,0))+POWER(0.3,Param!$M$21)),-2),0))</f>
        <v>4.5273678762498291</v>
      </c>
      <c r="AS38" s="46">
        <f ca="1">IF(ScreenHeight!$B39&lt;OFFSET(Radar!$AC$3,COLUMN(),0),    Param!$B$38/ScreenHeight!$B39,    (Param!$B$37+1/(1-OFFSET(Radar!$AD$3,COLUMN(),0)*ScreenHeight!$C39)/Param!$B$39)/OFFSET(Radar!$AC$3,COLUMN(),0))*DistanceShader!AS38*LightShader!AS38*(IF(OFFSET(Ghosts!$S$41,COLUMN(),0)&lt;ScreenHeight!$E39,   1,   (SQRT(OFFSET(Ghosts!$T$41,COLUMN(),0)-OFFSET(Ghosts!$R$41,COLUMN(),0)*ScreenHeight!$D39)-1))+IF(Ghosts!$B$35,IF(Param!$M$21,-1-POWER(0.3,Param!$M$21)/(IF(Param!$M$21&lt;20,LightShader!AS103,OFFSET(LightShader!AS103,Param!$M$21-20,0))+POWER(0.3,Param!$M$21)),-2),0))</f>
        <v>4.4309374109116098</v>
      </c>
      <c r="AT38" s="46">
        <f ca="1">IF(ScreenHeight!$B39&lt;OFFSET(Radar!$AC$3,COLUMN(),0),    Param!$B$38/ScreenHeight!$B39,    (Param!$B$37+1/(1-OFFSET(Radar!$AD$3,COLUMN(),0)*ScreenHeight!$C39)/Param!$B$39)/OFFSET(Radar!$AC$3,COLUMN(),0))*DistanceShader!AT38*LightShader!AT38*(IF(OFFSET(Ghosts!$S$41,COLUMN(),0)&lt;ScreenHeight!$E39,   1,   (SQRT(OFFSET(Ghosts!$T$41,COLUMN(),0)-OFFSET(Ghosts!$R$41,COLUMN(),0)*ScreenHeight!$D39)-1))+IF(Ghosts!$B$35,IF(Param!$M$21,-1-POWER(0.3,Param!$M$21)/(IF(Param!$M$21&lt;20,LightShader!AT103,OFFSET(LightShader!AT103,Param!$M$21-20,0))+POWER(0.3,Param!$M$21)),-2),0))</f>
        <v>4.3319786925276667</v>
      </c>
      <c r="AU38" s="46">
        <f ca="1">IF(ScreenHeight!$B39&lt;OFFSET(Radar!$AC$3,COLUMN(),0),    Param!$B$38/ScreenHeight!$B39,    (Param!$B$37+1/(1-OFFSET(Radar!$AD$3,COLUMN(),0)*ScreenHeight!$C39)/Param!$B$39)/OFFSET(Radar!$AC$3,COLUMN(),0))*DistanceShader!AU38*LightShader!AU38*(IF(OFFSET(Ghosts!$S$41,COLUMN(),0)&lt;ScreenHeight!$E39,   1,   (SQRT(OFFSET(Ghosts!$T$41,COLUMN(),0)-OFFSET(Ghosts!$R$41,COLUMN(),0)*ScreenHeight!$D39)-1))+IF(Ghosts!$B$35,IF(Param!$M$21,-1-POWER(0.3,Param!$M$21)/(IF(Param!$M$21&lt;20,LightShader!AU103,OFFSET(LightShader!AU103,Param!$M$21-20,0))+POWER(0.3,Param!$M$21)),-2),0))</f>
        <v>4.2306018569642152</v>
      </c>
      <c r="AV38" s="46">
        <f ca="1">IF(ScreenHeight!$B39&lt;OFFSET(Radar!$AC$3,COLUMN(),0),    Param!$B$38/ScreenHeight!$B39,    (Param!$B$37+1/(1-OFFSET(Radar!$AD$3,COLUMN(),0)*ScreenHeight!$C39)/Param!$B$39)/OFFSET(Radar!$AC$3,COLUMN(),0))*DistanceShader!AV38*LightShader!AV38*(IF(OFFSET(Ghosts!$S$41,COLUMN(),0)&lt;ScreenHeight!$E39,   1,   (SQRT(OFFSET(Ghosts!$T$41,COLUMN(),0)-OFFSET(Ghosts!$R$41,COLUMN(),0)*ScreenHeight!$D39)-1))+IF(Ghosts!$B$35,IF(Param!$M$21,-1-POWER(0.3,Param!$M$21)/(IF(Param!$M$21&lt;20,LightShader!AV103,OFFSET(LightShader!AV103,Param!$M$21-20,0))+POWER(0.3,Param!$M$21)),-2),0))</f>
        <v>4.1269286257139965</v>
      </c>
      <c r="AW38" s="46">
        <f ca="1">IF(ScreenHeight!$B39&lt;OFFSET(Radar!$AC$3,COLUMN(),0),    Param!$B$38/ScreenHeight!$B39,    (Param!$B$37+1/(1-OFFSET(Radar!$AD$3,COLUMN(),0)*ScreenHeight!$C39)/Param!$B$39)/OFFSET(Radar!$AC$3,COLUMN(),0))*DistanceShader!AW38*LightShader!AW38*(IF(OFFSET(Ghosts!$S$41,COLUMN(),0)&lt;ScreenHeight!$E39,   1,   (SQRT(OFFSET(Ghosts!$T$41,COLUMN(),0)-OFFSET(Ghosts!$R$41,COLUMN(),0)*ScreenHeight!$D39)-1))+IF(Ghosts!$B$35,IF(Param!$M$21,-1-POWER(0.3,Param!$M$21)/(IF(Param!$M$21&lt;20,LightShader!AW103,OFFSET(LightShader!AW103,Param!$M$21-20,0))+POWER(0.3,Param!$M$21)),-2),0))</f>
        <v>4.021091619562033</v>
      </c>
      <c r="AX38" s="46">
        <f ca="1">IF(ScreenHeight!$B39&lt;OFFSET(Radar!$AC$3,COLUMN(),0),    Param!$B$38/ScreenHeight!$B39,    (Param!$B$37+1/(1-OFFSET(Radar!$AD$3,COLUMN(),0)*ScreenHeight!$C39)/Param!$B$39)/OFFSET(Radar!$AC$3,COLUMN(),0))*DistanceShader!AX38*LightShader!AX38*(IF(OFFSET(Ghosts!$S$41,COLUMN(),0)&lt;ScreenHeight!$E39,   1,   (SQRT(OFFSET(Ghosts!$T$41,COLUMN(),0)-OFFSET(Ghosts!$R$41,COLUMN(),0)*ScreenHeight!$D39)-1))+IF(Ghosts!$B$35,IF(Param!$M$21,-1-POWER(0.3,Param!$M$21)/(IF(Param!$M$21&lt;20,LightShader!AX103,OFFSET(LightShader!AX103,Param!$M$21-20,0))+POWER(0.3,Param!$M$21)),-2),0))</f>
        <v>3.9132335326154295</v>
      </c>
      <c r="AY38" s="46">
        <f ca="1">IF(ScreenHeight!$B39&lt;OFFSET(Radar!$AC$3,COLUMN(),0),    Param!$B$38/ScreenHeight!$B39,    (Param!$B$37+1/(1-OFFSET(Radar!$AD$3,COLUMN(),0)*ScreenHeight!$C39)/Param!$B$39)/OFFSET(Radar!$AC$3,COLUMN(),0))*DistanceShader!AY38*LightShader!AY38*(IF(OFFSET(Ghosts!$S$41,COLUMN(),0)&lt;ScreenHeight!$E39,   1,   (SQRT(OFFSET(Ghosts!$T$41,COLUMN(),0)-OFFSET(Ghosts!$R$41,COLUMN(),0)*ScreenHeight!$D39)-1))+IF(Ghosts!$B$35,IF(Param!$M$21,-1-POWER(0.3,Param!$M$21)/(IF(Param!$M$21&lt;20,LightShader!AY103,OFFSET(LightShader!AY103,Param!$M$21-20,0))+POWER(0.3,Param!$M$21)),-2),0))</f>
        <v>3.8035061782442572</v>
      </c>
      <c r="AZ38" s="46">
        <f ca="1">IF(ScreenHeight!$B39&lt;OFFSET(Radar!$AC$3,COLUMN(),0),    Param!$B$38/ScreenHeight!$B39,    (Param!$B$37+1/(1-OFFSET(Radar!$AD$3,COLUMN(),0)*ScreenHeight!$C39)/Param!$B$39)/OFFSET(Radar!$AC$3,COLUMN(),0))*DistanceShader!AZ38*LightShader!AZ38*(IF(OFFSET(Ghosts!$S$41,COLUMN(),0)&lt;ScreenHeight!$E39,   1,   (SQRT(OFFSET(Ghosts!$T$41,COLUMN(),0)-OFFSET(Ghosts!$R$41,COLUMN(),0)*ScreenHeight!$D39)-1))+IF(Ghosts!$B$35,IF(Param!$M$21,-1-POWER(0.3,Param!$M$21)/(IF(Param!$M$21&lt;20,LightShader!AZ103,OFFSET(LightShader!AZ103,Param!$M$21-20,0))+POWER(0.3,Param!$M$21)),-2),0))</f>
        <v>3.692069421627783</v>
      </c>
      <c r="BA38" s="46">
        <f ca="1">IF(ScreenHeight!$B39&lt;OFFSET(Radar!$AC$3,COLUMN(),0),    Param!$B$38/ScreenHeight!$B39,    (Param!$B$37+1/(1-OFFSET(Radar!$AD$3,COLUMN(),0)*ScreenHeight!$C39)/Param!$B$39)/OFFSET(Radar!$AC$3,COLUMN(),0))*DistanceShader!BA38*LightShader!BA38*(IF(OFFSET(Ghosts!$S$41,COLUMN(),0)&lt;ScreenHeight!$E39,   1,   (SQRT(OFFSET(Ghosts!$T$41,COLUMN(),0)-OFFSET(Ghosts!$R$41,COLUMN(),0)*ScreenHeight!$D39)-1))+IF(Ghosts!$B$35,IF(Param!$M$21,-1-POWER(0.3,Param!$M$21)/(IF(Param!$M$21&lt;20,LightShader!BA103,OFFSET(LightShader!BA103,Param!$M$21-20,0))+POWER(0.3,Param!$M$21)),-2),0))</f>
        <v>3.5790900163460746</v>
      </c>
      <c r="BB38" s="46">
        <f ca="1">IF(ScreenHeight!$B39&lt;OFFSET(Radar!$AC$3,COLUMN(),0),    Param!$B$38/ScreenHeight!$B39,    (Param!$B$37+1/(1-OFFSET(Radar!$AD$3,COLUMN(),0)*ScreenHeight!$C39)/Param!$B$39)/OFFSET(Radar!$AC$3,COLUMN(),0))*DistanceShader!BB38*LightShader!BB38*(IF(OFFSET(Ghosts!$S$41,COLUMN(),0)&lt;ScreenHeight!$E39,   1,   (SQRT(OFFSET(Ghosts!$T$41,COLUMN(),0)-OFFSET(Ghosts!$R$41,COLUMN(),0)*ScreenHeight!$D39)-1))+IF(Ghosts!$B$35,IF(Param!$M$21,-1-POWER(0.3,Param!$M$21)/(IF(Param!$M$21&lt;20,LightShader!BB103,OFFSET(LightShader!BB103,Param!$M$21-20,0))+POWER(0.3,Param!$M$21)),-2),0))</f>
        <v>3.4647403646920645</v>
      </c>
      <c r="BC38" s="46">
        <f ca="1">IF(ScreenHeight!$B39&lt;OFFSET(Radar!$AC$3,COLUMN(),0),    Param!$B$38/ScreenHeight!$B39,    (Param!$B$37+1/(1-OFFSET(Radar!$AD$3,COLUMN(),0)*ScreenHeight!$C39)/Param!$B$39)/OFFSET(Radar!$AC$3,COLUMN(),0))*DistanceShader!BC38*LightShader!BC38*(IF(OFFSET(Ghosts!$S$41,COLUMN(),0)&lt;ScreenHeight!$E39,   1,   (SQRT(OFFSET(Ghosts!$T$41,COLUMN(),0)-OFFSET(Ghosts!$R$41,COLUMN(),0)*ScreenHeight!$D39)-1))+IF(Ghosts!$B$35,IF(Param!$M$21,-1-POWER(0.3,Param!$M$21)/(IF(Param!$M$21&lt;20,LightShader!BC103,OFFSET(LightShader!BC103,Param!$M$21-20,0))+POWER(0.3,Param!$M$21)),-2),0))</f>
        <v>3.3491972230178679</v>
      </c>
      <c r="BD38" s="46">
        <f ca="1">IF(ScreenHeight!$B39&lt;OFFSET(Radar!$AC$3,COLUMN(),0),    Param!$B$38/ScreenHeight!$B39,    (Param!$B$37+1/(1-OFFSET(Radar!$AD$3,COLUMN(),0)*ScreenHeight!$C39)/Param!$B$39)/OFFSET(Radar!$AC$3,COLUMN(),0))*DistanceShader!BD38*LightShader!BD38*(IF(OFFSET(Ghosts!$S$41,COLUMN(),0)&lt;ScreenHeight!$E39,   1,   (SQRT(OFFSET(Ghosts!$T$41,COLUMN(),0)-OFFSET(Ghosts!$R$41,COLUMN(),0)*ScreenHeight!$D39)-1))+IF(Ghosts!$B$35,IF(Param!$M$21,-1-POWER(0.3,Param!$M$21)/(IF(Param!$M$21&lt;20,LightShader!BD103,OFFSET(LightShader!BD103,Param!$M$21-20,0))+POWER(0.3,Param!$M$21)),-2),0))</f>
        <v>3.2326403744140104</v>
      </c>
      <c r="BE38" s="46">
        <f ca="1">IF(ScreenHeight!$B39&lt;OFFSET(Radar!$AC$3,COLUMN(),0),    Param!$B$38/ScreenHeight!$B39,    (Param!$B$37+1/(1-OFFSET(Radar!$AD$3,COLUMN(),0)*ScreenHeight!$C39)/Param!$B$39)/OFFSET(Radar!$AC$3,COLUMN(),0))*DistanceShader!BE38*LightShader!BE38*(IF(OFFSET(Ghosts!$S$41,COLUMN(),0)&lt;ScreenHeight!$E39,   1,   (SQRT(OFFSET(Ghosts!$T$41,COLUMN(),0)-OFFSET(Ghosts!$R$41,COLUMN(),0)*ScreenHeight!$D39)-1))+IF(Ghosts!$B$35,IF(Param!$M$21,-1-POWER(0.3,Param!$M$21)/(IF(Param!$M$21&lt;20,LightShader!BE103,OFFSET(LightShader!BE103,Param!$M$21-20,0))+POWER(0.3,Param!$M$21)),-2),0))</f>
        <v>3.1152512913250887</v>
      </c>
      <c r="BF38" s="46">
        <f ca="1">IF(ScreenHeight!$B39&lt;OFFSET(Radar!$AC$3,COLUMN(),0),    Param!$B$38/ScreenHeight!$B39,    (Param!$B$37+1/(1-OFFSET(Radar!$AD$3,COLUMN(),0)*ScreenHeight!$C39)/Param!$B$39)/OFFSET(Radar!$AC$3,COLUMN(),0))*DistanceShader!BF38*LightShader!BF38*(IF(OFFSET(Ghosts!$S$41,COLUMN(),0)&lt;ScreenHeight!$E39,   1,   (SQRT(OFFSET(Ghosts!$T$41,COLUMN(),0)-OFFSET(Ghosts!$R$41,COLUMN(),0)*ScreenHeight!$D39)-1))+IF(Ghosts!$B$35,IF(Param!$M$21,-1-POWER(0.3,Param!$M$21)/(IF(Param!$M$21&lt;20,LightShader!BF103,OFFSET(LightShader!BF103,Param!$M$21-20,0))+POWER(0.3,Param!$M$21)),-2),0))</f>
        <v>2.8448011594461007</v>
      </c>
      <c r="BG38" s="46">
        <f ca="1">IF(ScreenHeight!$B39&lt;OFFSET(Radar!$AC$3,COLUMN(),0),    Param!$B$38/ScreenHeight!$B39,    (Param!$B$37+1/(1-OFFSET(Radar!$AD$3,COLUMN(),0)*ScreenHeight!$C39)/Param!$B$39)/OFFSET(Radar!$AC$3,COLUMN(),0))*DistanceShader!BG38*LightShader!BG38*(IF(OFFSET(Ghosts!$S$41,COLUMN(),0)&lt;ScreenHeight!$E39,   1,   (SQRT(OFFSET(Ghosts!$T$41,COLUMN(),0)-OFFSET(Ghosts!$R$41,COLUMN(),0)*ScreenHeight!$D39)-1))+IF(Ghosts!$B$35,IF(Param!$M$21,-1-POWER(0.3,Param!$M$21)/(IF(Param!$M$21&lt;20,LightShader!BG103,OFFSET(LightShader!BG103,Param!$M$21-20,0))+POWER(0.3,Param!$M$21)),-2),0))</f>
        <v>2.8336360188912062</v>
      </c>
      <c r="BH38" s="46">
        <f ca="1">IF(ScreenHeight!$B39&lt;OFFSET(Radar!$AC$3,COLUMN(),0),    Param!$B$38/ScreenHeight!$B39,    (Param!$B$37+1/(1-OFFSET(Radar!$AD$3,COLUMN(),0)*ScreenHeight!$C39)/Param!$B$39)/OFFSET(Radar!$AC$3,COLUMN(),0))*DistanceShader!BH38*LightShader!BH38*(IF(OFFSET(Ghosts!$S$41,COLUMN(),0)&lt;ScreenHeight!$E39,   1,   (SQRT(OFFSET(Ghosts!$T$41,COLUMN(),0)-OFFSET(Ghosts!$R$41,COLUMN(),0)*ScreenHeight!$D39)-1))+IF(Ghosts!$B$35,IF(Param!$M$21,-1-POWER(0.3,Param!$M$21)/(IF(Param!$M$21&lt;20,LightShader!BH103,OFFSET(LightShader!BH103,Param!$M$21-20,0))+POWER(0.3,Param!$M$21)),-2),0))</f>
        <v>2.8213115735371863</v>
      </c>
      <c r="BI38" s="46">
        <f ca="1">IF(ScreenHeight!$B39&lt;OFFSET(Radar!$AC$3,COLUMN(),0),    Param!$B$38/ScreenHeight!$B39,    (Param!$B$37+1/(1-OFFSET(Radar!$AD$3,COLUMN(),0)*ScreenHeight!$C39)/Param!$B$39)/OFFSET(Radar!$AC$3,COLUMN(),0))*DistanceShader!BI38*LightShader!BI38*(IF(OFFSET(Ghosts!$S$41,COLUMN(),0)&lt;ScreenHeight!$E39,   1,   (SQRT(OFFSET(Ghosts!$T$41,COLUMN(),0)-OFFSET(Ghosts!$R$41,COLUMN(),0)*ScreenHeight!$D39)-1))+IF(Ghosts!$B$35,IF(Param!$M$21,-1-POWER(0.3,Param!$M$21)/(IF(Param!$M$21&lt;20,LightShader!BI103,OFFSET(LightShader!BI103,Param!$M$21-20,0))+POWER(0.3,Param!$M$21)),-2),0))</f>
        <v>2.8078751567560118</v>
      </c>
      <c r="BJ38" s="46">
        <f ca="1">IF(ScreenHeight!$B39&lt;OFFSET(Radar!$AC$3,COLUMN(),0),    Param!$B$38/ScreenHeight!$B39,    (Param!$B$37+1/(1-OFFSET(Radar!$AD$3,COLUMN(),0)*ScreenHeight!$C39)/Param!$B$39)/OFFSET(Radar!$AC$3,COLUMN(),0))*DistanceShader!BJ38*LightShader!BJ38*(IF(OFFSET(Ghosts!$S$41,COLUMN(),0)&lt;ScreenHeight!$E39,   1,   (SQRT(OFFSET(Ghosts!$T$41,COLUMN(),0)-OFFSET(Ghosts!$R$41,COLUMN(),0)*ScreenHeight!$D39)-1))+IF(Ghosts!$B$35,IF(Param!$M$21,-1-POWER(0.3,Param!$M$21)/(IF(Param!$M$21&lt;20,LightShader!BJ103,OFFSET(LightShader!BJ103,Param!$M$21-20,0))+POWER(0.3,Param!$M$21)),-2),0))</f>
        <v>2.6780280526801348</v>
      </c>
      <c r="BK38" s="46">
        <f ca="1">IF(ScreenHeight!$B39&lt;OFFSET(Radar!$AC$3,COLUMN(),0),    Param!$B$38/ScreenHeight!$B39,    (Param!$B$37+1/(1-OFFSET(Radar!$AD$3,COLUMN(),0)*ScreenHeight!$C39)/Param!$B$39)/OFFSET(Radar!$AC$3,COLUMN(),0))*DistanceShader!BK38*LightShader!BK38*(IF(OFFSET(Ghosts!$S$41,COLUMN(),0)&lt;ScreenHeight!$E39,   1,   (SQRT(OFFSET(Ghosts!$T$41,COLUMN(),0)-OFFSET(Ghosts!$R$41,COLUMN(),0)*ScreenHeight!$D39)-1))+IF(Ghosts!$B$35,IF(Param!$M$21,-1-POWER(0.3,Param!$M$21)/(IF(Param!$M$21&lt;20,LightShader!BK103,OFFSET(LightShader!BK103,Param!$M$21-20,0))+POWER(0.3,Param!$M$21)),-2),0))</f>
        <v>2.499443482484605</v>
      </c>
      <c r="BL38" s="46">
        <f ca="1">IF(ScreenHeight!$B39&lt;OFFSET(Radar!$AC$3,COLUMN(),0),    Param!$B$38/ScreenHeight!$B39,    (Param!$B$37+1/(1-OFFSET(Radar!$AD$3,COLUMN(),0)*ScreenHeight!$C39)/Param!$B$39)/OFFSET(Radar!$AC$3,COLUMN(),0))*DistanceShader!BL38*LightShader!BL38*(IF(OFFSET(Ghosts!$S$41,COLUMN(),0)&lt;ScreenHeight!$E39,   1,   (SQRT(OFFSET(Ghosts!$T$41,COLUMN(),0)-OFFSET(Ghosts!$R$41,COLUMN(),0)*ScreenHeight!$D39)-1))+IF(Ghosts!$B$35,IF(Param!$M$21,-1-POWER(0.3,Param!$M$21)/(IF(Param!$M$21&lt;20,LightShader!BL103,OFFSET(LightShader!BL103,Param!$M$21-20,0))+POWER(0.3,Param!$M$21)),-2),0))</f>
        <v>2.3378282119092955</v>
      </c>
      <c r="BM38" s="46">
        <f ca="1">IF(ScreenHeight!$B39&lt;OFFSET(Radar!$AC$3,COLUMN(),0),    Param!$B$38/ScreenHeight!$B39,    (Param!$B$37+1/(1-OFFSET(Radar!$AD$3,COLUMN(),0)*ScreenHeight!$C39)/Param!$B$39)/OFFSET(Radar!$AC$3,COLUMN(),0))*DistanceShader!BM38*LightShader!BM38*(IF(OFFSET(Ghosts!$S$41,COLUMN(),0)&lt;ScreenHeight!$E39,   1,   (SQRT(OFFSET(Ghosts!$T$41,COLUMN(),0)-OFFSET(Ghosts!$R$41,COLUMN(),0)*ScreenHeight!$D39)-1))+IF(Ghosts!$B$35,IF(Param!$M$21,-1-POWER(0.3,Param!$M$21)/(IF(Param!$M$21&lt;20,LightShader!BM103,OFFSET(LightShader!BM103,Param!$M$21-20,0))+POWER(0.3,Param!$M$21)),-2),0))</f>
        <v>1.7642309261762221</v>
      </c>
      <c r="BN38" s="46">
        <f ca="1">IF(ScreenHeight!$B39&lt;OFFSET(Radar!$AC$3,COLUMN(),0),    Param!$B$38/ScreenHeight!$B39,    (Param!$B$37+1/(1-OFFSET(Radar!$AD$3,COLUMN(),0)*ScreenHeight!$C39)/Param!$B$39)/OFFSET(Radar!$AC$3,COLUMN(),0))*DistanceShader!BN38*LightShader!BN38*(IF(OFFSET(Ghosts!$S$41,COLUMN(),0)&lt;ScreenHeight!$E39,   1,   (SQRT(OFFSET(Ghosts!$T$41,COLUMN(),0)-OFFSET(Ghosts!$R$41,COLUMN(),0)*ScreenHeight!$D39)-1))+IF(Ghosts!$B$35,IF(Param!$M$21,-1-POWER(0.3,Param!$M$21)/(IF(Param!$M$21&lt;20,LightShader!BN103,OFFSET(LightShader!BN103,Param!$M$21-20,0))+POWER(0.3,Param!$M$21)),-2),0))</f>
        <v>1.6678533227534851</v>
      </c>
      <c r="BO38" s="46">
        <f ca="1">IF(ScreenHeight!$B39&lt;OFFSET(Radar!$AC$3,COLUMN(),0),    Param!$B$38/ScreenHeight!$B39,    (Param!$B$37+1/(1-OFFSET(Radar!$AD$3,COLUMN(),0)*ScreenHeight!$C39)/Param!$B$39)/OFFSET(Radar!$AC$3,COLUMN(),0))*DistanceShader!BO38*LightShader!BO38*(IF(OFFSET(Ghosts!$S$41,COLUMN(),0)&lt;ScreenHeight!$E39,   1,   (SQRT(OFFSET(Ghosts!$T$41,COLUMN(),0)-OFFSET(Ghosts!$R$41,COLUMN(),0)*ScreenHeight!$D39)-1))+IF(Ghosts!$B$35,IF(Param!$M$21,-1-POWER(0.3,Param!$M$21)/(IF(Param!$M$21&lt;20,LightShader!BO103,OFFSET(LightShader!BO103,Param!$M$21-20,0))+POWER(0.3,Param!$M$21)),-2),0))</f>
        <v>1.5800215667497504</v>
      </c>
      <c r="BP38" s="46">
        <f ca="1">IF(ScreenHeight!$B39&lt;OFFSET(Radar!$AC$3,COLUMN(),0),    Param!$B$38/ScreenHeight!$B39,    (Param!$B$37+1/(1-OFFSET(Radar!$AD$3,COLUMN(),0)*ScreenHeight!$C39)/Param!$B$39)/OFFSET(Radar!$AC$3,COLUMN(),0))*DistanceShader!BP38*LightShader!BP38*(IF(OFFSET(Ghosts!$S$41,COLUMN(),0)&lt;ScreenHeight!$E39,   1,   (SQRT(OFFSET(Ghosts!$T$41,COLUMN(),0)-OFFSET(Ghosts!$R$41,COLUMN(),0)*ScreenHeight!$D39)-1))+IF(Ghosts!$B$35,IF(Param!$M$21,-1-POWER(0.3,Param!$M$21)/(IF(Param!$M$21&lt;20,LightShader!BP103,OFFSET(LightShader!BP103,Param!$M$21-20,0))+POWER(0.3,Param!$M$21)),-2),0))</f>
        <v>1.4998030137337355</v>
      </c>
      <c r="BQ38" s="46">
        <f ca="1">IF(ScreenHeight!$B39&lt;OFFSET(Radar!$AC$3,COLUMN(),0),    Param!$B$38/ScreenHeight!$B39,    (Param!$B$37+1/(1-OFFSET(Radar!$AD$3,COLUMN(),0)*ScreenHeight!$C39)/Param!$B$39)/OFFSET(Radar!$AC$3,COLUMN(),0))*DistanceShader!BQ38*LightShader!BQ38*(IF(OFFSET(Ghosts!$S$41,COLUMN(),0)&lt;ScreenHeight!$E39,   1,   (SQRT(OFFSET(Ghosts!$T$41,COLUMN(),0)-OFFSET(Ghosts!$R$41,COLUMN(),0)*ScreenHeight!$D39)-1))+IF(Ghosts!$B$35,IF(Param!$M$21,-1-POWER(0.3,Param!$M$21)/(IF(Param!$M$21&lt;20,LightShader!BQ103,OFFSET(LightShader!BQ103,Param!$M$21-20,0))+POWER(0.3,Param!$M$21)),-2),0))</f>
        <v>1.4263763443396835</v>
      </c>
      <c r="BR38" s="46">
        <f ca="1">IF(ScreenHeight!$B39&lt;OFFSET(Radar!$AC$3,COLUMN(),0),    Param!$B$38/ScreenHeight!$B39,    (Param!$B$37+1/(1-OFFSET(Radar!$AD$3,COLUMN(),0)*ScreenHeight!$C39)/Param!$B$39)/OFFSET(Radar!$AC$3,COLUMN(),0))*DistanceShader!BR38*LightShader!BR38*(IF(OFFSET(Ghosts!$S$41,COLUMN(),0)&lt;ScreenHeight!$E39,   1,   (SQRT(OFFSET(Ghosts!$T$41,COLUMN(),0)-OFFSET(Ghosts!$R$41,COLUMN(),0)*ScreenHeight!$D39)-1))+IF(Ghosts!$B$35,IF(Param!$M$21,-1-POWER(0.3,Param!$M$21)/(IF(Param!$M$21&lt;20,LightShader!BR103,OFFSET(LightShader!BR103,Param!$M$21-20,0))+POWER(0.3,Param!$M$21)),-2),0))</f>
        <v>1.3590253847028226</v>
      </c>
      <c r="BS38" s="46">
        <f ca="1">IF(ScreenHeight!$B39&lt;OFFSET(Radar!$AC$3,COLUMN(),0),    Param!$B$38/ScreenHeight!$B39,    (Param!$B$37+1/(1-OFFSET(Radar!$AD$3,COLUMN(),0)*ScreenHeight!$C39)/Param!$B$39)/OFFSET(Radar!$AC$3,COLUMN(),0))*DistanceShader!BS38*LightShader!BS38*(IF(OFFSET(Ghosts!$S$41,COLUMN(),0)&lt;ScreenHeight!$E39,   1,   (SQRT(OFFSET(Ghosts!$T$41,COLUMN(),0)-OFFSET(Ghosts!$R$41,COLUMN(),0)*ScreenHeight!$D39)-1))+IF(Ghosts!$B$35,IF(Param!$M$21,-1-POWER(0.3,Param!$M$21)/(IF(Param!$M$21&lt;20,LightShader!BS103,OFFSET(LightShader!BS103,Param!$M$21-20,0))+POWER(0.3,Param!$M$21)),-2),0))</f>
        <v>1.2971299910450145</v>
      </c>
      <c r="BT38" s="46">
        <f ca="1">IF(ScreenHeight!$B39&lt;OFFSET(Radar!$AC$3,COLUMN(),0),    Param!$B$38/ScreenHeight!$B39,    (Param!$B$37+1/(1-OFFSET(Radar!$AD$3,COLUMN(),0)*ScreenHeight!$C39)/Param!$B$39)/OFFSET(Radar!$AC$3,COLUMN(),0))*DistanceShader!BT38*LightShader!BT38*(IF(OFFSET(Ghosts!$S$41,COLUMN(),0)&lt;ScreenHeight!$E39,   1,   (SQRT(OFFSET(Ghosts!$T$41,COLUMN(),0)-OFFSET(Ghosts!$R$41,COLUMN(),0)*ScreenHeight!$D39)-1))+IF(Ghosts!$B$35,IF(Param!$M$21,-1-POWER(0.3,Param!$M$21)/(IF(Param!$M$21&lt;20,LightShader!BT103,OFFSET(LightShader!BT103,Param!$M$21-20,0))+POWER(0.3,Param!$M$21)),-2),0))</f>
        <v>1.2401561278380857</v>
      </c>
      <c r="BU38" s="46">
        <f ca="1">IF(ScreenHeight!$B39&lt;OFFSET(Radar!$AC$3,COLUMN(),0),    Param!$B$38/ScreenHeight!$B39,    (Param!$B$37+1/(1-OFFSET(Radar!$AD$3,COLUMN(),0)*ScreenHeight!$C39)/Param!$B$39)/OFFSET(Radar!$AC$3,COLUMN(),0))*DistanceShader!BU38*LightShader!BU38*(IF(OFFSET(Ghosts!$S$41,COLUMN(),0)&lt;ScreenHeight!$E39,   1,   (SQRT(OFFSET(Ghosts!$T$41,COLUMN(),0)-OFFSET(Ghosts!$R$41,COLUMN(),0)*ScreenHeight!$D39)-1))+IF(Ghosts!$B$35,IF(Param!$M$21,-1-POWER(0.3,Param!$M$21)/(IF(Param!$M$21&lt;20,LightShader!BU103,OFFSET(LightShader!BU103,Param!$M$21-20,0))+POWER(0.3,Param!$M$21)),-2),0))</f>
        <v>1.1876461701121155</v>
      </c>
      <c r="BV38" s="46">
        <f ca="1">IF(ScreenHeight!$B39&lt;OFFSET(Radar!$AC$3,COLUMN(),0),    Param!$B$38/ScreenHeight!$B39,    (Param!$B$37+1/(1-OFFSET(Radar!$AD$3,COLUMN(),0)*ScreenHeight!$C39)/Param!$B$39)/OFFSET(Radar!$AC$3,COLUMN(),0))*DistanceShader!BV38*LightShader!BV38*(IF(OFFSET(Ghosts!$S$41,COLUMN(),0)&lt;ScreenHeight!$E39,   1,   (SQRT(OFFSET(Ghosts!$T$41,COLUMN(),0)-OFFSET(Ghosts!$R$41,COLUMN(),0)*ScreenHeight!$D39)-1))+IF(Ghosts!$B$35,IF(Param!$M$21,-1-POWER(0.3,Param!$M$21)/(IF(Param!$M$21&lt;20,LightShader!BV103,OFFSET(LightShader!BV103,Param!$M$21-20,0))+POWER(0.3,Param!$M$21)),-2),0))</f>
        <v>1.1392097648084911</v>
      </c>
      <c r="BW38" s="46">
        <f ca="1">IF(ScreenHeight!$B39&lt;OFFSET(Radar!$AC$3,COLUMN(),0),    Param!$B$38/ScreenHeight!$B39,    (Param!$B$37+1/(1-OFFSET(Radar!$AD$3,COLUMN(),0)*ScreenHeight!$C39)/Param!$B$39)/OFFSET(Radar!$AC$3,COLUMN(),0))*DistanceShader!BW38*LightShader!BW38*(IF(OFFSET(Ghosts!$S$41,COLUMN(),0)&lt;ScreenHeight!$E39,   1,   (SQRT(OFFSET(Ghosts!$T$41,COLUMN(),0)-OFFSET(Ghosts!$R$41,COLUMN(),0)*ScreenHeight!$D39)-1))+IF(Ghosts!$B$35,IF(Param!$M$21,-1-POWER(0.3,Param!$M$21)/(IF(Param!$M$21&lt;20,LightShader!BW103,OFFSET(LightShader!BW103,Param!$M$21-20,0))+POWER(0.3,Param!$M$21)),-2),0))</f>
        <v>1.0945150683273108</v>
      </c>
      <c r="BX38" s="46">
        <f ca="1">IF(ScreenHeight!$B39&lt;OFFSET(Radar!$AC$3,COLUMN(),0),    Param!$B$38/ScreenHeight!$B39,    (Param!$B$37+1/(1-OFFSET(Radar!$AD$3,COLUMN(),0)*ScreenHeight!$C39)/Param!$B$39)/OFFSET(Radar!$AC$3,COLUMN(),0))*DistanceShader!BX38*LightShader!BX38*(IF(OFFSET(Ghosts!$S$41,COLUMN(),0)&lt;ScreenHeight!$E39,   1,   (SQRT(OFFSET(Ghosts!$T$41,COLUMN(),0)-OFFSET(Ghosts!$R$41,COLUMN(),0)*ScreenHeight!$D39)-1))+IF(Ghosts!$B$35,IF(Param!$M$21,-1-POWER(0.3,Param!$M$21)/(IF(Param!$M$21&lt;20,LightShader!BX103,OFFSET(LightShader!BX103,Param!$M$21-20,0))+POWER(0.3,Param!$M$21)),-2),0))</f>
        <v>1.0532796702072007</v>
      </c>
      <c r="BY38" s="46">
        <f ca="1">IF(ScreenHeight!$B39&lt;OFFSET(Radar!$AC$3,COLUMN(),0),    Param!$B$38/ScreenHeight!$B39,    (Param!$B$37+1/(1-OFFSET(Radar!$AD$3,COLUMN(),0)*ScreenHeight!$C39)/Param!$B$39)/OFFSET(Radar!$AC$3,COLUMN(),0))*DistanceShader!BY38*LightShader!BY38*(IF(OFFSET(Ghosts!$S$41,COLUMN(),0)&lt;ScreenHeight!$E39,   1,   (SQRT(OFFSET(Ghosts!$T$41,COLUMN(),0)-OFFSET(Ghosts!$R$41,COLUMN(),0)*ScreenHeight!$D39)-1))+IF(Ghosts!$B$35,IF(Param!$M$21,-1-POWER(0.3,Param!$M$21)/(IF(Param!$M$21&lt;20,LightShader!BY103,OFFSET(LightShader!BY103,Param!$M$21-20,0))+POWER(0.3,Param!$M$21)),-2),0))</f>
        <v>1.0152598812563249</v>
      </c>
      <c r="BZ38" s="46">
        <f ca="1">IF(ScreenHeight!$B39&lt;OFFSET(Radar!$AC$3,COLUMN(),0),    Param!$B$38/ScreenHeight!$B39,    (Param!$B$37+1/(1-OFFSET(Radar!$AD$3,COLUMN(),0)*ScreenHeight!$C39)/Param!$B$39)/OFFSET(Radar!$AC$3,COLUMN(),0))*DistanceShader!BZ38*LightShader!BZ38*(IF(OFFSET(Ghosts!$S$41,COLUMN(),0)&lt;ScreenHeight!$E39,   1,   (SQRT(OFFSET(Ghosts!$T$41,COLUMN(),0)-OFFSET(Ghosts!$R$41,COLUMN(),0)*ScreenHeight!$D39)-1))+IF(Ghosts!$B$35,IF(Param!$M$21,-1-POWER(0.3,Param!$M$21)/(IF(Param!$M$21&lt;20,LightShader!BZ103,OFFSET(LightShader!BZ103,Param!$M$21-20,0))+POWER(0.3,Param!$M$21)),-2),0))</f>
        <v>0.98023622838287483</v>
      </c>
      <c r="CA38" s="46">
        <f ca="1">IF(ScreenHeight!$B39&lt;OFFSET(Radar!$AC$3,COLUMN(),0),    Param!$B$38/ScreenHeight!$B39,    (Param!$B$37+1/(1-OFFSET(Radar!$AD$3,COLUMN(),0)*ScreenHeight!$C39)/Param!$B$39)/OFFSET(Radar!$AC$3,COLUMN(),0))*DistanceShader!CA38*LightShader!CA38*(IF(OFFSET(Ghosts!$S$41,COLUMN(),0)&lt;ScreenHeight!$E39,   1,   (SQRT(OFFSET(Ghosts!$T$41,COLUMN(),0)-OFFSET(Ghosts!$R$41,COLUMN(),0)*ScreenHeight!$D39)-1))+IF(Ghosts!$B$35,IF(Param!$M$21,-1-POWER(0.3,Param!$M$21)/(IF(Param!$M$21&lt;20,LightShader!CA103,OFFSET(LightShader!CA103,Param!$M$21-20,0))+POWER(0.3,Param!$M$21)),-2),0))</f>
        <v>0.94799206367836331</v>
      </c>
      <c r="CB38" s="46">
        <f ca="1">IF(ScreenHeight!$B39&lt;OFFSET(Radar!$AC$3,COLUMN(),0),    Param!$B$38/ScreenHeight!$B39,    (Param!$B$37+1/(1-OFFSET(Radar!$AD$3,COLUMN(),0)*ScreenHeight!$C39)/Param!$B$39)/OFFSET(Radar!$AC$3,COLUMN(),0))*DistanceShader!CB38*LightShader!CB38*(IF(OFFSET(Ghosts!$S$41,COLUMN(),0)&lt;ScreenHeight!$E39,   1,   (SQRT(OFFSET(Ghosts!$T$41,COLUMN(),0)-OFFSET(Ghosts!$R$41,COLUMN(),0)*ScreenHeight!$D39)-1))+IF(Ghosts!$B$35,IF(Param!$M$21,-1-POWER(0.3,Param!$M$21)/(IF(Param!$M$21&lt;20,LightShader!CB103,OFFSET(LightShader!CB103,Param!$M$21-20,0))+POWER(0.3,Param!$M$21)),-2),0))</f>
        <v>0.918281807624998</v>
      </c>
      <c r="CC38" s="46">
        <f ca="1">IF(ScreenHeight!$B39&lt;OFFSET(Radar!$AC$3,COLUMN(),0),    Param!$B$38/ScreenHeight!$B39,    (Param!$B$37+1/(1-OFFSET(Radar!$AD$3,COLUMN(),0)*ScreenHeight!$C39)/Param!$B$39)/OFFSET(Radar!$AC$3,COLUMN(),0))*DistanceShader!CC38*LightShader!CC38*(IF(OFFSET(Ghosts!$S$41,COLUMN(),0)&lt;ScreenHeight!$E39,   1,   (SQRT(OFFSET(Ghosts!$T$41,COLUMN(),0)-OFFSET(Ghosts!$R$41,COLUMN(),0)*ScreenHeight!$D39)-1))+IF(Ghosts!$B$35,IF(Param!$M$21,-1-POWER(0.3,Param!$M$21)/(IF(Param!$M$21&lt;20,LightShader!CC103,OFFSET(LightShader!CC103,Param!$M$21-20,0))+POWER(0.3,Param!$M$21)),-2),0))</f>
        <v>0.89078734513599933</v>
      </c>
      <c r="CD38" s="46">
        <f ca="1">IF(ScreenHeight!$B39&lt;OFFSET(Radar!$AC$3,COLUMN(),0),    Param!$B$38/ScreenHeight!$B39,    (Param!$B$37+1/(1-OFFSET(Radar!$AD$3,COLUMN(),0)*ScreenHeight!$C39)/Param!$B$39)/OFFSET(Radar!$AC$3,COLUMN(),0))*DistanceShader!CD38*LightShader!CD38*(IF(OFFSET(Ghosts!$S$41,COLUMN(),0)&lt;ScreenHeight!$E39,   1,   (SQRT(OFFSET(Ghosts!$T$41,COLUMN(),0)-OFFSET(Ghosts!$R$41,COLUMN(),0)*ScreenHeight!$D39)-1))+IF(Ghosts!$B$35,IF(Param!$M$21,-1-POWER(0.3,Param!$M$21)/(IF(Param!$M$21&lt;20,LightShader!CD103,OFFSET(LightShader!CD103,Param!$M$21-20,0))+POWER(0.3,Param!$M$21)),-2),0))</f>
        <v>0.86506900472859682</v>
      </c>
      <c r="CE38" s="46">
        <f ca="1">IF(ScreenHeight!$B39&lt;OFFSET(Radar!$AC$3,COLUMN(),0),    Param!$B$38/ScreenHeight!$B39,    (Param!$B$37+1/(1-OFFSET(Radar!$AD$3,COLUMN(),0)*ScreenHeight!$C39)/Param!$B$39)/OFFSET(Radar!$AC$3,COLUMN(),0))*DistanceShader!CE38*LightShader!CE38*(IF(OFFSET(Ghosts!$S$41,COLUMN(),0)&lt;ScreenHeight!$E39,   1,   (SQRT(OFFSET(Ghosts!$T$41,COLUMN(),0)-OFFSET(Ghosts!$R$41,COLUMN(),0)*ScreenHeight!$D39)-1))+IF(Ghosts!$B$35,IF(Param!$M$21,-1-POWER(0.3,Param!$M$21)/(IF(Param!$M$21&lt;20,LightShader!CE103,OFFSET(LightShader!CE103,Param!$M$21-20,0))+POWER(0.3,Param!$M$21)),-2),0))</f>
        <v>0.84053468674095644</v>
      </c>
      <c r="CF38" s="46">
        <f ca="1">IF(ScreenHeight!$B39&lt;OFFSET(Radar!$AC$3,COLUMN(),0),    Param!$B$38/ScreenHeight!$B39,    (Param!$B$37+1/(1-OFFSET(Radar!$AD$3,COLUMN(),0)*ScreenHeight!$C39)/Param!$B$39)/OFFSET(Radar!$AC$3,COLUMN(),0))*DistanceShader!CF38*LightShader!CF38*(IF(OFFSET(Ghosts!$S$41,COLUMN(),0)&lt;ScreenHeight!$E39,   1,   (SQRT(OFFSET(Ghosts!$T$41,COLUMN(),0)-OFFSET(Ghosts!$R$41,COLUMN(),0)*ScreenHeight!$D39)-1))+IF(Ghosts!$B$35,IF(Param!$M$21,-1-POWER(0.3,Param!$M$21)/(IF(Param!$M$21&lt;20,LightShader!CF103,OFFSET(LightShader!CF103,Param!$M$21-20,0))+POWER(0.3,Param!$M$21)),-2),0))</f>
        <v>0.81647160083720771</v>
      </c>
      <c r="CG38" s="46">
        <f ca="1">IF(ScreenHeight!$B39&lt;OFFSET(Radar!$AC$3,COLUMN(),0),    Param!$B$38/ScreenHeight!$B39,    (Param!$B$37+1/(1-OFFSET(Radar!$AD$3,COLUMN(),0)*ScreenHeight!$C39)/Param!$B$39)/OFFSET(Radar!$AC$3,COLUMN(),0))*DistanceShader!CG38*LightShader!CG38*(IF(OFFSET(Ghosts!$S$41,COLUMN(),0)&lt;ScreenHeight!$E39,   1,   (SQRT(OFFSET(Ghosts!$T$41,COLUMN(),0)-OFFSET(Ghosts!$R$41,COLUMN(),0)*ScreenHeight!$D39)-1))+IF(Ghosts!$B$35,IF(Param!$M$21,-1-POWER(0.3,Param!$M$21)/(IF(Param!$M$21&lt;20,LightShader!CG103,OFFSET(LightShader!CG103,Param!$M$21-20,0))+POWER(0.3,Param!$M$21)),-2),0))</f>
        <v>0.79144839220571916</v>
      </c>
      <c r="CH38" s="46">
        <f ca="1">IF(ScreenHeight!$B39&lt;OFFSET(Radar!$AC$3,COLUMN(),0),    Param!$B$38/ScreenHeight!$B39,    (Param!$B$37+1/(1-OFFSET(Radar!$AD$3,COLUMN(),0)*ScreenHeight!$C39)/Param!$B$39)/OFFSET(Radar!$AC$3,COLUMN(),0))*DistanceShader!CH38*LightShader!CH38*(IF(OFFSET(Ghosts!$S$41,COLUMN(),0)&lt;ScreenHeight!$E39,   1,   (SQRT(OFFSET(Ghosts!$T$41,COLUMN(),0)-OFFSET(Ghosts!$R$41,COLUMN(),0)*ScreenHeight!$D39)-1))+IF(Ghosts!$B$35,IF(Param!$M$21,-1-POWER(0.3,Param!$M$21)/(IF(Param!$M$21&lt;20,LightShader!CH103,OFFSET(LightShader!CH103,Param!$M$21-20,0))+POWER(0.3,Param!$M$21)),-2),0))</f>
        <v>0.76551133950890482</v>
      </c>
      <c r="CI38" s="46">
        <f ca="1">IF(ScreenHeight!$B39&lt;OFFSET(Radar!$AC$3,COLUMN(),0),    Param!$B$38/ScreenHeight!$B39,    (Param!$B$37+1/(1-OFFSET(Radar!$AD$3,COLUMN(),0)*ScreenHeight!$C39)/Param!$B$39)/OFFSET(Radar!$AC$3,COLUMN(),0))*DistanceShader!CI38*LightShader!CI38*(IF(OFFSET(Ghosts!$S$41,COLUMN(),0)&lt;ScreenHeight!$E39,   1,   (SQRT(OFFSET(Ghosts!$T$41,COLUMN(),0)-OFFSET(Ghosts!$R$41,COLUMN(),0)*ScreenHeight!$D39)-1))+IF(Ghosts!$B$35,IF(Param!$M$21,-1-POWER(0.3,Param!$M$21)/(IF(Param!$M$21&lt;20,LightShader!CI103,OFFSET(LightShader!CI103,Param!$M$21-20,0))+POWER(0.3,Param!$M$21)),-2),0))</f>
        <v>0.74089049018942787</v>
      </c>
      <c r="CJ38" s="46">
        <f ca="1">IF(ScreenHeight!$B39&lt;OFFSET(Radar!$AC$3,COLUMN(),0),    Param!$B$38/ScreenHeight!$B39,    (Param!$B$37+1/(1-OFFSET(Radar!$AD$3,COLUMN(),0)*ScreenHeight!$C39)/Param!$B$39)/OFFSET(Radar!$AC$3,COLUMN(),0))*DistanceShader!CJ38*LightShader!CJ38*(IF(OFFSET(Ghosts!$S$41,COLUMN(),0)&lt;ScreenHeight!$E39,   1,   (SQRT(OFFSET(Ghosts!$T$41,COLUMN(),0)-OFFSET(Ghosts!$R$41,COLUMN(),0)*ScreenHeight!$D39)-1))+IF(Ghosts!$B$35,IF(Param!$M$21,-1-POWER(0.3,Param!$M$21)/(IF(Param!$M$21&lt;20,LightShader!CJ103,OFFSET(LightShader!CJ103,Param!$M$21-20,0))+POWER(0.3,Param!$M$21)),-2),0))</f>
        <v>0.71540770019836808</v>
      </c>
      <c r="CK38" s="46">
        <f ca="1">IF(ScreenHeight!$B39&lt;OFFSET(Radar!$AC$3,COLUMN(),0),    Param!$B$38/ScreenHeight!$B39,    (Param!$B$37+1/(1-OFFSET(Radar!$AD$3,COLUMN(),0)*ScreenHeight!$C39)/Param!$B$39)/OFFSET(Radar!$AC$3,COLUMN(),0))*DistanceShader!CK38*LightShader!CK38*(IF(OFFSET(Ghosts!$S$41,COLUMN(),0)&lt;ScreenHeight!$E39,   1,   (SQRT(OFFSET(Ghosts!$T$41,COLUMN(),0)-OFFSET(Ghosts!$R$41,COLUMN(),0)*ScreenHeight!$D39)-1))+IF(Ghosts!$B$35,IF(Param!$M$21,-1-POWER(0.3,Param!$M$21)/(IF(Param!$M$21&lt;20,LightShader!CK103,OFFSET(LightShader!CK103,Param!$M$21-20,0))+POWER(0.3,Param!$M$21)),-2),0))</f>
        <v>0.68953418265239819</v>
      </c>
      <c r="CL38" s="46">
        <f ca="1">IF(ScreenHeight!$B39&lt;OFFSET(Radar!$AC$3,COLUMN(),0),    Param!$B$38/ScreenHeight!$B39,    (Param!$B$37+1/(1-OFFSET(Radar!$AD$3,COLUMN(),0)*ScreenHeight!$C39)/Param!$B$39)/OFFSET(Radar!$AC$3,COLUMN(),0))*DistanceShader!CL38*LightShader!CL38*(IF(OFFSET(Ghosts!$S$41,COLUMN(),0)&lt;ScreenHeight!$E39,   1,   (SQRT(OFFSET(Ghosts!$T$41,COLUMN(),0)-OFFSET(Ghosts!$R$41,COLUMN(),0)*ScreenHeight!$D39)-1))+IF(Ghosts!$B$35,IF(Param!$M$21,-1-POWER(0.3,Param!$M$21)/(IF(Param!$M$21&lt;20,LightShader!CL103,OFFSET(LightShader!CL103,Param!$M$21-20,0))+POWER(0.3,Param!$M$21)),-2),0))</f>
        <v>0.68561417878220665</v>
      </c>
      <c r="CM38" s="46">
        <f ca="1">IF(ScreenHeight!$B39&lt;OFFSET(Radar!$AC$3,COLUMN(),0),    Param!$B$38/ScreenHeight!$B39,    (Param!$B$37+1/(1-OFFSET(Radar!$AD$3,COLUMN(),0)*ScreenHeight!$C39)/Param!$B$39)/OFFSET(Radar!$AC$3,COLUMN(),0))*DistanceShader!CM38*LightShader!CM38*(IF(OFFSET(Ghosts!$S$41,COLUMN(),0)&lt;ScreenHeight!$E39,   1,   (SQRT(OFFSET(Ghosts!$T$41,COLUMN(),0)-OFFSET(Ghosts!$R$41,COLUMN(),0)*ScreenHeight!$D39)-1))+IF(Ghosts!$B$35,IF(Param!$M$21,-1-POWER(0.3,Param!$M$21)/(IF(Param!$M$21&lt;20,LightShader!CM103,OFFSET(LightShader!CM103,Param!$M$21-20,0))+POWER(0.3,Param!$M$21)),-2),0))</f>
        <v>0.91172633626822464</v>
      </c>
      <c r="CN38" s="46">
        <f ca="1">IF(ScreenHeight!$B39&lt;OFFSET(Radar!$AC$3,COLUMN(),0),    Param!$B$38/ScreenHeight!$B39,    (Param!$B$37+1/(1-OFFSET(Radar!$AD$3,COLUMN(),0)*ScreenHeight!$C39)/Param!$B$39)/OFFSET(Radar!$AC$3,COLUMN(),0))*DistanceShader!CN38*LightShader!CN38*(IF(OFFSET(Ghosts!$S$41,COLUMN(),0)&lt;ScreenHeight!$E39,   1,   (SQRT(OFFSET(Ghosts!$T$41,COLUMN(),0)-OFFSET(Ghosts!$R$41,COLUMN(),0)*ScreenHeight!$D39)-1))+IF(Ghosts!$B$35,IF(Param!$M$21,-1-POWER(0.3,Param!$M$21)/(IF(Param!$M$21&lt;20,LightShader!CN103,OFFSET(LightShader!CN103,Param!$M$21-20,0))+POWER(0.3,Param!$M$21)),-2),0))</f>
        <v>0.87960966607027502</v>
      </c>
      <c r="CO38" s="46">
        <f ca="1">IF(ScreenHeight!$B39&lt;OFFSET(Radar!$AC$3,COLUMN(),0),    Param!$B$38/ScreenHeight!$B39,    (Param!$B$37+1/(1-OFFSET(Radar!$AD$3,COLUMN(),0)*ScreenHeight!$C39)/Param!$B$39)/OFFSET(Radar!$AC$3,COLUMN(),0))*DistanceShader!CO38*LightShader!CO38*(IF(OFFSET(Ghosts!$S$41,COLUMN(),0)&lt;ScreenHeight!$E39,   1,   (SQRT(OFFSET(Ghosts!$T$41,COLUMN(),0)-OFFSET(Ghosts!$R$41,COLUMN(),0)*ScreenHeight!$D39)-1))+IF(Ghosts!$B$35,IF(Param!$M$21,-1-POWER(0.3,Param!$M$21)/(IF(Param!$M$21&lt;20,LightShader!CO103,OFFSET(LightShader!CO103,Param!$M$21-20,0))+POWER(0.3,Param!$M$21)),-2),0))</f>
        <v>0.84950215694636888</v>
      </c>
      <c r="CP38" s="46">
        <f ca="1">IF(ScreenHeight!$B39&lt;OFFSET(Radar!$AC$3,COLUMN(),0),    Param!$B$38/ScreenHeight!$B39,    (Param!$B$37+1/(1-OFFSET(Radar!$AD$3,COLUMN(),0)*ScreenHeight!$C39)/Param!$B$39)/OFFSET(Radar!$AC$3,COLUMN(),0))*DistanceShader!CP38*LightShader!CP38*(IF(OFFSET(Ghosts!$S$41,COLUMN(),0)&lt;ScreenHeight!$E39,   1,   (SQRT(OFFSET(Ghosts!$T$41,COLUMN(),0)-OFFSET(Ghosts!$R$41,COLUMN(),0)*ScreenHeight!$D39)-1))+IF(Ghosts!$B$35,IF(Param!$M$21,-1-POWER(0.3,Param!$M$21)/(IF(Param!$M$21&lt;20,LightShader!CP103,OFFSET(LightShader!CP103,Param!$M$21-20,0))+POWER(0.3,Param!$M$21)),-2),0))</f>
        <v>0.82133097963126322</v>
      </c>
      <c r="CQ38" s="46">
        <f ca="1">IF(ScreenHeight!$B39&lt;OFFSET(Radar!$AC$3,COLUMN(),0),    Param!$B$38/ScreenHeight!$B39,    (Param!$B$37+1/(1-OFFSET(Radar!$AD$3,COLUMN(),0)*ScreenHeight!$C39)/Param!$B$39)/OFFSET(Radar!$AC$3,COLUMN(),0))*DistanceShader!CQ38*LightShader!CQ38*(IF(OFFSET(Ghosts!$S$41,COLUMN(),0)&lt;ScreenHeight!$E39,   1,   (SQRT(OFFSET(Ghosts!$T$41,COLUMN(),0)-OFFSET(Ghosts!$R$41,COLUMN(),0)*ScreenHeight!$D39)-1))+IF(Ghosts!$B$35,IF(Param!$M$21,-1-POWER(0.3,Param!$M$21)/(IF(Param!$M$21&lt;20,LightShader!CQ103,OFFSET(LightShader!CQ103,Param!$M$21-20,0))+POWER(0.3,Param!$M$21)),-2),0))</f>
        <v>0.79495663381634118</v>
      </c>
      <c r="CR38" s="46">
        <f ca="1">IF(ScreenHeight!$B39&lt;OFFSET(Radar!$AC$3,COLUMN(),0),    Param!$B$38/ScreenHeight!$B39,    (Param!$B$37+1/(1-OFFSET(Radar!$AD$3,COLUMN(),0)*ScreenHeight!$C39)/Param!$B$39)/OFFSET(Radar!$AC$3,COLUMN(),0))*DistanceShader!CR38*LightShader!CR38*(IF(OFFSET(Ghosts!$S$41,COLUMN(),0)&lt;ScreenHeight!$E39,   1,   (SQRT(OFFSET(Ghosts!$T$41,COLUMN(),0)-OFFSET(Ghosts!$R$41,COLUMN(),0)*ScreenHeight!$D39)-1))+IF(Ghosts!$B$35,IF(Param!$M$21,-1-POWER(0.3,Param!$M$21)/(IF(Param!$M$21&lt;20,LightShader!CR103,OFFSET(LightShader!CR103,Param!$M$21-20,0))+POWER(0.3,Param!$M$21)),-2),0))</f>
        <v>0.7702171904754499</v>
      </c>
      <c r="CS38" s="46">
        <f ca="1">IF(ScreenHeight!$B39&lt;OFFSET(Radar!$AC$3,COLUMN(),0),    Param!$B$38/ScreenHeight!$B39,    (Param!$B$37+1/(1-OFFSET(Radar!$AD$3,COLUMN(),0)*ScreenHeight!$C39)/Param!$B$39)/OFFSET(Radar!$AC$3,COLUMN(),0))*DistanceShader!CS38*LightShader!CS38*(IF(OFFSET(Ghosts!$S$41,COLUMN(),0)&lt;ScreenHeight!$E39,   1,   (SQRT(OFFSET(Ghosts!$T$41,COLUMN(),0)-OFFSET(Ghosts!$R$41,COLUMN(),0)*ScreenHeight!$D39)-1))+IF(Ghosts!$B$35,IF(Param!$M$21,-1-POWER(0.3,Param!$M$21)/(IF(Param!$M$21&lt;20,LightShader!CS103,OFFSET(LightShader!CS103,Param!$M$21-20,0))+POWER(0.3,Param!$M$21)),-2),0))</f>
        <v>0.74695245688769618</v>
      </c>
      <c r="CT38" s="46">
        <f ca="1">IF(ScreenHeight!$B39&lt;OFFSET(Radar!$AC$3,COLUMN(),0),    Param!$B$38/ScreenHeight!$B39,    (Param!$B$37+1/(1-OFFSET(Radar!$AD$3,COLUMN(),0)*ScreenHeight!$C39)/Param!$B$39)/OFFSET(Radar!$AC$3,COLUMN(),0))*DistanceShader!CT38*LightShader!CT38*(IF(OFFSET(Ghosts!$S$41,COLUMN(),0)&lt;ScreenHeight!$E39,   1,   (SQRT(OFFSET(Ghosts!$T$41,COLUMN(),0)-OFFSET(Ghosts!$R$41,COLUMN(),0)*ScreenHeight!$D39)-1))+IF(Ghosts!$B$35,IF(Param!$M$21,-1-POWER(0.3,Param!$M$21)/(IF(Param!$M$21&lt;20,LightShader!CT103,OFFSET(LightShader!CT103,Param!$M$21-20,0))+POWER(0.3,Param!$M$21)),-2),0))</f>
        <v>0.72501513769234061</v>
      </c>
      <c r="CU38" s="46">
        <f ca="1">IF(ScreenHeight!$B39&lt;OFFSET(Radar!$AC$3,COLUMN(),0),    Param!$B$38/ScreenHeight!$B39,    (Param!$B$37+1/(1-OFFSET(Radar!$AD$3,COLUMN(),0)*ScreenHeight!$C39)/Param!$B$39)/OFFSET(Radar!$AC$3,COLUMN(),0))*DistanceShader!CU38*LightShader!CU38*(IF(OFFSET(Ghosts!$S$41,COLUMN(),0)&lt;ScreenHeight!$E39,   1,   (SQRT(OFFSET(Ghosts!$T$41,COLUMN(),0)-OFFSET(Ghosts!$R$41,COLUMN(),0)*ScreenHeight!$D39)-1))+IF(Ghosts!$B$35,IF(Param!$M$21,-1-POWER(0.3,Param!$M$21)/(IF(Param!$M$21&lt;20,LightShader!CU103,OFFSET(LightShader!CU103,Param!$M$21-20,0))+POWER(0.3,Param!$M$21)),-2),0))</f>
        <v>0.70427466408259265</v>
      </c>
      <c r="CV38" s="46">
        <f ca="1">IF(ScreenHeight!$B39&lt;OFFSET(Radar!$AC$3,COLUMN(),0),    Param!$B$38/ScreenHeight!$B39,    (Param!$B$37+1/(1-OFFSET(Radar!$AD$3,COLUMN(),0)*ScreenHeight!$C39)/Param!$B$39)/OFFSET(Radar!$AC$3,COLUMN(),0))*DistanceShader!CV38*LightShader!CV38*(IF(OFFSET(Ghosts!$S$41,COLUMN(),0)&lt;ScreenHeight!$E39,   1,   (SQRT(OFFSET(Ghosts!$T$41,COLUMN(),0)-OFFSET(Ghosts!$R$41,COLUMN(),0)*ScreenHeight!$D39)-1))+IF(Ghosts!$B$35,IF(Param!$M$21,-1-POWER(0.3,Param!$M$21)/(IF(Param!$M$21&lt;20,LightShader!CV103,OFFSET(LightShader!CV103,Param!$M$21-20,0))+POWER(0.3,Param!$M$21)),-2),0))</f>
        <v>0.68461733375973</v>
      </c>
      <c r="CW38" s="46">
        <f ca="1">IF(ScreenHeight!$B39&lt;OFFSET(Radar!$AC$3,COLUMN(),0),    Param!$B$38/ScreenHeight!$B39,    (Param!$B$37+1/(1-OFFSET(Radar!$AD$3,COLUMN(),0)*ScreenHeight!$C39)/Param!$B$39)/OFFSET(Radar!$AC$3,COLUMN(),0))*DistanceShader!CW38*LightShader!CW38*(IF(OFFSET(Ghosts!$S$41,COLUMN(),0)&lt;ScreenHeight!$E39,   1,   (SQRT(OFFSET(Ghosts!$T$41,COLUMN(),0)-OFFSET(Ghosts!$R$41,COLUMN(),0)*ScreenHeight!$D39)-1))+IF(Ghosts!$B$35,IF(Param!$M$21,-1-POWER(0.3,Param!$M$21)/(IF(Param!$M$21&lt;20,LightShader!CW103,OFFSET(LightShader!CW103,Param!$M$21-20,0))+POWER(0.3,Param!$M$21)),-2),0))</f>
        <v>0.66594483445807084</v>
      </c>
    </row>
    <row r="39" spans="1:125" ht="7.5" customHeight="1">
      <c r="A39" s="46">
        <f ca="1">IF(ScreenHeight!$B40&lt;OFFSET(Radar!$AC$3,COLUMN(),0),    Param!$B$38/ScreenHeight!$B40,    (Param!$B$37+1/(1-OFFSET(Radar!$AD$3,COLUMN(),0)*ScreenHeight!$C40)/Param!$B$39)/OFFSET(Radar!$AC$3,COLUMN(),0))*DistanceShader!A39*LightShader!A39*(IF(OFFSET(Ghosts!$S$41,COLUMN(),0)&lt;ScreenHeight!$E40,   1,   (SQRT(OFFSET(Ghosts!$T$41,COLUMN(),0)-OFFSET(Ghosts!$R$41,COLUMN(),0)*ScreenHeight!$D40)-1))+IF(Ghosts!$B$35,IF(Param!$M$21,-1-POWER(0.3,Param!$M$21)/(IF(Param!$M$21&lt;20,LightShader!A104,OFFSET(LightShader!A104,Param!$M$21-20,0))+POWER(0.3,Param!$M$21)),-2),0))</f>
        <v>0.72602229830061948</v>
      </c>
      <c r="B39" s="46">
        <f ca="1">IF(ScreenHeight!$B40&lt;OFFSET(Radar!$AC$3,COLUMN(),0),    Param!$B$38/ScreenHeight!$B40,    (Param!$B$37+1/(1-OFFSET(Radar!$AD$3,COLUMN(),0)*ScreenHeight!$C40)/Param!$B$39)/OFFSET(Radar!$AC$3,COLUMN(),0))*DistanceShader!B39*LightShader!B39*(IF(OFFSET(Ghosts!$S$41,COLUMN(),0)&lt;ScreenHeight!$E40,   1,   (SQRT(OFFSET(Ghosts!$T$41,COLUMN(),0)-OFFSET(Ghosts!$R$41,COLUMN(),0)*ScreenHeight!$D40)-1))+IF(Ghosts!$B$35,IF(Param!$M$21,-1-POWER(0.3,Param!$M$21)/(IF(Param!$M$21&lt;20,LightShader!B104,OFFSET(LightShader!B104,Param!$M$21-20,0))+POWER(0.3,Param!$M$21)),-2),0))</f>
        <v>0.7397090219019482</v>
      </c>
      <c r="C39" s="46">
        <f ca="1">IF(ScreenHeight!$B40&lt;OFFSET(Radar!$AC$3,COLUMN(),0),    Param!$B$38/ScreenHeight!$B40,    (Param!$B$37+1/(1-OFFSET(Radar!$AD$3,COLUMN(),0)*ScreenHeight!$C40)/Param!$B$39)/OFFSET(Radar!$AC$3,COLUMN(),0))*DistanceShader!C39*LightShader!C39*(IF(OFFSET(Ghosts!$S$41,COLUMN(),0)&lt;ScreenHeight!$E40,   1,   (SQRT(OFFSET(Ghosts!$T$41,COLUMN(),0)-OFFSET(Ghosts!$R$41,COLUMN(),0)*ScreenHeight!$D40)-1))+IF(Ghosts!$B$35,IF(Param!$M$21,-1-POWER(0.3,Param!$M$21)/(IF(Param!$M$21&lt;20,LightShader!C104,OFFSET(LightShader!C104,Param!$M$21-20,0))+POWER(0.3,Param!$M$21)),-2),0))</f>
        <v>0.75384588282078013</v>
      </c>
      <c r="D39" s="46">
        <f ca="1">IF(ScreenHeight!$B40&lt;OFFSET(Radar!$AC$3,COLUMN(),0),    Param!$B$38/ScreenHeight!$B40,    (Param!$B$37+1/(1-OFFSET(Radar!$AD$3,COLUMN(),0)*ScreenHeight!$C40)/Param!$B$39)/OFFSET(Radar!$AC$3,COLUMN(),0))*DistanceShader!D39*LightShader!D39*(IF(OFFSET(Ghosts!$S$41,COLUMN(),0)&lt;ScreenHeight!$E40,   1,   (SQRT(OFFSET(Ghosts!$T$41,COLUMN(),0)-OFFSET(Ghosts!$R$41,COLUMN(),0)*ScreenHeight!$D40)-1))+IF(Ghosts!$B$35,IF(Param!$M$21,-1-POWER(0.3,Param!$M$21)/(IF(Param!$M$21&lt;20,LightShader!D104,OFFSET(LightShader!D104,Param!$M$21-20,0))+POWER(0.3,Param!$M$21)),-2),0))</f>
        <v>0.76845391024137233</v>
      </c>
      <c r="E39" s="46">
        <f ca="1">IF(ScreenHeight!$B40&lt;OFFSET(Radar!$AC$3,COLUMN(),0),    Param!$B$38/ScreenHeight!$B40,    (Param!$B$37+1/(1-OFFSET(Radar!$AD$3,COLUMN(),0)*ScreenHeight!$C40)/Param!$B$39)/OFFSET(Radar!$AC$3,COLUMN(),0))*DistanceShader!E39*LightShader!E39*(IF(OFFSET(Ghosts!$S$41,COLUMN(),0)&lt;ScreenHeight!$E40,   1,   (SQRT(OFFSET(Ghosts!$T$41,COLUMN(),0)-OFFSET(Ghosts!$R$41,COLUMN(),0)*ScreenHeight!$D40)-1))+IF(Ghosts!$B$35,IF(Param!$M$21,-1-POWER(0.3,Param!$M$21)/(IF(Param!$M$21&lt;20,LightShader!E104,OFFSET(LightShader!E104,Param!$M$21-20,0))+POWER(0.3,Param!$M$21)),-2),0))</f>
        <v>0.78355551676162649</v>
      </c>
      <c r="F39" s="46">
        <f ca="1">IF(ScreenHeight!$B40&lt;OFFSET(Radar!$AC$3,COLUMN(),0),    Param!$B$38/ScreenHeight!$B40,    (Param!$B$37+1/(1-OFFSET(Radar!$AD$3,COLUMN(),0)*ScreenHeight!$C40)/Param!$B$39)/OFFSET(Radar!$AC$3,COLUMN(),0))*DistanceShader!F39*LightShader!F39*(IF(OFFSET(Ghosts!$S$41,COLUMN(),0)&lt;ScreenHeight!$E40,   1,   (SQRT(OFFSET(Ghosts!$T$41,COLUMN(),0)-OFFSET(Ghosts!$R$41,COLUMN(),0)*ScreenHeight!$D40)-1))+IF(Ghosts!$B$35,IF(Param!$M$21,-1-POWER(0.3,Param!$M$21)/(IF(Param!$M$21&lt;20,LightShader!F104,OFFSET(LightShader!F104,Param!$M$21-20,0))+POWER(0.3,Param!$M$21)),-2),0))</f>
        <v>0.79917462648993931</v>
      </c>
      <c r="G39" s="46">
        <f ca="1">IF(ScreenHeight!$B40&lt;OFFSET(Radar!$AC$3,COLUMN(),0),    Param!$B$38/ScreenHeight!$B40,    (Param!$B$37+1/(1-OFFSET(Radar!$AD$3,COLUMN(),0)*ScreenHeight!$C40)/Param!$B$39)/OFFSET(Radar!$AC$3,COLUMN(),0))*DistanceShader!G39*LightShader!G39*(IF(OFFSET(Ghosts!$S$41,COLUMN(),0)&lt;ScreenHeight!$E40,   1,   (SQRT(OFFSET(Ghosts!$T$41,COLUMN(),0)-OFFSET(Ghosts!$R$41,COLUMN(),0)*ScreenHeight!$D40)-1))+IF(Ghosts!$B$35,IF(Param!$M$21,-1-POWER(0.3,Param!$M$21)/(IF(Param!$M$21&lt;20,LightShader!G104,OFFSET(LightShader!G104,Param!$M$21-20,0))+POWER(0.3,Param!$M$21)),-2),0))</f>
        <v>0.81533681880797471</v>
      </c>
      <c r="H39" s="46">
        <f ca="1">IF(ScreenHeight!$B40&lt;OFFSET(Radar!$AC$3,COLUMN(),0),    Param!$B$38/ScreenHeight!$B40,    (Param!$B$37+1/(1-OFFSET(Radar!$AD$3,COLUMN(),0)*ScreenHeight!$C40)/Param!$B$39)/OFFSET(Radar!$AC$3,COLUMN(),0))*DistanceShader!H39*LightShader!H39*(IF(OFFSET(Ghosts!$S$41,COLUMN(),0)&lt;ScreenHeight!$E40,   1,   (SQRT(OFFSET(Ghosts!$T$41,COLUMN(),0)-OFFSET(Ghosts!$R$41,COLUMN(),0)*ScreenHeight!$D40)-1))+IF(Ghosts!$B$35,IF(Param!$M$21,-1-POWER(0.3,Param!$M$21)/(IF(Param!$M$21&lt;20,LightShader!H104,OFFSET(LightShader!H104,Param!$M$21-20,0))+POWER(0.3,Param!$M$21)),-2),0))</f>
        <v>0.83206949006061415</v>
      </c>
      <c r="I39" s="46">
        <f ca="1">IF(ScreenHeight!$B40&lt;OFFSET(Radar!$AC$3,COLUMN(),0),    Param!$B$38/ScreenHeight!$B40,    (Param!$B$37+1/(1-OFFSET(Radar!$AD$3,COLUMN(),0)*ScreenHeight!$C40)/Param!$B$39)/OFFSET(Radar!$AC$3,COLUMN(),0))*DistanceShader!I39*LightShader!I39*(IF(OFFSET(Ghosts!$S$41,COLUMN(),0)&lt;ScreenHeight!$E40,   1,   (SQRT(OFFSET(Ghosts!$T$41,COLUMN(),0)-OFFSET(Ghosts!$R$41,COLUMN(),0)*ScreenHeight!$D40)-1))+IF(Ghosts!$B$35,IF(Param!$M$21,-1-POWER(0.3,Param!$M$21)/(IF(Param!$M$21&lt;20,LightShader!I104,OFFSET(LightShader!I104,Param!$M$21-20,0))+POWER(0.3,Param!$M$21)),-2),0))</f>
        <v>0.84940203578627693</v>
      </c>
      <c r="J39" s="46">
        <f ca="1">IF(ScreenHeight!$B40&lt;OFFSET(Radar!$AC$3,COLUMN(),0),    Param!$B$38/ScreenHeight!$B40,    (Param!$B$37+1/(1-OFFSET(Radar!$AD$3,COLUMN(),0)*ScreenHeight!$C40)/Param!$B$39)/OFFSET(Radar!$AC$3,COLUMN(),0))*DistanceShader!J39*LightShader!J39*(IF(OFFSET(Ghosts!$S$41,COLUMN(),0)&lt;ScreenHeight!$E40,   1,   (SQRT(OFFSET(Ghosts!$T$41,COLUMN(),0)-OFFSET(Ghosts!$R$41,COLUMN(),0)*ScreenHeight!$D40)-1))+IF(Ghosts!$B$35,IF(Param!$M$21,-1-POWER(0.3,Param!$M$21)/(IF(Param!$M$21&lt;20,LightShader!J104,OFFSET(LightShader!J104,Param!$M$21-20,0))+POWER(0.3,Param!$M$21)),-2),0))</f>
        <v>0.56571009505022429</v>
      </c>
      <c r="K39" s="46">
        <f ca="1">IF(ScreenHeight!$B40&lt;OFFSET(Radar!$AC$3,COLUMN(),0),    Param!$B$38/ScreenHeight!$B40,    (Param!$B$37+1/(1-OFFSET(Radar!$AD$3,COLUMN(),0)*ScreenHeight!$C40)/Param!$B$39)/OFFSET(Radar!$AC$3,COLUMN(),0))*DistanceShader!K39*LightShader!K39*(IF(OFFSET(Ghosts!$S$41,COLUMN(),0)&lt;ScreenHeight!$E40,   1,   (SQRT(OFFSET(Ghosts!$T$41,COLUMN(),0)-OFFSET(Ghosts!$R$41,COLUMN(),0)*ScreenHeight!$D40)-1))+IF(Ghosts!$B$35,IF(Param!$M$21,-1-POWER(0.3,Param!$M$21)/(IF(Param!$M$21&lt;20,LightShader!K104,OFFSET(LightShader!K104,Param!$M$21-20,0))+POWER(0.3,Param!$M$21)),-2),0))</f>
        <v>0.57786057685430903</v>
      </c>
      <c r="L39" s="46">
        <f ca="1">IF(ScreenHeight!$B40&lt;OFFSET(Radar!$AC$3,COLUMN(),0),    Param!$B$38/ScreenHeight!$B40,    (Param!$B$37+1/(1-OFFSET(Radar!$AD$3,COLUMN(),0)*ScreenHeight!$C40)/Param!$B$39)/OFFSET(Radar!$AC$3,COLUMN(),0))*DistanceShader!L39*LightShader!L39*(IF(OFFSET(Ghosts!$S$41,COLUMN(),0)&lt;ScreenHeight!$E40,   1,   (SQRT(OFFSET(Ghosts!$T$41,COLUMN(),0)-OFFSET(Ghosts!$R$41,COLUMN(),0)*ScreenHeight!$D40)-1))+IF(Ghosts!$B$35,IF(Param!$M$21,-1-POWER(0.3,Param!$M$21)/(IF(Param!$M$21&lt;20,LightShader!L104,OFFSET(LightShader!L104,Param!$M$21-20,0))+POWER(0.3,Param!$M$21)),-2),0))</f>
        <v>0.81152503869856607</v>
      </c>
      <c r="M39" s="46">
        <f ca="1">IF(ScreenHeight!$B40&lt;OFFSET(Radar!$AC$3,COLUMN(),0),    Param!$B$38/ScreenHeight!$B40,    (Param!$B$37+1/(1-OFFSET(Radar!$AD$3,COLUMN(),0)*ScreenHeight!$C40)/Param!$B$39)/OFFSET(Radar!$AC$3,COLUMN(),0))*DistanceShader!M39*LightShader!M39*(IF(OFFSET(Ghosts!$S$41,COLUMN(),0)&lt;ScreenHeight!$E40,   1,   (SQRT(OFFSET(Ghosts!$T$41,COLUMN(),0)-OFFSET(Ghosts!$R$41,COLUMN(),0)*ScreenHeight!$D40)-1))+IF(Ghosts!$B$35,IF(Param!$M$21,-1-POWER(0.3,Param!$M$21)/(IF(Param!$M$21&lt;20,LightShader!M104,OFFSET(LightShader!M104,Param!$M$21-20,0))+POWER(0.3,Param!$M$21)),-2),0))</f>
        <v>0.8409160828555089</v>
      </c>
      <c r="N39" s="46">
        <f ca="1">IF(ScreenHeight!$B40&lt;OFFSET(Radar!$AC$3,COLUMN(),0),    Param!$B$38/ScreenHeight!$B40,    (Param!$B$37+1/(1-OFFSET(Radar!$AD$3,COLUMN(),0)*ScreenHeight!$C40)/Param!$B$39)/OFFSET(Radar!$AC$3,COLUMN(),0))*DistanceShader!N39*LightShader!N39*(IF(OFFSET(Ghosts!$S$41,COLUMN(),0)&lt;ScreenHeight!$E40,   1,   (SQRT(OFFSET(Ghosts!$T$41,COLUMN(),0)-OFFSET(Ghosts!$R$41,COLUMN(),0)*ScreenHeight!$D40)-1))+IF(Ghosts!$B$35,IF(Param!$M$21,-1-POWER(0.3,Param!$M$21)/(IF(Param!$M$21&lt;20,LightShader!N104,OFFSET(LightShader!N104,Param!$M$21-20,0))+POWER(0.3,Param!$M$21)),-2),0))</f>
        <v>0.87184741457496884</v>
      </c>
      <c r="O39" s="46">
        <f ca="1">IF(ScreenHeight!$B40&lt;OFFSET(Radar!$AC$3,COLUMN(),0),    Param!$B$38/ScreenHeight!$B40,    (Param!$B$37+1/(1-OFFSET(Radar!$AD$3,COLUMN(),0)*ScreenHeight!$C40)/Param!$B$39)/OFFSET(Radar!$AC$3,COLUMN(),0))*DistanceShader!O39*LightShader!O39*(IF(OFFSET(Ghosts!$S$41,COLUMN(),0)&lt;ScreenHeight!$E40,   1,   (SQRT(OFFSET(Ghosts!$T$41,COLUMN(),0)-OFFSET(Ghosts!$R$41,COLUMN(),0)*ScreenHeight!$D40)-1))+IF(Ghosts!$B$35,IF(Param!$M$21,-1-POWER(0.3,Param!$M$21)/(IF(Param!$M$21&lt;20,LightShader!O104,OFFSET(LightShader!O104,Param!$M$21-20,0))+POWER(0.3,Param!$M$21)),-2),0))</f>
        <v>0.90442792544369743</v>
      </c>
      <c r="P39" s="46">
        <f ca="1">IF(ScreenHeight!$B40&lt;OFFSET(Radar!$AC$3,COLUMN(),0),    Param!$B$38/ScreenHeight!$B40,    (Param!$B$37+1/(1-OFFSET(Radar!$AD$3,COLUMN(),0)*ScreenHeight!$C40)/Param!$B$39)/OFFSET(Radar!$AC$3,COLUMN(),0))*DistanceShader!P39*LightShader!P39*(IF(OFFSET(Ghosts!$S$41,COLUMN(),0)&lt;ScreenHeight!$E40,   1,   (SQRT(OFFSET(Ghosts!$T$41,COLUMN(),0)-OFFSET(Ghosts!$R$41,COLUMN(),0)*ScreenHeight!$D40)-1))+IF(Ghosts!$B$35,IF(Param!$M$21,-1-POWER(0.3,Param!$M$21)/(IF(Param!$M$21&lt;20,LightShader!P104,OFFSET(LightShader!P104,Param!$M$21-20,0))+POWER(0.3,Param!$M$21)),-2),0))</f>
        <v>0.93877668863408203</v>
      </c>
      <c r="Q39" s="46">
        <f ca="1">IF(ScreenHeight!$B40&lt;OFFSET(Radar!$AC$3,COLUMN(),0),    Param!$B$38/ScreenHeight!$B40,    (Param!$B$37+1/(1-OFFSET(Radar!$AD$3,COLUMN(),0)*ScreenHeight!$C40)/Param!$B$39)/OFFSET(Radar!$AC$3,COLUMN(),0))*DistanceShader!Q39*LightShader!Q39*(IF(OFFSET(Ghosts!$S$41,COLUMN(),0)&lt;ScreenHeight!$E40,   1,   (SQRT(OFFSET(Ghosts!$T$41,COLUMN(),0)-OFFSET(Ghosts!$R$41,COLUMN(),0)*ScreenHeight!$D40)-1))+IF(Ghosts!$B$35,IF(Param!$M$21,-1-POWER(0.3,Param!$M$21)/(IF(Param!$M$21&lt;20,LightShader!Q104,OFFSET(LightShader!Q104,Param!$M$21-20,0))+POWER(0.3,Param!$M$21)),-2),0))</f>
        <v>0.97502418267568147</v>
      </c>
      <c r="R39" s="46">
        <f ca="1">IF(ScreenHeight!$B40&lt;OFFSET(Radar!$AC$3,COLUMN(),0),    Param!$B$38/ScreenHeight!$B40,    (Param!$B$37+1/(1-OFFSET(Radar!$AD$3,COLUMN(),0)*ScreenHeight!$C40)/Param!$B$39)/OFFSET(Radar!$AC$3,COLUMN(),0))*DistanceShader!R39*LightShader!R39*(IF(OFFSET(Ghosts!$S$41,COLUMN(),0)&lt;ScreenHeight!$E40,   1,   (SQRT(OFFSET(Ghosts!$T$41,COLUMN(),0)-OFFSET(Ghosts!$R$41,COLUMN(),0)*ScreenHeight!$D40)-1))+IF(Ghosts!$B$35,IF(Param!$M$21,-1-POWER(0.3,Param!$M$21)/(IF(Param!$M$21&lt;20,LightShader!R104,OFFSET(LightShader!R104,Param!$M$21-20,0))+POWER(0.3,Param!$M$21)),-2),0))</f>
        <v>1.0133136931681708</v>
      </c>
      <c r="S39" s="46">
        <f ca="1">IF(ScreenHeight!$B40&lt;OFFSET(Radar!$AC$3,COLUMN(),0),    Param!$B$38/ScreenHeight!$B40,    (Param!$B$37+1/(1-OFFSET(Radar!$AD$3,COLUMN(),0)*ScreenHeight!$C40)/Param!$B$39)/OFFSET(Radar!$AC$3,COLUMN(),0))*DistanceShader!S39*LightShader!S39*(IF(OFFSET(Ghosts!$S$41,COLUMN(),0)&lt;ScreenHeight!$E40,   1,   (SQRT(OFFSET(Ghosts!$T$41,COLUMN(),0)-OFFSET(Ghosts!$R$41,COLUMN(),0)*ScreenHeight!$D40)-1))+IF(Ghosts!$B$35,IF(Param!$M$21,-1-POWER(0.3,Param!$M$21)/(IF(Param!$M$21&lt;20,LightShader!S104,OFFSET(LightShader!S104,Param!$M$21-20,0))+POWER(0.3,Param!$M$21)),-2),0))</f>
        <v>1.0538029213102262</v>
      </c>
      <c r="T39" s="46">
        <f ca="1">IF(ScreenHeight!$B40&lt;OFFSET(Radar!$AC$3,COLUMN(),0),    Param!$B$38/ScreenHeight!$B40,    (Param!$B$37+1/(1-OFFSET(Radar!$AD$3,COLUMN(),0)*ScreenHeight!$C40)/Param!$B$39)/OFFSET(Radar!$AC$3,COLUMN(),0))*DistanceShader!T39*LightShader!T39*(IF(OFFSET(Ghosts!$S$41,COLUMN(),0)&lt;ScreenHeight!$E40,   1,   (SQRT(OFFSET(Ghosts!$T$41,COLUMN(),0)-OFFSET(Ghosts!$R$41,COLUMN(),0)*ScreenHeight!$D40)-1))+IF(Ghosts!$B$35,IF(Param!$M$21,-1-POWER(0.3,Param!$M$21)/(IF(Param!$M$21&lt;20,LightShader!T104,OFFSET(LightShader!T104,Param!$M$21-20,0))+POWER(0.3,Param!$M$21)),-2),0))</f>
        <v>1.0966658328384165</v>
      </c>
      <c r="U39" s="46">
        <f ca="1">IF(ScreenHeight!$B40&lt;OFFSET(Radar!$AC$3,COLUMN(),0),    Param!$B$38/ScreenHeight!$B40,    (Param!$B$37+1/(1-OFFSET(Radar!$AD$3,COLUMN(),0)*ScreenHeight!$C40)/Param!$B$39)/OFFSET(Radar!$AC$3,COLUMN(),0))*DistanceShader!U39*LightShader!U39*(IF(OFFSET(Ghosts!$S$41,COLUMN(),0)&lt;ScreenHeight!$E40,   1,   (SQRT(OFFSET(Ghosts!$T$41,COLUMN(),0)-OFFSET(Ghosts!$R$41,COLUMN(),0)*ScreenHeight!$D40)-1))+IF(Ghosts!$B$35,IF(Param!$M$21,-1-POWER(0.3,Param!$M$21)/(IF(Param!$M$21&lt;20,LightShader!U104,OFFSET(LightShader!U104,Param!$M$21-20,0))+POWER(0.3,Param!$M$21)),-2),0))</f>
        <v>1.1420947862949522</v>
      </c>
      <c r="V39" s="46">
        <f ca="1">IF(ScreenHeight!$B40&lt;OFFSET(Radar!$AC$3,COLUMN(),0),    Param!$B$38/ScreenHeight!$B40,    (Param!$B$37+1/(1-OFFSET(Radar!$AD$3,COLUMN(),0)*ScreenHeight!$C40)/Param!$B$39)/OFFSET(Radar!$AC$3,COLUMN(),0))*DistanceShader!V39*LightShader!V39*(IF(OFFSET(Ghosts!$S$41,COLUMN(),0)&lt;ScreenHeight!$E40,   1,   (SQRT(OFFSET(Ghosts!$T$41,COLUMN(),0)-OFFSET(Ghosts!$R$41,COLUMN(),0)*ScreenHeight!$D40)-1))+IF(Ghosts!$B$35,IF(Param!$M$21,-1-POWER(0.3,Param!$M$21)/(IF(Param!$M$21&lt;20,LightShader!V104,OFFSET(LightShader!V104,Param!$M$21-20,0))+POWER(0.3,Param!$M$21)),-2),0))</f>
        <v>1.1903029854272946</v>
      </c>
      <c r="W39" s="46">
        <f ca="1">IF(ScreenHeight!$B40&lt;OFFSET(Radar!$AC$3,COLUMN(),0),    Param!$B$38/ScreenHeight!$B40,    (Param!$B$37+1/(1-OFFSET(Radar!$AD$3,COLUMN(),0)*ScreenHeight!$C40)/Param!$B$39)/OFFSET(Radar!$AC$3,COLUMN(),0))*DistanceShader!W39*LightShader!W39*(IF(OFFSET(Ghosts!$S$41,COLUMN(),0)&lt;ScreenHeight!$E40,   1,   (SQRT(OFFSET(Ghosts!$T$41,COLUMN(),0)-OFFSET(Ghosts!$R$41,COLUMN(),0)*ScreenHeight!$D40)-1))+IF(Ghosts!$B$35,IF(Param!$M$21,-1-POWER(0.3,Param!$M$21)/(IF(Param!$M$21&lt;20,LightShader!W104,OFFSET(LightShader!W104,Param!$M$21-20,0))+POWER(0.3,Param!$M$21)),-2),0))</f>
        <v>1.241527306818335</v>
      </c>
      <c r="X39" s="46">
        <f ca="1">IF(ScreenHeight!$B40&lt;OFFSET(Radar!$AC$3,COLUMN(),0),    Param!$B$38/ScreenHeight!$B40,    (Param!$B$37+1/(1-OFFSET(Radar!$AD$3,COLUMN(),0)*ScreenHeight!$C40)/Param!$B$39)/OFFSET(Radar!$AC$3,COLUMN(),0))*DistanceShader!X39*LightShader!X39*(IF(OFFSET(Ghosts!$S$41,COLUMN(),0)&lt;ScreenHeight!$E40,   1,   (SQRT(OFFSET(Ghosts!$T$41,COLUMN(),0)-OFFSET(Ghosts!$R$41,COLUMN(),0)*ScreenHeight!$D40)-1))+IF(Ghosts!$B$35,IF(Param!$M$21,-1-POWER(0.3,Param!$M$21)/(IF(Param!$M$21&lt;20,LightShader!X104,OFFSET(LightShader!X104,Param!$M$21-20,0))+POWER(0.3,Param!$M$21)),-2),0))</f>
        <v>1.2960315602298293</v>
      </c>
      <c r="Y39" s="46">
        <f ca="1">IF(ScreenHeight!$B40&lt;OFFSET(Radar!$AC$3,COLUMN(),0),    Param!$B$38/ScreenHeight!$B40,    (Param!$B$37+1/(1-OFFSET(Radar!$AD$3,COLUMN(),0)*ScreenHeight!$C40)/Param!$B$39)/OFFSET(Radar!$AC$3,COLUMN(),0))*DistanceShader!Y39*LightShader!Y39*(IF(OFFSET(Ghosts!$S$41,COLUMN(),0)&lt;ScreenHeight!$E40,   1,   (SQRT(OFFSET(Ghosts!$T$41,COLUMN(),0)-OFFSET(Ghosts!$R$41,COLUMN(),0)*ScreenHeight!$D40)-1))+IF(Ghosts!$B$35,IF(Param!$M$21,-1-POWER(0.3,Param!$M$21)/(IF(Param!$M$21&lt;20,LightShader!Y104,OFFSET(LightShader!Y104,Param!$M$21-20,0))+POWER(0.3,Param!$M$21)),-2),0))</f>
        <v>1.3541102449958933</v>
      </c>
      <c r="Z39" s="46">
        <f ca="1">IF(ScreenHeight!$B40&lt;OFFSET(Radar!$AC$3,COLUMN(),0),    Param!$B$38/ScreenHeight!$B40,    (Param!$B$37+1/(1-OFFSET(Radar!$AD$3,COLUMN(),0)*ScreenHeight!$C40)/Param!$B$39)/OFFSET(Radar!$AC$3,COLUMN(),0))*DistanceShader!Z39*LightShader!Z39*(IF(OFFSET(Ghosts!$S$41,COLUMN(),0)&lt;ScreenHeight!$E40,   1,   (SQRT(OFFSET(Ghosts!$T$41,COLUMN(),0)-OFFSET(Ghosts!$R$41,COLUMN(),0)*ScreenHeight!$D40)-1))+IF(Ghosts!$B$35,IF(Param!$M$21,-1-POWER(0.3,Param!$M$21)/(IF(Param!$M$21&lt;20,LightShader!Z104,OFFSET(LightShader!Z104,Param!$M$21-20,0))+POWER(0.3,Param!$M$21)),-2),0))</f>
        <v>1.4160928700215263</v>
      </c>
      <c r="AA39" s="46">
        <f ca="1">IF(ScreenHeight!$B40&lt;OFFSET(Radar!$AC$3,COLUMN(),0),    Param!$B$38/ScreenHeight!$B40,    (Param!$B$37+1/(1-OFFSET(Radar!$AD$3,COLUMN(),0)*ScreenHeight!$C40)/Param!$B$39)/OFFSET(Radar!$AC$3,COLUMN(),0))*DistanceShader!AA39*LightShader!AA39*(IF(OFFSET(Ghosts!$S$41,COLUMN(),0)&lt;ScreenHeight!$E40,   1,   (SQRT(OFFSET(Ghosts!$T$41,COLUMN(),0)-OFFSET(Ghosts!$R$41,COLUMN(),0)*ScreenHeight!$D40)-1))+IF(Ghosts!$B$35,IF(Param!$M$21,-1-POWER(0.3,Param!$M$21)/(IF(Param!$M$21&lt;20,LightShader!AA104,OFFSET(LightShader!AA104,Param!$M$21-20,0))+POWER(0.3,Param!$M$21)),-2),0))</f>
        <v>1.4823489056185843</v>
      </c>
      <c r="AB39" s="46">
        <f ca="1">IF(ScreenHeight!$B40&lt;OFFSET(Radar!$AC$3,COLUMN(),0),    Param!$B$38/ScreenHeight!$B40,    (Param!$B$37+1/(1-OFFSET(Radar!$AD$3,COLUMN(),0)*ScreenHeight!$C40)/Param!$B$39)/OFFSET(Radar!$AC$3,COLUMN(),0))*DistanceShader!AB39*LightShader!AB39*(IF(OFFSET(Ghosts!$S$41,COLUMN(),0)&lt;ScreenHeight!$E40,   1,   (SQRT(OFFSET(Ghosts!$T$41,COLUMN(),0)-OFFSET(Ghosts!$R$41,COLUMN(),0)*ScreenHeight!$D40)-1))+IF(Ghosts!$B$35,IF(Param!$M$21,-1-POWER(0.3,Param!$M$21)/(IF(Param!$M$21&lt;20,LightShader!AB104,OFFSET(LightShader!AB104,Param!$M$21-20,0))+POWER(0.3,Param!$M$21)),-2),0))</f>
        <v>1.5532934293444338</v>
      </c>
      <c r="AC39" s="46">
        <f ca="1">IF(ScreenHeight!$B40&lt;OFFSET(Radar!$AC$3,COLUMN(),0),    Param!$B$38/ScreenHeight!$B40,    (Param!$B$37+1/(1-OFFSET(Radar!$AD$3,COLUMN(),0)*ScreenHeight!$C40)/Param!$B$39)/OFFSET(Radar!$AC$3,COLUMN(),0))*DistanceShader!AC39*LightShader!AC39*(IF(OFFSET(Ghosts!$S$41,COLUMN(),0)&lt;ScreenHeight!$E40,   1,   (SQRT(OFFSET(Ghosts!$T$41,COLUMN(),0)-OFFSET(Ghosts!$R$41,COLUMN(),0)*ScreenHeight!$D40)-1))+IF(Ghosts!$B$35,IF(Param!$M$21,-1-POWER(0.3,Param!$M$21)/(IF(Param!$M$21&lt;20,LightShader!AC104,OFFSET(LightShader!AC104,Param!$M$21-20,0))+POWER(0.3,Param!$M$21)),-2),0))</f>
        <v>1.6293935098907097</v>
      </c>
      <c r="AD39" s="46">
        <f ca="1">IF(ScreenHeight!$B40&lt;OFFSET(Radar!$AC$3,COLUMN(),0),    Param!$B$38/ScreenHeight!$B40,    (Param!$B$37+1/(1-OFFSET(Radar!$AD$3,COLUMN(),0)*ScreenHeight!$C40)/Param!$B$39)/OFFSET(Radar!$AC$3,COLUMN(),0))*DistanceShader!AD39*LightShader!AD39*(IF(OFFSET(Ghosts!$S$41,COLUMN(),0)&lt;ScreenHeight!$E40,   1,   (SQRT(OFFSET(Ghosts!$T$41,COLUMN(),0)-OFFSET(Ghosts!$R$41,COLUMN(),0)*ScreenHeight!$D40)-1))+IF(Ghosts!$B$35,IF(Param!$M$21,-1-POWER(0.3,Param!$M$21)/(IF(Param!$M$21&lt;20,LightShader!AD104,OFFSET(LightShader!AD104,Param!$M$21-20,0))+POWER(0.3,Param!$M$21)),-2),0))</f>
        <v>1.7111753342053941</v>
      </c>
      <c r="AE39" s="46">
        <f ca="1">IF(ScreenHeight!$B40&lt;OFFSET(Radar!$AC$3,COLUMN(),0),    Param!$B$38/ScreenHeight!$B40,    (Param!$B$37+1/(1-OFFSET(Radar!$AD$3,COLUMN(),0)*ScreenHeight!$C40)/Param!$B$39)/OFFSET(Radar!$AC$3,COLUMN(),0))*DistanceShader!AE39*LightShader!AE39*(IF(OFFSET(Ghosts!$S$41,COLUMN(),0)&lt;ScreenHeight!$E40,   1,   (SQRT(OFFSET(Ghosts!$T$41,COLUMN(),0)-OFFSET(Ghosts!$R$41,COLUMN(),0)*ScreenHeight!$D40)-1))+IF(Ghosts!$B$35,IF(Param!$M$21,-1-POWER(0.3,Param!$M$21)/(IF(Param!$M$21&lt;20,LightShader!AE104,OFFSET(LightShader!AE104,Param!$M$21-20,0))+POWER(0.3,Param!$M$21)),-2),0))</f>
        <v>1.7992320092781855</v>
      </c>
      <c r="AF39" s="46">
        <f ca="1">IF(ScreenHeight!$B40&lt;OFFSET(Radar!$AC$3,COLUMN(),0),    Param!$B$38/ScreenHeight!$B40,    (Param!$B$37+1/(1-OFFSET(Radar!$AD$3,COLUMN(),0)*ScreenHeight!$C40)/Param!$B$39)/OFFSET(Radar!$AC$3,COLUMN(),0))*DistanceShader!AF39*LightShader!AF39*(IF(OFFSET(Ghosts!$S$41,COLUMN(),0)&lt;ScreenHeight!$E40,   1,   (SQRT(OFFSET(Ghosts!$T$41,COLUMN(),0)-OFFSET(Ghosts!$R$41,COLUMN(),0)*ScreenHeight!$D40)-1))+IF(Ghosts!$B$35,IF(Param!$M$21,-1-POWER(0.3,Param!$M$21)/(IF(Param!$M$21&lt;20,LightShader!AF104,OFFSET(LightShader!AF104,Param!$M$21-20,0))+POWER(0.3,Param!$M$21)),-2),0))</f>
        <v>1.8942318385163144</v>
      </c>
      <c r="AG39" s="46">
        <f ca="1">IF(ScreenHeight!$B40&lt;OFFSET(Radar!$AC$3,COLUMN(),0),    Param!$B$38/ScreenHeight!$B40,    (Param!$B$37+1/(1-OFFSET(Radar!$AD$3,COLUMN(),0)*ScreenHeight!$C40)/Param!$B$39)/OFFSET(Radar!$AC$3,COLUMN(),0))*DistanceShader!AG39*LightShader!AG39*(IF(OFFSET(Ghosts!$S$41,COLUMN(),0)&lt;ScreenHeight!$E40,   1,   (SQRT(OFFSET(Ghosts!$T$41,COLUMN(),0)-OFFSET(Ghosts!$R$41,COLUMN(),0)*ScreenHeight!$D40)-1))+IF(Ghosts!$B$35,IF(Param!$M$21,-1-POWER(0.3,Param!$M$21)/(IF(Param!$M$21&lt;20,LightShader!AG104,OFFSET(LightShader!AG104,Param!$M$21-20,0))+POWER(0.3,Param!$M$21)),-2),0))</f>
        <v>1.9969266466526938</v>
      </c>
      <c r="AH39" s="46">
        <f ca="1">IF(ScreenHeight!$B40&lt;OFFSET(Radar!$AC$3,COLUMN(),0),    Param!$B$38/ScreenHeight!$B40,    (Param!$B$37+1/(1-OFFSET(Radar!$AD$3,COLUMN(),0)*ScreenHeight!$C40)/Param!$B$39)/OFFSET(Radar!$AC$3,COLUMN(),0))*DistanceShader!AH39*LightShader!AH39*(IF(OFFSET(Ghosts!$S$41,COLUMN(),0)&lt;ScreenHeight!$E40,   1,   (SQRT(OFFSET(Ghosts!$T$41,COLUMN(),0)-OFFSET(Ghosts!$R$41,COLUMN(),0)*ScreenHeight!$D40)-1))+IF(Ghosts!$B$35,IF(Param!$M$21,-1-POWER(0.3,Param!$M$21)/(IF(Param!$M$21&lt;20,LightShader!AH104,OFFSET(LightShader!AH104,Param!$M$21-20,0))+POWER(0.3,Param!$M$21)),-2),0))</f>
        <v>1.6933901458160665</v>
      </c>
      <c r="AI39" s="46">
        <f ca="1">IF(ScreenHeight!$B40&lt;OFFSET(Radar!$AC$3,COLUMN(),0),    Param!$B$38/ScreenHeight!$B40,    (Param!$B$37+1/(1-OFFSET(Radar!$AD$3,COLUMN(),0)*ScreenHeight!$C40)/Param!$B$39)/OFFSET(Radar!$AC$3,COLUMN(),0))*DistanceShader!AI39*LightShader!AI39*(IF(OFFSET(Ghosts!$S$41,COLUMN(),0)&lt;ScreenHeight!$E40,   1,   (SQRT(OFFSET(Ghosts!$T$41,COLUMN(),0)-OFFSET(Ghosts!$R$41,COLUMN(),0)*ScreenHeight!$D40)-1))+IF(Ghosts!$B$35,IF(Param!$M$21,-1-POWER(0.3,Param!$M$21)/(IF(Param!$M$21&lt;20,LightShader!AI104,OFFSET(LightShader!AI104,Param!$M$21-20,0))+POWER(0.3,Param!$M$21)),-2),0))</f>
        <v>1.8028772868477319</v>
      </c>
      <c r="AJ39" s="46">
        <f ca="1">IF(ScreenHeight!$B40&lt;OFFSET(Radar!$AC$3,COLUMN(),0),    Param!$B$38/ScreenHeight!$B40,    (Param!$B$37+1/(1-OFFSET(Radar!$AD$3,COLUMN(),0)*ScreenHeight!$C40)/Param!$B$39)/OFFSET(Radar!$AC$3,COLUMN(),0))*DistanceShader!AJ39*LightShader!AJ39*(IF(OFFSET(Ghosts!$S$41,COLUMN(),0)&lt;ScreenHeight!$E40,   1,   (SQRT(OFFSET(Ghosts!$T$41,COLUMN(),0)-OFFSET(Ghosts!$R$41,COLUMN(),0)*ScreenHeight!$D40)-1))+IF(Ghosts!$B$35,IF(Param!$M$21,-1-POWER(0.3,Param!$M$21)/(IF(Param!$M$21&lt;20,LightShader!AJ104,OFFSET(LightShader!AJ104,Param!$M$21-20,0))+POWER(0.3,Param!$M$21)),-2),0))</f>
        <v>1.9222913730767639</v>
      </c>
      <c r="AK39" s="46">
        <f ca="1">IF(ScreenHeight!$B40&lt;OFFSET(Radar!$AC$3,COLUMN(),0),    Param!$B$38/ScreenHeight!$B40,    (Param!$B$37+1/(1-OFFSET(Radar!$AD$3,COLUMN(),0)*ScreenHeight!$C40)/Param!$B$39)/OFFSET(Radar!$AC$3,COLUMN(),0))*DistanceShader!AK39*LightShader!AK39*(IF(OFFSET(Ghosts!$S$41,COLUMN(),0)&lt;ScreenHeight!$E40,   1,   (SQRT(OFFSET(Ghosts!$T$41,COLUMN(),0)-OFFSET(Ghosts!$R$41,COLUMN(),0)*ScreenHeight!$D40)-1))+IF(Ghosts!$B$35,IF(Param!$M$21,-1-POWER(0.3,Param!$M$21)/(IF(Param!$M$21&lt;20,LightShader!AK104,OFFSET(LightShader!AK104,Param!$M$21-20,0))+POWER(0.3,Param!$M$21)),-2),0))</f>
        <v>2.0527348435599033</v>
      </c>
      <c r="AL39" s="46">
        <f ca="1">IF(ScreenHeight!$B40&lt;OFFSET(Radar!$AC$3,COLUMN(),0),    Param!$B$38/ScreenHeight!$B40,    (Param!$B$37+1/(1-OFFSET(Radar!$AD$3,COLUMN(),0)*ScreenHeight!$C40)/Param!$B$39)/OFFSET(Radar!$AC$3,COLUMN(),0))*DistanceShader!AL39*LightShader!AL39*(IF(OFFSET(Ghosts!$S$41,COLUMN(),0)&lt;ScreenHeight!$E40,   1,   (SQRT(OFFSET(Ghosts!$T$41,COLUMN(),0)-OFFSET(Ghosts!$R$41,COLUMN(),0)*ScreenHeight!$D40)-1))+IF(Ghosts!$B$35,IF(Param!$M$21,-1-POWER(0.3,Param!$M$21)/(IF(Param!$M$21&lt;20,LightShader!AL104,OFFSET(LightShader!AL104,Param!$M$21-20,0))+POWER(0.3,Param!$M$21)),-2),0))</f>
        <v>2.1953903873538874</v>
      </c>
      <c r="AM39" s="46">
        <f ca="1">IF(ScreenHeight!$B40&lt;OFFSET(Radar!$AC$3,COLUMN(),0),    Param!$B$38/ScreenHeight!$B40,    (Param!$B$37+1/(1-OFFSET(Radar!$AD$3,COLUMN(),0)*ScreenHeight!$C40)/Param!$B$39)/OFFSET(Radar!$AC$3,COLUMN(),0))*DistanceShader!AM39*LightShader!AM39*(IF(OFFSET(Ghosts!$S$41,COLUMN(),0)&lt;ScreenHeight!$E40,   1,   (SQRT(OFFSET(Ghosts!$T$41,COLUMN(),0)-OFFSET(Ghosts!$R$41,COLUMN(),0)*ScreenHeight!$D40)-1))+IF(Ghosts!$B$35,IF(Param!$M$21,-1-POWER(0.3,Param!$M$21)/(IF(Param!$M$21&lt;20,LightShader!AM104,OFFSET(LightShader!AM104,Param!$M$21-20,0))+POWER(0.3,Param!$M$21)),-2),0))</f>
        <v>2.3514820523808546</v>
      </c>
      <c r="AN39" s="46">
        <f ca="1">IF(ScreenHeight!$B40&lt;OFFSET(Radar!$AC$3,COLUMN(),0),    Param!$B$38/ScreenHeight!$B40,    (Param!$B$37+1/(1-OFFSET(Radar!$AD$3,COLUMN(),0)*ScreenHeight!$C40)/Param!$B$39)/OFFSET(Radar!$AC$3,COLUMN(),0))*DistanceShader!AN39*LightShader!AN39*(IF(OFFSET(Ghosts!$S$41,COLUMN(),0)&lt;ScreenHeight!$E40,   1,   (SQRT(OFFSET(Ghosts!$T$41,COLUMN(),0)-OFFSET(Ghosts!$R$41,COLUMN(),0)*ScreenHeight!$D40)-1))+IF(Ghosts!$B$35,IF(Param!$M$21,-1-POWER(0.3,Param!$M$21)/(IF(Param!$M$21&lt;20,LightShader!AN104,OFFSET(LightShader!AN104,Param!$M$21-20,0))+POWER(0.3,Param!$M$21)),-2),0))</f>
        <v>2.5221993935353364</v>
      </c>
      <c r="AO39" s="46">
        <f ca="1">IF(ScreenHeight!$B40&lt;OFFSET(Radar!$AC$3,COLUMN(),0),    Param!$B$38/ScreenHeight!$B40,    (Param!$B$37+1/(1-OFFSET(Radar!$AD$3,COLUMN(),0)*ScreenHeight!$C40)/Param!$B$39)/OFFSET(Radar!$AC$3,COLUMN(),0))*DistanceShader!AO39*LightShader!AO39*(IF(OFFSET(Ghosts!$S$41,COLUMN(),0)&lt;ScreenHeight!$E40,   1,   (SQRT(OFFSET(Ghosts!$T$41,COLUMN(),0)-OFFSET(Ghosts!$R$41,COLUMN(),0)*ScreenHeight!$D40)-1))+IF(Ghosts!$B$35,IF(Param!$M$21,-1-POWER(0.3,Param!$M$21)/(IF(Param!$M$21&lt;20,LightShader!AO104,OFFSET(LightShader!AO104,Param!$M$21-20,0))+POWER(0.3,Param!$M$21)),-2),0))</f>
        <v>4.6675209851195687</v>
      </c>
      <c r="AP39" s="46">
        <f ca="1">IF(ScreenHeight!$B40&lt;OFFSET(Radar!$AC$3,COLUMN(),0),    Param!$B$38/ScreenHeight!$B40,    (Param!$B$37+1/(1-OFFSET(Radar!$AD$3,COLUMN(),0)*ScreenHeight!$C40)/Param!$B$39)/OFFSET(Radar!$AC$3,COLUMN(),0))*DistanceShader!AP39*LightShader!AP39*(IF(OFFSET(Ghosts!$S$41,COLUMN(),0)&lt;ScreenHeight!$E40,   1,   (SQRT(OFFSET(Ghosts!$T$41,COLUMN(),0)-OFFSET(Ghosts!$R$41,COLUMN(),0)*ScreenHeight!$D40)-1))+IF(Ghosts!$B$35,IF(Param!$M$21,-1-POWER(0.3,Param!$M$21)/(IF(Param!$M$21&lt;20,LightShader!AP104,OFFSET(LightShader!AP104,Param!$M$21-20,0))+POWER(0.3,Param!$M$21)),-2),0))</f>
        <v>4.693766897958251</v>
      </c>
      <c r="AQ39" s="46">
        <f ca="1">IF(ScreenHeight!$B40&lt;OFFSET(Radar!$AC$3,COLUMN(),0),    Param!$B$38/ScreenHeight!$B40,    (Param!$B$37+1/(1-OFFSET(Radar!$AD$3,COLUMN(),0)*ScreenHeight!$C40)/Param!$B$39)/OFFSET(Radar!$AC$3,COLUMN(),0))*DistanceShader!AQ39*LightShader!AQ39*(IF(OFFSET(Ghosts!$S$41,COLUMN(),0)&lt;ScreenHeight!$E40,   1,   (SQRT(OFFSET(Ghosts!$T$41,COLUMN(),0)-OFFSET(Ghosts!$R$41,COLUMN(),0)*ScreenHeight!$D40)-1))+IF(Ghosts!$B$35,IF(Param!$M$21,-1-POWER(0.3,Param!$M$21)/(IF(Param!$M$21&lt;20,LightShader!AQ104,OFFSET(LightShader!AQ104,Param!$M$21-20,0))+POWER(0.3,Param!$M$21)),-2),0))</f>
        <v>4.6029057484101754</v>
      </c>
      <c r="AR39" s="46">
        <f ca="1">IF(ScreenHeight!$B40&lt;OFFSET(Radar!$AC$3,COLUMN(),0),    Param!$B$38/ScreenHeight!$B40,    (Param!$B$37+1/(1-OFFSET(Radar!$AD$3,COLUMN(),0)*ScreenHeight!$C40)/Param!$B$39)/OFFSET(Radar!$AC$3,COLUMN(),0))*DistanceShader!AR39*LightShader!AR39*(IF(OFFSET(Ghosts!$S$41,COLUMN(),0)&lt;ScreenHeight!$E40,   1,   (SQRT(OFFSET(Ghosts!$T$41,COLUMN(),0)-OFFSET(Ghosts!$R$41,COLUMN(),0)*ScreenHeight!$D40)-1))+IF(Ghosts!$B$35,IF(Param!$M$21,-1-POWER(0.3,Param!$M$21)/(IF(Param!$M$21&lt;20,LightShader!AR104,OFFSET(LightShader!AR104,Param!$M$21-20,0))+POWER(0.3,Param!$M$21)),-2),0))</f>
        <v>4.5093637088381744</v>
      </c>
      <c r="AS39" s="46">
        <f ca="1">IF(ScreenHeight!$B40&lt;OFFSET(Radar!$AC$3,COLUMN(),0),    Param!$B$38/ScreenHeight!$B40,    (Param!$B$37+1/(1-OFFSET(Radar!$AD$3,COLUMN(),0)*ScreenHeight!$C40)/Param!$B$39)/OFFSET(Radar!$AC$3,COLUMN(),0))*DistanceShader!AS39*LightShader!AS39*(IF(OFFSET(Ghosts!$S$41,COLUMN(),0)&lt;ScreenHeight!$E40,   1,   (SQRT(OFFSET(Ghosts!$T$41,COLUMN(),0)-OFFSET(Ghosts!$R$41,COLUMN(),0)*ScreenHeight!$D40)-1))+IF(Ghosts!$B$35,IF(Param!$M$21,-1-POWER(0.3,Param!$M$21)/(IF(Param!$M$21&lt;20,LightShader!AS104,OFFSET(LightShader!AS104,Param!$M$21-20,0))+POWER(0.3,Param!$M$21)),-2),0))</f>
        <v>4.4132257675976136</v>
      </c>
      <c r="AT39" s="46">
        <f ca="1">IF(ScreenHeight!$B40&lt;OFFSET(Radar!$AC$3,COLUMN(),0),    Param!$B$38/ScreenHeight!$B40,    (Param!$B$37+1/(1-OFFSET(Radar!$AD$3,COLUMN(),0)*ScreenHeight!$C40)/Param!$B$39)/OFFSET(Radar!$AC$3,COLUMN(),0))*DistanceShader!AT39*LightShader!AT39*(IF(OFFSET(Ghosts!$S$41,COLUMN(),0)&lt;ScreenHeight!$E40,   1,   (SQRT(OFFSET(Ghosts!$T$41,COLUMN(),0)-OFFSET(Ghosts!$R$41,COLUMN(),0)*ScreenHeight!$D40)-1))+IF(Ghosts!$B$35,IF(Param!$M$21,-1-POWER(0.3,Param!$M$21)/(IF(Param!$M$21&lt;20,LightShader!AT104,OFFSET(LightShader!AT104,Param!$M$21-20,0))+POWER(0.3,Param!$M$21)),-2),0))</f>
        <v>4.3145891894025201</v>
      </c>
      <c r="AU39" s="46">
        <f ca="1">IF(ScreenHeight!$B40&lt;OFFSET(Radar!$AC$3,COLUMN(),0),    Param!$B$38/ScreenHeight!$B40,    (Param!$B$37+1/(1-OFFSET(Radar!$AD$3,COLUMN(),0)*ScreenHeight!$C40)/Param!$B$39)/OFFSET(Radar!$AC$3,COLUMN(),0))*DistanceShader!AU39*LightShader!AU39*(IF(OFFSET(Ghosts!$S$41,COLUMN(),0)&lt;ScreenHeight!$E40,   1,   (SQRT(OFFSET(Ghosts!$T$41,COLUMN(),0)-OFFSET(Ghosts!$R$41,COLUMN(),0)*ScreenHeight!$D40)-1))+IF(Ghosts!$B$35,IF(Param!$M$21,-1-POWER(0.3,Param!$M$21)/(IF(Param!$M$21&lt;20,LightShader!AU104,OFFSET(LightShader!AU104,Param!$M$21-20,0))+POWER(0.3,Param!$M$21)),-2),0))</f>
        <v>4.2135631316241753</v>
      </c>
      <c r="AV39" s="46">
        <f ca="1">IF(ScreenHeight!$B40&lt;OFFSET(Radar!$AC$3,COLUMN(),0),    Param!$B$38/ScreenHeight!$B40,    (Param!$B$37+1/(1-OFFSET(Radar!$AD$3,COLUMN(),0)*ScreenHeight!$C40)/Param!$B$39)/OFFSET(Radar!$AC$3,COLUMN(),0))*DistanceShader!AV39*LightShader!AV39*(IF(OFFSET(Ghosts!$S$41,COLUMN(),0)&lt;ScreenHeight!$E40,   1,   (SQRT(OFFSET(Ghosts!$T$41,COLUMN(),0)-OFFSET(Ghosts!$R$41,COLUMN(),0)*ScreenHeight!$D40)-1))+IF(Ghosts!$B$35,IF(Param!$M$21,-1-POWER(0.3,Param!$M$21)/(IF(Param!$M$21&lt;20,LightShader!AV104,OFFSET(LightShader!AV104,Param!$M$21-20,0))+POWER(0.3,Param!$M$21)),-2),0))</f>
        <v>4.1102681122531859</v>
      </c>
      <c r="AW39" s="46">
        <f ca="1">IF(ScreenHeight!$B40&lt;OFFSET(Radar!$AC$3,COLUMN(),0),    Param!$B$38/ScreenHeight!$B40,    (Param!$B$37+1/(1-OFFSET(Radar!$AD$3,COLUMN(),0)*ScreenHeight!$C40)/Param!$B$39)/OFFSET(Radar!$AC$3,COLUMN(),0))*DistanceShader!AW39*LightShader!AW39*(IF(OFFSET(Ghosts!$S$41,COLUMN(),0)&lt;ScreenHeight!$E40,   1,   (SQRT(OFFSET(Ghosts!$T$41,COLUMN(),0)-OFFSET(Ghosts!$R$41,COLUMN(),0)*ScreenHeight!$D40)-1))+IF(Ghosts!$B$35,IF(Param!$M$21,-1-POWER(0.3,Param!$M$21)/(IF(Param!$M$21&lt;20,LightShader!AW104,OFFSET(LightShader!AW104,Param!$M$21-20,0))+POWER(0.3,Param!$M$21)),-2),0))</f>
        <v>4.004835334056783</v>
      </c>
      <c r="AX39" s="46">
        <f ca="1">IF(ScreenHeight!$B40&lt;OFFSET(Radar!$AC$3,COLUMN(),0),    Param!$B$38/ScreenHeight!$B40,    (Param!$B$37+1/(1-OFFSET(Radar!$AD$3,COLUMN(),0)*ScreenHeight!$C40)/Param!$B$39)/OFFSET(Radar!$AC$3,COLUMN(),0))*DistanceShader!AX39*LightShader!AX39*(IF(OFFSET(Ghosts!$S$41,COLUMN(),0)&lt;ScreenHeight!$E40,   1,   (SQRT(OFFSET(Ghosts!$T$41,COLUMN(),0)-OFFSET(Ghosts!$R$41,COLUMN(),0)*ScreenHeight!$D40)-1))+IF(Ghosts!$B$35,IF(Param!$M$21,-1-POWER(0.3,Param!$M$21)/(IF(Param!$M$21&lt;20,LightShader!AX104,OFFSET(LightShader!AX104,Param!$M$21-20,0))+POWER(0.3,Param!$M$21)),-2),0))</f>
        <v>3.897405872905265</v>
      </c>
      <c r="AY39" s="46">
        <f ca="1">IF(ScreenHeight!$B40&lt;OFFSET(Radar!$AC$3,COLUMN(),0),    Param!$B$38/ScreenHeight!$B40,    (Param!$B$37+1/(1-OFFSET(Radar!$AD$3,COLUMN(),0)*ScreenHeight!$C40)/Param!$B$39)/OFFSET(Radar!$AC$3,COLUMN(),0))*DistanceShader!AY39*LightShader!AY39*(IF(OFFSET(Ghosts!$S$41,COLUMN(),0)&lt;ScreenHeight!$E40,   1,   (SQRT(OFFSET(Ghosts!$T$41,COLUMN(),0)-OFFSET(Ghosts!$R$41,COLUMN(),0)*ScreenHeight!$D40)-1))+IF(Ghosts!$B$35,IF(Param!$M$21,-1-POWER(0.3,Param!$M$21)/(IF(Param!$M$21&lt;20,LightShader!AY104,OFFSET(LightShader!AY104,Param!$M$21-20,0))+POWER(0.3,Param!$M$21)),-2),0))</f>
        <v>3.7881297415458186</v>
      </c>
      <c r="AZ39" s="46">
        <f ca="1">IF(ScreenHeight!$B40&lt;OFFSET(Radar!$AC$3,COLUMN(),0),    Param!$B$38/ScreenHeight!$B40,    (Param!$B$37+1/(1-OFFSET(Radar!$AD$3,COLUMN(),0)*ScreenHeight!$C40)/Param!$B$39)/OFFSET(Radar!$AC$3,COLUMN(),0))*DistanceShader!AZ39*LightShader!AZ39*(IF(OFFSET(Ghosts!$S$41,COLUMN(),0)&lt;ScreenHeight!$E40,   1,   (SQRT(OFFSET(Ghosts!$T$41,COLUMN(),0)-OFFSET(Ghosts!$R$41,COLUMN(),0)*ScreenHeight!$D40)-1))+IF(Ghosts!$B$35,IF(Param!$M$21,-1-POWER(0.3,Param!$M$21)/(IF(Param!$M$21&lt;20,LightShader!AZ104,OFFSET(LightShader!AZ104,Param!$M$21-20,0))+POWER(0.3,Param!$M$21)),-2),0))</f>
        <v>3.6771648431383852</v>
      </c>
      <c r="BA39" s="46">
        <f ca="1">IF(ScreenHeight!$B40&lt;OFFSET(Radar!$AC$3,COLUMN(),0),    Param!$B$38/ScreenHeight!$B40,    (Param!$B$37+1/(1-OFFSET(Radar!$AD$3,COLUMN(),0)*ScreenHeight!$C40)/Param!$B$39)/OFFSET(Radar!$AC$3,COLUMN(),0))*DistanceShader!BA39*LightShader!BA39*(IF(OFFSET(Ghosts!$S$41,COLUMN(),0)&lt;ScreenHeight!$E40,   1,   (SQRT(OFFSET(Ghosts!$T$41,COLUMN(),0)-OFFSET(Ghosts!$R$41,COLUMN(),0)*ScreenHeight!$D40)-1))+IF(Ghosts!$B$35,IF(Param!$M$21,-1-POWER(0.3,Param!$M$21)/(IF(Param!$M$21&lt;20,LightShader!BA104,OFFSET(LightShader!BA104,Param!$M$21-20,0))+POWER(0.3,Param!$M$21)),-2),0))</f>
        <v>3.5646758315162277</v>
      </c>
      <c r="BB39" s="46">
        <f ca="1">IF(ScreenHeight!$B40&lt;OFFSET(Radar!$AC$3,COLUMN(),0),    Param!$B$38/ScreenHeight!$B40,    (Param!$B$37+1/(1-OFFSET(Radar!$AD$3,COLUMN(),0)*ScreenHeight!$C40)/Param!$B$39)/OFFSET(Radar!$AC$3,COLUMN(),0))*DistanceShader!BB39*LightShader!BB39*(IF(OFFSET(Ghosts!$S$41,COLUMN(),0)&lt;ScreenHeight!$E40,   1,   (SQRT(OFFSET(Ghosts!$T$41,COLUMN(),0)-OFFSET(Ghosts!$R$41,COLUMN(),0)*ScreenHeight!$D40)-1))+IF(Ghosts!$B$35,IF(Param!$M$21,-1-POWER(0.3,Param!$M$21)/(IF(Param!$M$21&lt;20,LightShader!BB104,OFFSET(LightShader!BB104,Param!$M$21-20,0))+POWER(0.3,Param!$M$21)),-2),0))</f>
        <v>3.450832897289168</v>
      </c>
      <c r="BC39" s="46">
        <f ca="1">IF(ScreenHeight!$B40&lt;OFFSET(Radar!$AC$3,COLUMN(),0),    Param!$B$38/ScreenHeight!$B40,    (Param!$B$37+1/(1-OFFSET(Radar!$AD$3,COLUMN(),0)*ScreenHeight!$C40)/Param!$B$39)/OFFSET(Radar!$AC$3,COLUMN(),0))*DistanceShader!BC39*LightShader!BC39*(IF(OFFSET(Ghosts!$S$41,COLUMN(),0)&lt;ScreenHeight!$E40,   1,   (SQRT(OFFSET(Ghosts!$T$41,COLUMN(),0)-OFFSET(Ghosts!$R$41,COLUMN(),0)*ScreenHeight!$D40)-1))+IF(Ghosts!$B$35,IF(Param!$M$21,-1-POWER(0.3,Param!$M$21)/(IF(Param!$M$21&lt;20,LightShader!BC104,OFFSET(LightShader!BC104,Param!$M$21-20,0))+POWER(0.3,Param!$M$21)),-2),0))</f>
        <v>3.3358105004878507</v>
      </c>
      <c r="BD39" s="46">
        <f ca="1">IF(ScreenHeight!$B40&lt;OFFSET(Radar!$AC$3,COLUMN(),0),    Param!$B$38/ScreenHeight!$B40,    (Param!$B$37+1/(1-OFFSET(Radar!$AD$3,COLUMN(),0)*ScreenHeight!$C40)/Param!$B$39)/OFFSET(Radar!$AC$3,COLUMN(),0))*DistanceShader!BD39*LightShader!BD39*(IF(OFFSET(Ghosts!$S$41,COLUMN(),0)&lt;ScreenHeight!$E40,   1,   (SQRT(OFFSET(Ghosts!$T$41,COLUMN(),0)-OFFSET(Ghosts!$R$41,COLUMN(),0)*ScreenHeight!$D40)-1))+IF(Ghosts!$B$35,IF(Param!$M$21,-1-POWER(0.3,Param!$M$21)/(IF(Param!$M$21&lt;20,LightShader!BD104,OFFSET(LightShader!BD104,Param!$M$21-20,0))+POWER(0.3,Param!$M$21)),-2),0))</f>
        <v>3.219786071398123</v>
      </c>
      <c r="BE39" s="46">
        <f ca="1">IF(ScreenHeight!$B40&lt;OFFSET(Radar!$AC$3,COLUMN(),0),    Param!$B$38/ScreenHeight!$B40,    (Param!$B$37+1/(1-OFFSET(Radar!$AD$3,COLUMN(),0)*ScreenHeight!$C40)/Param!$B$39)/OFFSET(Radar!$AC$3,COLUMN(),0))*DistanceShader!BE39*LightShader!BE39*(IF(OFFSET(Ghosts!$S$41,COLUMN(),0)&lt;ScreenHeight!$E40,   1,   (SQRT(OFFSET(Ghosts!$T$41,COLUMN(),0)-OFFSET(Ghosts!$R$41,COLUMN(),0)*ScreenHeight!$D40)-1))+IF(Ghosts!$B$35,IF(Param!$M$21,-1-POWER(0.3,Param!$M$21)/(IF(Param!$M$21&lt;20,LightShader!BE104,OFFSET(LightShader!BE104,Param!$M$21-20,0))+POWER(0.3,Param!$M$21)),-2),0))</f>
        <v>3.1029387015304275</v>
      </c>
      <c r="BF39" s="46">
        <f ca="1">IF(ScreenHeight!$B40&lt;OFFSET(Radar!$AC$3,COLUMN(),0),    Param!$B$38/ScreenHeight!$B40,    (Param!$B$37+1/(1-OFFSET(Radar!$AD$3,COLUMN(),0)*ScreenHeight!$C40)/Param!$B$39)/OFFSET(Radar!$AC$3,COLUMN(),0))*DistanceShader!BF39*LightShader!BF39*(IF(OFFSET(Ghosts!$S$41,COLUMN(),0)&lt;ScreenHeight!$E40,   1,   (SQRT(OFFSET(Ghosts!$T$41,COLUMN(),0)-OFFSET(Ghosts!$R$41,COLUMN(),0)*ScreenHeight!$D40)-1))+IF(Ghosts!$B$35,IF(Param!$M$21,-1-POWER(0.3,Param!$M$21)/(IF(Param!$M$21&lt;20,LightShader!BF104,OFFSET(LightShader!BF104,Param!$M$21-20,0))+POWER(0.3,Param!$M$21)),-2),0))</f>
        <v>3.3059086887064071</v>
      </c>
      <c r="BG39" s="46">
        <f ca="1">IF(ScreenHeight!$B40&lt;OFFSET(Radar!$AC$3,COLUMN(),0),    Param!$B$38/ScreenHeight!$B40,    (Param!$B$37+1/(1-OFFSET(Radar!$AD$3,COLUMN(),0)*ScreenHeight!$C40)/Param!$B$39)/OFFSET(Radar!$AC$3,COLUMN(),0))*DistanceShader!BG39*LightShader!BG39*(IF(OFFSET(Ghosts!$S$41,COLUMN(),0)&lt;ScreenHeight!$E40,   1,   (SQRT(OFFSET(Ghosts!$T$41,COLUMN(),0)-OFFSET(Ghosts!$R$41,COLUMN(),0)*ScreenHeight!$D40)-1))+IF(Ghosts!$B$35,IF(Param!$M$21,-1-POWER(0.3,Param!$M$21)/(IF(Param!$M$21&lt;20,LightShader!BG104,OFFSET(LightShader!BG104,Param!$M$21-20,0))+POWER(0.3,Param!$M$21)),-2),0))</f>
        <v>3.2930348687111985</v>
      </c>
      <c r="BH39" s="46">
        <f ca="1">IF(ScreenHeight!$B40&lt;OFFSET(Radar!$AC$3,COLUMN(),0),    Param!$B$38/ScreenHeight!$B40,    (Param!$B$37+1/(1-OFFSET(Radar!$AD$3,COLUMN(),0)*ScreenHeight!$C40)/Param!$B$39)/OFFSET(Radar!$AC$3,COLUMN(),0))*DistanceShader!BH39*LightShader!BH39*(IF(OFFSET(Ghosts!$S$41,COLUMN(),0)&lt;ScreenHeight!$E40,   1,   (SQRT(OFFSET(Ghosts!$T$41,COLUMN(),0)-OFFSET(Ghosts!$R$41,COLUMN(),0)*ScreenHeight!$D40)-1))+IF(Ghosts!$B$35,IF(Param!$M$21,-1-POWER(0.3,Param!$M$21)/(IF(Param!$M$21&lt;20,LightShader!BH104,OFFSET(LightShader!BH104,Param!$M$21-20,0))+POWER(0.3,Param!$M$21)),-2),0))</f>
        <v>3.2788229540088412</v>
      </c>
      <c r="BI39" s="46">
        <f ca="1">IF(ScreenHeight!$B40&lt;OFFSET(Radar!$AC$3,COLUMN(),0),    Param!$B$38/ScreenHeight!$B40,    (Param!$B$37+1/(1-OFFSET(Radar!$AD$3,COLUMN(),0)*ScreenHeight!$C40)/Param!$B$39)/OFFSET(Radar!$AC$3,COLUMN(),0))*DistanceShader!BI39*LightShader!BI39*(IF(OFFSET(Ghosts!$S$41,COLUMN(),0)&lt;ScreenHeight!$E40,   1,   (SQRT(OFFSET(Ghosts!$T$41,COLUMN(),0)-OFFSET(Ghosts!$R$41,COLUMN(),0)*ScreenHeight!$D40)-1))+IF(Ghosts!$B$35,IF(Param!$M$21,-1-POWER(0.3,Param!$M$21)/(IF(Param!$M$21&lt;20,LightShader!BI104,OFFSET(LightShader!BI104,Param!$M$21-20,0))+POWER(0.3,Param!$M$21)),-2),0))</f>
        <v>3.185287969367447</v>
      </c>
      <c r="BJ39" s="46">
        <f ca="1">IF(ScreenHeight!$B40&lt;OFFSET(Radar!$AC$3,COLUMN(),0),    Param!$B$38/ScreenHeight!$B40,    (Param!$B$37+1/(1-OFFSET(Radar!$AD$3,COLUMN(),0)*ScreenHeight!$C40)/Param!$B$39)/OFFSET(Radar!$AC$3,COLUMN(),0))*DistanceShader!BJ39*LightShader!BJ39*(IF(OFFSET(Ghosts!$S$41,COLUMN(),0)&lt;ScreenHeight!$E40,   1,   (SQRT(OFFSET(Ghosts!$T$41,COLUMN(),0)-OFFSET(Ghosts!$R$41,COLUMN(),0)*ScreenHeight!$D40)-1))+IF(Ghosts!$B$35,IF(Param!$M$21,-1-POWER(0.3,Param!$M$21)/(IF(Param!$M$21&lt;20,LightShader!BJ104,OFFSET(LightShader!BJ104,Param!$M$21-20,0))+POWER(0.3,Param!$M$21)),-2),0))</f>
        <v>2.9836893944246947</v>
      </c>
      <c r="BK39" s="46">
        <f ca="1">IF(ScreenHeight!$B40&lt;OFFSET(Radar!$AC$3,COLUMN(),0),    Param!$B$38/ScreenHeight!$B40,    (Param!$B$37+1/(1-OFFSET(Radar!$AD$3,COLUMN(),0)*ScreenHeight!$C40)/Param!$B$39)/OFFSET(Radar!$AC$3,COLUMN(),0))*DistanceShader!BK39*LightShader!BK39*(IF(OFFSET(Ghosts!$S$41,COLUMN(),0)&lt;ScreenHeight!$E40,   1,   (SQRT(OFFSET(Ghosts!$T$41,COLUMN(),0)-OFFSET(Ghosts!$R$41,COLUMN(),0)*ScreenHeight!$D40)-1))+IF(Ghosts!$B$35,IF(Param!$M$21,-1-POWER(0.3,Param!$M$21)/(IF(Param!$M$21&lt;20,LightShader!BK104,OFFSET(LightShader!BK104,Param!$M$21-20,0))+POWER(0.3,Param!$M$21)),-2),0))</f>
        <v>2.7983908097798551</v>
      </c>
      <c r="BL39" s="46">
        <f ca="1">IF(ScreenHeight!$B40&lt;OFFSET(Radar!$AC$3,COLUMN(),0),    Param!$B$38/ScreenHeight!$B40,    (Param!$B$37+1/(1-OFFSET(Radar!$AD$3,COLUMN(),0)*ScreenHeight!$C40)/Param!$B$39)/OFFSET(Radar!$AC$3,COLUMN(),0))*DistanceShader!BL39*LightShader!BL39*(IF(OFFSET(Ghosts!$S$41,COLUMN(),0)&lt;ScreenHeight!$E40,   1,   (SQRT(OFFSET(Ghosts!$T$41,COLUMN(),0)-OFFSET(Ghosts!$R$41,COLUMN(),0)*ScreenHeight!$D40)-1))+IF(Ghosts!$B$35,IF(Param!$M$21,-1-POWER(0.3,Param!$M$21)/(IF(Param!$M$21&lt;20,LightShader!BL104,OFFSET(LightShader!BL104,Param!$M$21-20,0))+POWER(0.3,Param!$M$21)),-2),0))</f>
        <v>2.6284523825798729</v>
      </c>
      <c r="BM39" s="46">
        <f ca="1">IF(ScreenHeight!$B40&lt;OFFSET(Radar!$AC$3,COLUMN(),0),    Param!$B$38/ScreenHeight!$B40,    (Param!$B$37+1/(1-OFFSET(Radar!$AD$3,COLUMN(),0)*ScreenHeight!$C40)/Param!$B$39)/OFFSET(Radar!$AC$3,COLUMN(),0))*DistanceShader!BM39*LightShader!BM39*(IF(OFFSET(Ghosts!$S$41,COLUMN(),0)&lt;ScreenHeight!$E40,   1,   (SQRT(OFFSET(Ghosts!$T$41,COLUMN(),0)-OFFSET(Ghosts!$R$41,COLUMN(),0)*ScreenHeight!$D40)-1))+IF(Ghosts!$B$35,IF(Param!$M$21,-1-POWER(0.3,Param!$M$21)/(IF(Param!$M$21&lt;20,LightShader!BM104,OFFSET(LightShader!BM104,Param!$M$21-20,0))+POWER(0.3,Param!$M$21)),-2),0))</f>
        <v>2.4727085077476003</v>
      </c>
      <c r="BN39" s="46">
        <f ca="1">IF(ScreenHeight!$B40&lt;OFFSET(Radar!$AC$3,COLUMN(),0),    Param!$B$38/ScreenHeight!$B40,    (Param!$B$37+1/(1-OFFSET(Radar!$AD$3,COLUMN(),0)*ScreenHeight!$C40)/Param!$B$39)/OFFSET(Radar!$AC$3,COLUMN(),0))*DistanceShader!BN39*LightShader!BN39*(IF(OFFSET(Ghosts!$S$41,COLUMN(),0)&lt;ScreenHeight!$E40,   1,   (SQRT(OFFSET(Ghosts!$T$41,COLUMN(),0)-OFFSET(Ghosts!$R$41,COLUMN(),0)*ScreenHeight!$D40)-1))+IF(Ghosts!$B$35,IF(Param!$M$21,-1-POWER(0.3,Param!$M$21)/(IF(Param!$M$21&lt;20,LightShader!BN104,OFFSET(LightShader!BN104,Param!$M$21-20,0))+POWER(0.3,Param!$M$21)),-2),0))</f>
        <v>2.3299245947531024</v>
      </c>
      <c r="BO39" s="46">
        <f ca="1">IF(ScreenHeight!$B40&lt;OFFSET(Radar!$AC$3,COLUMN(),0),    Param!$B$38/ScreenHeight!$B40,    (Param!$B$37+1/(1-OFFSET(Radar!$AD$3,COLUMN(),0)*ScreenHeight!$C40)/Param!$B$39)/OFFSET(Radar!$AC$3,COLUMN(),0))*DistanceShader!BO39*LightShader!BO39*(IF(OFFSET(Ghosts!$S$41,COLUMN(),0)&lt;ScreenHeight!$E40,   1,   (SQRT(OFFSET(Ghosts!$T$41,COLUMN(),0)-OFFSET(Ghosts!$R$41,COLUMN(),0)*ScreenHeight!$D40)-1))+IF(Ghosts!$B$35,IF(Param!$M$21,-1-POWER(0.3,Param!$M$21)/(IF(Param!$M$21&lt;20,LightShader!BO104,OFFSET(LightShader!BO104,Param!$M$21-20,0))+POWER(0.3,Param!$M$21)),-2),0))</f>
        <v>2.1988873752275904</v>
      </c>
      <c r="BP39" s="46">
        <f ca="1">IF(ScreenHeight!$B40&lt;OFFSET(Radar!$AC$3,COLUMN(),0),    Param!$B$38/ScreenHeight!$B40,    (Param!$B$37+1/(1-OFFSET(Radar!$AD$3,COLUMN(),0)*ScreenHeight!$C40)/Param!$B$39)/OFFSET(Radar!$AC$3,COLUMN(),0))*DistanceShader!BP39*LightShader!BP39*(IF(OFFSET(Ghosts!$S$41,COLUMN(),0)&lt;ScreenHeight!$E40,   1,   (SQRT(OFFSET(Ghosts!$T$41,COLUMN(),0)-OFFSET(Ghosts!$R$41,COLUMN(),0)*ScreenHeight!$D40)-1))+IF(Ghosts!$B$35,IF(Param!$M$21,-1-POWER(0.3,Param!$M$21)/(IF(Param!$M$21&lt;20,LightShader!BP104,OFFSET(LightShader!BP104,Param!$M$21-20,0))+POWER(0.3,Param!$M$21)),-2),0))</f>
        <v>2.0784531727068951</v>
      </c>
      <c r="BQ39" s="46">
        <f ca="1">IF(ScreenHeight!$B40&lt;OFFSET(Radar!$AC$3,COLUMN(),0),    Param!$B$38/ScreenHeight!$B40,    (Param!$B$37+1/(1-OFFSET(Radar!$AD$3,COLUMN(),0)*ScreenHeight!$C40)/Param!$B$39)/OFFSET(Radar!$AC$3,COLUMN(),0))*DistanceShader!BQ39*LightShader!BQ39*(IF(OFFSET(Ghosts!$S$41,COLUMN(),0)&lt;ScreenHeight!$E40,   1,   (SQRT(OFFSET(Ghosts!$T$41,COLUMN(),0)-OFFSET(Ghosts!$R$41,COLUMN(),0)*ScreenHeight!$D40)-1))+IF(Ghosts!$B$35,IF(Param!$M$21,-1-POWER(0.3,Param!$M$21)/(IF(Param!$M$21&lt;20,LightShader!BQ104,OFFSET(LightShader!BQ104,Param!$M$21-20,0))+POWER(0.3,Param!$M$21)),-2),0))</f>
        <v>1.9675704718709215</v>
      </c>
      <c r="BR39" s="46">
        <f ca="1">IF(ScreenHeight!$B40&lt;OFFSET(Radar!$AC$3,COLUMN(),0),    Param!$B$38/ScreenHeight!$B40,    (Param!$B$37+1/(1-OFFSET(Radar!$AD$3,COLUMN(),0)*ScreenHeight!$C40)/Param!$B$39)/OFFSET(Radar!$AC$3,COLUMN(),0))*DistanceShader!BR39*LightShader!BR39*(IF(OFFSET(Ghosts!$S$41,COLUMN(),0)&lt;ScreenHeight!$E40,   1,   (SQRT(OFFSET(Ghosts!$T$41,COLUMN(),0)-OFFSET(Ghosts!$R$41,COLUMN(),0)*ScreenHeight!$D40)-1))+IF(Ghosts!$B$35,IF(Param!$M$21,-1-POWER(0.3,Param!$M$21)/(IF(Param!$M$21&lt;20,LightShader!BR104,OFFSET(LightShader!BR104,Param!$M$21-20,0))+POWER(0.3,Param!$M$21)),-2),0))</f>
        <v>1.865287309406144</v>
      </c>
      <c r="BS39" s="46">
        <f ca="1">IF(ScreenHeight!$B40&lt;OFFSET(Radar!$AC$3,COLUMN(),0),    Param!$B$38/ScreenHeight!$B40,    (Param!$B$37+1/(1-OFFSET(Radar!$AD$3,COLUMN(),0)*ScreenHeight!$C40)/Param!$B$39)/OFFSET(Radar!$AC$3,COLUMN(),0))*DistanceShader!BS39*LightShader!BS39*(IF(OFFSET(Ghosts!$S$41,COLUMN(),0)&lt;ScreenHeight!$E40,   1,   (SQRT(OFFSET(Ghosts!$T$41,COLUMN(),0)-OFFSET(Ghosts!$R$41,COLUMN(),0)*ScreenHeight!$D40)-1))+IF(Ghosts!$B$35,IF(Param!$M$21,-1-POWER(0.3,Param!$M$21)/(IF(Param!$M$21&lt;20,LightShader!BS104,OFFSET(LightShader!BS104,Param!$M$21-20,0))+POWER(0.3,Param!$M$21)),-2),0))</f>
        <v>1.77075008405296</v>
      </c>
      <c r="BT39" s="46">
        <f ca="1">IF(ScreenHeight!$B40&lt;OFFSET(Radar!$AC$3,COLUMN(),0),    Param!$B$38/ScreenHeight!$B40,    (Param!$B$37+1/(1-OFFSET(Radar!$AD$3,COLUMN(),0)*ScreenHeight!$C40)/Param!$B$39)/OFFSET(Radar!$AC$3,COLUMN(),0))*DistanceShader!BT39*LightShader!BT39*(IF(OFFSET(Ghosts!$S$41,COLUMN(),0)&lt;ScreenHeight!$E40,   1,   (SQRT(OFFSET(Ghosts!$T$41,COLUMN(),0)-OFFSET(Ghosts!$R$41,COLUMN(),0)*ScreenHeight!$D40)-1))+IF(Ghosts!$B$35,IF(Param!$M$21,-1-POWER(0.3,Param!$M$21)/(IF(Param!$M$21&lt;20,LightShader!BT104,OFFSET(LightShader!BT104,Param!$M$21-20,0))+POWER(0.3,Param!$M$21)),-2),0))</f>
        <v>1.6831978306531092</v>
      </c>
      <c r="BU39" s="46">
        <f ca="1">IF(ScreenHeight!$B40&lt;OFFSET(Radar!$AC$3,COLUMN(),0),    Param!$B$38/ScreenHeight!$B40,    (Param!$B$37+1/(1-OFFSET(Radar!$AD$3,COLUMN(),0)*ScreenHeight!$C40)/Param!$B$39)/OFFSET(Radar!$AC$3,COLUMN(),0))*DistanceShader!BU39*LightShader!BU39*(IF(OFFSET(Ghosts!$S$41,COLUMN(),0)&lt;ScreenHeight!$E40,   1,   (SQRT(OFFSET(Ghosts!$T$41,COLUMN(),0)-OFFSET(Ghosts!$R$41,COLUMN(),0)*ScreenHeight!$D40)-1))+IF(Ghosts!$B$35,IF(Param!$M$21,-1-POWER(0.3,Param!$M$21)/(IF(Param!$M$21&lt;20,LightShader!BU104,OFFSET(LightShader!BU104,Param!$M$21-20,0))+POWER(0.3,Param!$M$21)),-2),0))</f>
        <v>1.6019543822800983</v>
      </c>
      <c r="BV39" s="46">
        <f ca="1">IF(ScreenHeight!$B40&lt;OFFSET(Radar!$AC$3,COLUMN(),0),    Param!$B$38/ScreenHeight!$B40,    (Param!$B$37+1/(1-OFFSET(Radar!$AD$3,COLUMN(),0)*ScreenHeight!$C40)/Param!$B$39)/OFFSET(Radar!$AC$3,COLUMN(),0))*DistanceShader!BV39*LightShader!BV39*(IF(OFFSET(Ghosts!$S$41,COLUMN(),0)&lt;ScreenHeight!$E40,   1,   (SQRT(OFFSET(Ghosts!$T$41,COLUMN(),0)-OFFSET(Ghosts!$R$41,COLUMN(),0)*ScreenHeight!$D40)-1))+IF(Ghosts!$B$35,IF(Param!$M$21,-1-POWER(0.3,Param!$M$21)/(IF(Param!$M$21&lt;20,LightShader!BV104,OFFSET(LightShader!BV104,Param!$M$21-20,0))+POWER(0.3,Param!$M$21)),-2),0))</f>
        <v>1.5264198335451262</v>
      </c>
      <c r="BW39" s="46">
        <f ca="1">IF(ScreenHeight!$B40&lt;OFFSET(Radar!$AC$3,COLUMN(),0),    Param!$B$38/ScreenHeight!$B40,    (Param!$B$37+1/(1-OFFSET(Radar!$AD$3,COLUMN(),0)*ScreenHeight!$C40)/Param!$B$39)/OFFSET(Radar!$AC$3,COLUMN(),0))*DistanceShader!BW39*LightShader!BW39*(IF(OFFSET(Ghosts!$S$41,COLUMN(),0)&lt;ScreenHeight!$E40,   1,   (SQRT(OFFSET(Ghosts!$T$41,COLUMN(),0)-OFFSET(Ghosts!$R$41,COLUMN(),0)*ScreenHeight!$D40)-1))+IF(Ghosts!$B$35,IF(Param!$M$21,-1-POWER(0.3,Param!$M$21)/(IF(Param!$M$21&lt;20,LightShader!BW104,OFFSET(LightShader!BW104,Param!$M$21-20,0))+POWER(0.3,Param!$M$21)),-2),0))</f>
        <v>1.4560620968611819</v>
      </c>
      <c r="BX39" s="46">
        <f ca="1">IF(ScreenHeight!$B40&lt;OFFSET(Radar!$AC$3,COLUMN(),0),    Param!$B$38/ScreenHeight!$B40,    (Param!$B$37+1/(1-OFFSET(Radar!$AD$3,COLUMN(),0)*ScreenHeight!$C40)/Param!$B$39)/OFFSET(Radar!$AC$3,COLUMN(),0))*DistanceShader!BX39*LightShader!BX39*(IF(OFFSET(Ghosts!$S$41,COLUMN(),0)&lt;ScreenHeight!$E40,   1,   (SQRT(OFFSET(Ghosts!$T$41,COLUMN(),0)-OFFSET(Ghosts!$R$41,COLUMN(),0)*ScreenHeight!$D40)-1))+IF(Ghosts!$B$35,IF(Param!$M$21,-1-POWER(0.3,Param!$M$21)/(IF(Param!$M$21&lt;20,LightShader!BX104,OFFSET(LightShader!BX104,Param!$M$21-20,0))+POWER(0.3,Param!$M$21)),-2),0))</f>
        <v>1.0358409037390532</v>
      </c>
      <c r="BY39" s="46">
        <f ca="1">IF(ScreenHeight!$B40&lt;OFFSET(Radar!$AC$3,COLUMN(),0),    Param!$B$38/ScreenHeight!$B40,    (Param!$B$37+1/(1-OFFSET(Radar!$AD$3,COLUMN(),0)*ScreenHeight!$C40)/Param!$B$39)/OFFSET(Radar!$AC$3,COLUMN(),0))*DistanceShader!BY39*LightShader!BY39*(IF(OFFSET(Ghosts!$S$41,COLUMN(),0)&lt;ScreenHeight!$E40,   1,   (SQRT(OFFSET(Ghosts!$T$41,COLUMN(),0)-OFFSET(Ghosts!$R$41,COLUMN(),0)*ScreenHeight!$D40)-1))+IF(Ghosts!$B$35,IF(Param!$M$21,-1-POWER(0.3,Param!$M$21)/(IF(Param!$M$21&lt;20,LightShader!BY104,OFFSET(LightShader!BY104,Param!$M$21-20,0))+POWER(0.3,Param!$M$21)),-2),0))</f>
        <v>0.9984714091725071</v>
      </c>
      <c r="BZ39" s="46">
        <f ca="1">IF(ScreenHeight!$B40&lt;OFFSET(Radar!$AC$3,COLUMN(),0),    Param!$B$38/ScreenHeight!$B40,    (Param!$B$37+1/(1-OFFSET(Radar!$AD$3,COLUMN(),0)*ScreenHeight!$C40)/Param!$B$39)/OFFSET(Radar!$AC$3,COLUMN(),0))*DistanceShader!BZ39*LightShader!BZ39*(IF(OFFSET(Ghosts!$S$41,COLUMN(),0)&lt;ScreenHeight!$E40,   1,   (SQRT(OFFSET(Ghosts!$T$41,COLUMN(),0)-OFFSET(Ghosts!$R$41,COLUMN(),0)*ScreenHeight!$D40)-1))+IF(Ghosts!$B$35,IF(Param!$M$21,-1-POWER(0.3,Param!$M$21)/(IF(Param!$M$21&lt;20,LightShader!BZ104,OFFSET(LightShader!BZ104,Param!$M$21-20,0))+POWER(0.3,Param!$M$21)),-2),0))</f>
        <v>0.96372656628822762</v>
      </c>
      <c r="CA39" s="46">
        <f ca="1">IF(ScreenHeight!$B40&lt;OFFSET(Radar!$AC$3,COLUMN(),0),    Param!$B$38/ScreenHeight!$B40,    (Param!$B$37+1/(1-OFFSET(Radar!$AD$3,COLUMN(),0)*ScreenHeight!$C40)/Param!$B$39)/OFFSET(Radar!$AC$3,COLUMN(),0))*DistanceShader!CA39*LightShader!CA39*(IF(OFFSET(Ghosts!$S$41,COLUMN(),0)&lt;ScreenHeight!$E40,   1,   (SQRT(OFFSET(Ghosts!$T$41,COLUMN(),0)-OFFSET(Ghosts!$R$41,COLUMN(),0)*ScreenHeight!$D40)-1))+IF(Ghosts!$B$35,IF(Param!$M$21,-1-POWER(0.3,Param!$M$21)/(IF(Param!$M$21&lt;20,LightShader!CA104,OFFSET(LightShader!CA104,Param!$M$21-20,0))+POWER(0.3,Param!$M$21)),-2),0))</f>
        <v>0.93137431004030458</v>
      </c>
      <c r="CB39" s="46">
        <f ca="1">IF(ScreenHeight!$B40&lt;OFFSET(Radar!$AC$3,COLUMN(),0),    Param!$B$38/ScreenHeight!$B40,    (Param!$B$37+1/(1-OFFSET(Radar!$AD$3,COLUMN(),0)*ScreenHeight!$C40)/Param!$B$39)/OFFSET(Radar!$AC$3,COLUMN(),0))*DistanceShader!CB39*LightShader!CB39*(IF(OFFSET(Ghosts!$S$41,COLUMN(),0)&lt;ScreenHeight!$E40,   1,   (SQRT(OFFSET(Ghosts!$T$41,COLUMN(),0)-OFFSET(Ghosts!$R$41,COLUMN(),0)*ScreenHeight!$D40)-1))+IF(Ghosts!$B$35,IF(Param!$M$21,-1-POWER(0.3,Param!$M$21)/(IF(Param!$M$21&lt;20,LightShader!CB104,OFFSET(LightShader!CB104,Param!$M$21-20,0))+POWER(0.3,Param!$M$21)),-2),0))</f>
        <v>0.90116303540394704</v>
      </c>
      <c r="CC39" s="46">
        <f ca="1">IF(ScreenHeight!$B40&lt;OFFSET(Radar!$AC$3,COLUMN(),0),    Param!$B$38/ScreenHeight!$B40,    (Param!$B$37+1/(1-OFFSET(Radar!$AD$3,COLUMN(),0)*ScreenHeight!$C40)/Param!$B$39)/OFFSET(Radar!$AC$3,COLUMN(),0))*DistanceShader!CC39*LightShader!CC39*(IF(OFFSET(Ghosts!$S$41,COLUMN(),0)&lt;ScreenHeight!$E40,   1,   (SQRT(OFFSET(Ghosts!$T$41,COLUMN(),0)-OFFSET(Ghosts!$R$41,COLUMN(),0)*ScreenHeight!$D40)-1))+IF(Ghosts!$B$35,IF(Param!$M$21,-1-POWER(0.3,Param!$M$21)/(IF(Param!$M$21&lt;20,LightShader!CC104,OFFSET(LightShader!CC104,Param!$M$21-20,0))+POWER(0.3,Param!$M$21)),-2),0))</f>
        <v>0.87280340233326115</v>
      </c>
      <c r="CD39" s="46">
        <f ca="1">IF(ScreenHeight!$B40&lt;OFFSET(Radar!$AC$3,COLUMN(),0),    Param!$B$38/ScreenHeight!$B40,    (Param!$B$37+1/(1-OFFSET(Radar!$AD$3,COLUMN(),0)*ScreenHeight!$C40)/Param!$B$39)/OFFSET(Radar!$AC$3,COLUMN(),0))*DistanceShader!CD39*LightShader!CD39*(IF(OFFSET(Ghosts!$S$41,COLUMN(),0)&lt;ScreenHeight!$E40,   1,   (SQRT(OFFSET(Ghosts!$T$41,COLUMN(),0)-OFFSET(Ghosts!$R$41,COLUMN(),0)*ScreenHeight!$D40)-1))+IF(Ghosts!$B$35,IF(Param!$M$21,-1-POWER(0.3,Param!$M$21)/(IF(Param!$M$21&lt;20,LightShader!CD104,OFFSET(LightShader!CD104,Param!$M$21-20,0))+POWER(0.3,Param!$M$21)),-2),0))</f>
        <v>0.8459558020734177</v>
      </c>
      <c r="CE39" s="46">
        <f ca="1">IF(ScreenHeight!$B40&lt;OFFSET(Radar!$AC$3,COLUMN(),0),    Param!$B$38/ScreenHeight!$B40,    (Param!$B$37+1/(1-OFFSET(Radar!$AD$3,COLUMN(),0)*ScreenHeight!$C40)/Param!$B$39)/OFFSET(Radar!$AC$3,COLUMN(),0))*DistanceShader!CE39*LightShader!CE39*(IF(OFFSET(Ghosts!$S$41,COLUMN(),0)&lt;ScreenHeight!$E40,   1,   (SQRT(OFFSET(Ghosts!$T$41,COLUMN(),0)-OFFSET(Ghosts!$R$41,COLUMN(),0)*ScreenHeight!$D40)-1))+IF(Ghosts!$B$35,IF(Param!$M$21,-1-POWER(0.3,Param!$M$21)/(IF(Param!$M$21&lt;20,LightShader!CE104,OFFSET(LightShader!CE104,Param!$M$21-20,0))+POWER(0.3,Param!$M$21)),-2),0))</f>
        <v>0.82023475697323278</v>
      </c>
      <c r="CF39" s="46">
        <f ca="1">IF(ScreenHeight!$B40&lt;OFFSET(Radar!$AC$3,COLUMN(),0),    Param!$B$38/ScreenHeight!$B40,    (Param!$B$37+1/(1-OFFSET(Radar!$AD$3,COLUMN(),0)*ScreenHeight!$C40)/Param!$B$39)/OFFSET(Radar!$AC$3,COLUMN(),0))*DistanceShader!CF39*LightShader!CF39*(IF(OFFSET(Ghosts!$S$41,COLUMN(),0)&lt;ScreenHeight!$E40,   1,   (SQRT(OFFSET(Ghosts!$T$41,COLUMN(),0)-OFFSET(Ghosts!$R$41,COLUMN(),0)*ScreenHeight!$D40)-1))+IF(Ghosts!$B$35,IF(Param!$M$21,-1-POWER(0.3,Param!$M$21)/(IF(Param!$M$21&lt;20,LightShader!CF104,OFFSET(LightShader!CF104,Param!$M$21-20,0))+POWER(0.3,Param!$M$21)),-2),0))</f>
        <v>0.79524263498822578</v>
      </c>
      <c r="CG39" s="46">
        <f ca="1">IF(ScreenHeight!$B40&lt;OFFSET(Radar!$AC$3,COLUMN(),0),    Param!$B$38/ScreenHeight!$B40,    (Param!$B$37+1/(1-OFFSET(Radar!$AD$3,COLUMN(),0)*ScreenHeight!$C40)/Param!$B$39)/OFFSET(Radar!$AC$3,COLUMN(),0))*DistanceShader!CG39*LightShader!CG39*(IF(OFFSET(Ghosts!$S$41,COLUMN(),0)&lt;ScreenHeight!$E40,   1,   (SQRT(OFFSET(Ghosts!$T$41,COLUMN(),0)-OFFSET(Ghosts!$R$41,COLUMN(),0)*ScreenHeight!$D40)-1))+IF(Ghosts!$B$35,IF(Param!$M$21,-1-POWER(0.3,Param!$M$21)/(IF(Param!$M$21&lt;20,LightShader!CG104,OFFSET(LightShader!CG104,Param!$M$21-20,0))+POWER(0.3,Param!$M$21)),-2),0))</f>
        <v>0.77023640129573179</v>
      </c>
      <c r="CH39" s="46">
        <f ca="1">IF(ScreenHeight!$B40&lt;OFFSET(Radar!$AC$3,COLUMN(),0),    Param!$B$38/ScreenHeight!$B40,    (Param!$B$37+1/(1-OFFSET(Radar!$AD$3,COLUMN(),0)*ScreenHeight!$C40)/Param!$B$39)/OFFSET(Radar!$AC$3,COLUMN(),0))*DistanceShader!CH39*LightShader!CH39*(IF(OFFSET(Ghosts!$S$41,COLUMN(),0)&lt;ScreenHeight!$E40,   1,   (SQRT(OFFSET(Ghosts!$T$41,COLUMN(),0)-OFFSET(Ghosts!$R$41,COLUMN(),0)*ScreenHeight!$D40)-1))+IF(Ghosts!$B$35,IF(Param!$M$21,-1-POWER(0.3,Param!$M$21)/(IF(Param!$M$21&lt;20,LightShader!CH104,OFFSET(LightShader!CH104,Param!$M$21-20,0))+POWER(0.3,Param!$M$21)),-2),0))</f>
        <v>0.74528256228953471</v>
      </c>
      <c r="CI39" s="46">
        <f ca="1">IF(ScreenHeight!$B40&lt;OFFSET(Radar!$AC$3,COLUMN(),0),    Param!$B$38/ScreenHeight!$B40,    (Param!$B$37+1/(1-OFFSET(Radar!$AD$3,COLUMN(),0)*ScreenHeight!$C40)/Param!$B$39)/OFFSET(Radar!$AC$3,COLUMN(),0))*DistanceShader!CI39*LightShader!CI39*(IF(OFFSET(Ghosts!$S$41,COLUMN(),0)&lt;ScreenHeight!$E40,   1,   (SQRT(OFFSET(Ghosts!$T$41,COLUMN(),0)-OFFSET(Ghosts!$R$41,COLUMN(),0)*ScreenHeight!$D40)-1))+IF(Ghosts!$B$35,IF(Param!$M$21,-1-POWER(0.3,Param!$M$21)/(IF(Param!$M$21&lt;20,LightShader!CI104,OFFSET(LightShader!CI104,Param!$M$21-20,0))+POWER(0.3,Param!$M$21)),-2),0))</f>
        <v>0.72157203393063252</v>
      </c>
      <c r="CJ39" s="46">
        <f ca="1">IF(ScreenHeight!$B40&lt;OFFSET(Radar!$AC$3,COLUMN(),0),    Param!$B$38/ScreenHeight!$B40,    (Param!$B$37+1/(1-OFFSET(Radar!$AD$3,COLUMN(),0)*ScreenHeight!$C40)/Param!$B$39)/OFFSET(Radar!$AC$3,COLUMN(),0))*DistanceShader!CJ39*LightShader!CJ39*(IF(OFFSET(Ghosts!$S$41,COLUMN(),0)&lt;ScreenHeight!$E40,   1,   (SQRT(OFFSET(Ghosts!$T$41,COLUMN(),0)-OFFSET(Ghosts!$R$41,COLUMN(),0)*ScreenHeight!$D40)-1))+IF(Ghosts!$B$35,IF(Param!$M$21,-1-POWER(0.3,Param!$M$21)/(IF(Param!$M$21&lt;20,LightShader!CJ104,OFFSET(LightShader!CJ104,Param!$M$21-20,0))+POWER(0.3,Param!$M$21)),-2),0))</f>
        <v>0.69786993604989456</v>
      </c>
      <c r="CK39" s="46">
        <f ca="1">IF(ScreenHeight!$B40&lt;OFFSET(Radar!$AC$3,COLUMN(),0),    Param!$B$38/ScreenHeight!$B40,    (Param!$B$37+1/(1-OFFSET(Radar!$AD$3,COLUMN(),0)*ScreenHeight!$C40)/Param!$B$39)/OFFSET(Radar!$AC$3,COLUMN(),0))*DistanceShader!CK39*LightShader!CK39*(IF(OFFSET(Ghosts!$S$41,COLUMN(),0)&lt;ScreenHeight!$E40,   1,   (SQRT(OFFSET(Ghosts!$T$41,COLUMN(),0)-OFFSET(Ghosts!$R$41,COLUMN(),0)*ScreenHeight!$D40)-1))+IF(Ghosts!$B$35,IF(Param!$M$21,-1-POWER(0.3,Param!$M$21)/(IF(Param!$M$21&lt;20,LightShader!CK104,OFFSET(LightShader!CK104,Param!$M$21-20,0))+POWER(0.3,Param!$M$21)),-2),0))</f>
        <v>0.67434134429320336</v>
      </c>
      <c r="CL39" s="46">
        <f ca="1">IF(ScreenHeight!$B40&lt;OFFSET(Radar!$AC$3,COLUMN(),0),    Param!$B$38/ScreenHeight!$B40,    (Param!$B$37+1/(1-OFFSET(Radar!$AD$3,COLUMN(),0)*ScreenHeight!$C40)/Param!$B$39)/OFFSET(Radar!$AC$3,COLUMN(),0))*DistanceShader!CL39*LightShader!CL39*(IF(OFFSET(Ghosts!$S$41,COLUMN(),0)&lt;ScreenHeight!$E40,   1,   (SQRT(OFFSET(Ghosts!$T$41,COLUMN(),0)-OFFSET(Ghosts!$R$41,COLUMN(),0)*ScreenHeight!$D40)-1))+IF(Ghosts!$B$35,IF(Param!$M$21,-1-POWER(0.3,Param!$M$21)/(IF(Param!$M$21&lt;20,LightShader!CL104,OFFSET(LightShader!CL104,Param!$M$21-20,0))+POWER(0.3,Param!$M$21)),-2),0))</f>
        <v>0.79426128317662437</v>
      </c>
      <c r="CM39" s="46">
        <f ca="1">IF(ScreenHeight!$B40&lt;OFFSET(Radar!$AC$3,COLUMN(),0),    Param!$B$38/ScreenHeight!$B40,    (Param!$B$37+1/(1-OFFSET(Radar!$AD$3,COLUMN(),0)*ScreenHeight!$C40)/Param!$B$39)/OFFSET(Radar!$AC$3,COLUMN(),0))*DistanceShader!CM39*LightShader!CM39*(IF(OFFSET(Ghosts!$S$41,COLUMN(),0)&lt;ScreenHeight!$E40,   1,   (SQRT(OFFSET(Ghosts!$T$41,COLUMN(),0)-OFFSET(Ghosts!$R$41,COLUMN(),0)*ScreenHeight!$D40)-1))+IF(Ghosts!$B$35,IF(Param!$M$21,-1-POWER(0.3,Param!$M$21)/(IF(Param!$M$21&lt;20,LightShader!CM104,OFFSET(LightShader!CM104,Param!$M$21-20,0))+POWER(0.3,Param!$M$21)),-2),0))</f>
        <v>0.89635329226211002</v>
      </c>
      <c r="CN39" s="46">
        <f ca="1">IF(ScreenHeight!$B40&lt;OFFSET(Radar!$AC$3,COLUMN(),0),    Param!$B$38/ScreenHeight!$B40,    (Param!$B$37+1/(1-OFFSET(Radar!$AD$3,COLUMN(),0)*ScreenHeight!$C40)/Param!$B$39)/OFFSET(Radar!$AC$3,COLUMN(),0))*DistanceShader!CN39*LightShader!CN39*(IF(OFFSET(Ghosts!$S$41,COLUMN(),0)&lt;ScreenHeight!$E40,   1,   (SQRT(OFFSET(Ghosts!$T$41,COLUMN(),0)-OFFSET(Ghosts!$R$41,COLUMN(),0)*ScreenHeight!$D40)-1))+IF(Ghosts!$B$35,IF(Param!$M$21,-1-POWER(0.3,Param!$M$21)/(IF(Param!$M$21&lt;20,LightShader!CN104,OFFSET(LightShader!CN104,Param!$M$21-20,0))+POWER(0.3,Param!$M$21)),-2),0))</f>
        <v>0.8667401410363742</v>
      </c>
      <c r="CO39" s="46">
        <f ca="1">IF(ScreenHeight!$B40&lt;OFFSET(Radar!$AC$3,COLUMN(),0),    Param!$B$38/ScreenHeight!$B40,    (Param!$B$37+1/(1-OFFSET(Radar!$AD$3,COLUMN(),0)*ScreenHeight!$C40)/Param!$B$39)/OFFSET(Radar!$AC$3,COLUMN(),0))*DistanceShader!CO39*LightShader!CO39*(IF(OFFSET(Ghosts!$S$41,COLUMN(),0)&lt;ScreenHeight!$E40,   1,   (SQRT(OFFSET(Ghosts!$T$41,COLUMN(),0)-OFFSET(Ghosts!$R$41,COLUMN(),0)*ScreenHeight!$D40)-1))+IF(Ghosts!$B$35,IF(Param!$M$21,-1-POWER(0.3,Param!$M$21)/(IF(Param!$M$21&lt;20,LightShader!CO104,OFFSET(LightShader!CO104,Param!$M$21-20,0))+POWER(0.3,Param!$M$21)),-2),0))</f>
        <v>0.83867557714069896</v>
      </c>
      <c r="CP39" s="46">
        <f ca="1">IF(ScreenHeight!$B40&lt;OFFSET(Radar!$AC$3,COLUMN(),0),    Param!$B$38/ScreenHeight!$B40,    (Param!$B$37+1/(1-OFFSET(Radar!$AD$3,COLUMN(),0)*ScreenHeight!$C40)/Param!$B$39)/OFFSET(Radar!$AC$3,COLUMN(),0))*DistanceShader!CP39*LightShader!CP39*(IF(OFFSET(Ghosts!$S$41,COLUMN(),0)&lt;ScreenHeight!$E40,   1,   (SQRT(OFFSET(Ghosts!$T$41,COLUMN(),0)-OFFSET(Ghosts!$R$41,COLUMN(),0)*ScreenHeight!$D40)-1))+IF(Ghosts!$B$35,IF(Param!$M$21,-1-POWER(0.3,Param!$M$21)/(IF(Param!$M$21&lt;20,LightShader!CP104,OFFSET(LightShader!CP104,Param!$M$21-20,0))+POWER(0.3,Param!$M$21)),-2),0))</f>
        <v>0.81214029989113901</v>
      </c>
      <c r="CQ39" s="46">
        <f ca="1">IF(ScreenHeight!$B40&lt;OFFSET(Radar!$AC$3,COLUMN(),0),    Param!$B$38/ScreenHeight!$B40,    (Param!$B$37+1/(1-OFFSET(Radar!$AD$3,COLUMN(),0)*ScreenHeight!$C40)/Param!$B$39)/OFFSET(Radar!$AC$3,COLUMN(),0))*DistanceShader!CQ39*LightShader!CQ39*(IF(OFFSET(Ghosts!$S$41,COLUMN(),0)&lt;ScreenHeight!$E40,   1,   (SQRT(OFFSET(Ghosts!$T$41,COLUMN(),0)-OFFSET(Ghosts!$R$41,COLUMN(),0)*ScreenHeight!$D40)-1))+IF(Ghosts!$B$35,IF(Param!$M$21,-1-POWER(0.3,Param!$M$21)/(IF(Param!$M$21&lt;20,LightShader!CQ104,OFFSET(LightShader!CQ104,Param!$M$21-20,0))+POWER(0.3,Param!$M$21)),-2),0))</f>
        <v>0.78706704475798173</v>
      </c>
      <c r="CR39" s="46">
        <f ca="1">IF(ScreenHeight!$B40&lt;OFFSET(Radar!$AC$3,COLUMN(),0),    Param!$B$38/ScreenHeight!$B40,    (Param!$B$37+1/(1-OFFSET(Radar!$AD$3,COLUMN(),0)*ScreenHeight!$C40)/Param!$B$39)/OFFSET(Radar!$AC$3,COLUMN(),0))*DistanceShader!CR39*LightShader!CR39*(IF(OFFSET(Ghosts!$S$41,COLUMN(),0)&lt;ScreenHeight!$E40,   1,   (SQRT(OFFSET(Ghosts!$T$41,COLUMN(),0)-OFFSET(Ghosts!$R$41,COLUMN(),0)*ScreenHeight!$D40)-1))+IF(Ghosts!$B$35,IF(Param!$M$21,-1-POWER(0.3,Param!$M$21)/(IF(Param!$M$21&lt;20,LightShader!CR104,OFFSET(LightShader!CR104,Param!$M$21-20,0))+POWER(0.3,Param!$M$21)),-2),0))</f>
        <v>0.76336397197385786</v>
      </c>
      <c r="CS39" s="46">
        <f ca="1">IF(ScreenHeight!$B40&lt;OFFSET(Radar!$AC$3,COLUMN(),0),    Param!$B$38/ScreenHeight!$B40,    (Param!$B$37+1/(1-OFFSET(Radar!$AD$3,COLUMN(),0)*ScreenHeight!$C40)/Param!$B$39)/OFFSET(Radar!$AC$3,COLUMN(),0))*DistanceShader!CS39*LightShader!CS39*(IF(OFFSET(Ghosts!$S$41,COLUMN(),0)&lt;ScreenHeight!$E40,   1,   (SQRT(OFFSET(Ghosts!$T$41,COLUMN(),0)-OFFSET(Ghosts!$R$41,COLUMN(),0)*ScreenHeight!$D40)-1))+IF(Ghosts!$B$35,IF(Param!$M$21,-1-POWER(0.3,Param!$M$21)/(IF(Param!$M$21&lt;20,LightShader!CS104,OFFSET(LightShader!CS104,Param!$M$21-20,0))+POWER(0.3,Param!$M$21)),-2),0))</f>
        <v>0.74093053262515696</v>
      </c>
      <c r="CT39" s="46">
        <f ca="1">IF(ScreenHeight!$B40&lt;OFFSET(Radar!$AC$3,COLUMN(),0),    Param!$B$38/ScreenHeight!$B40,    (Param!$B$37+1/(1-OFFSET(Radar!$AD$3,COLUMN(),0)*ScreenHeight!$C40)/Param!$B$39)/OFFSET(Radar!$AC$3,COLUMN(),0))*DistanceShader!CT39*LightShader!CT39*(IF(OFFSET(Ghosts!$S$41,COLUMN(),0)&lt;ScreenHeight!$E40,   1,   (SQRT(OFFSET(Ghosts!$T$41,COLUMN(),0)-OFFSET(Ghosts!$R$41,COLUMN(),0)*ScreenHeight!$D40)-1))+IF(Ghosts!$B$35,IF(Param!$M$21,-1-POWER(0.3,Param!$M$21)/(IF(Param!$M$21&lt;20,LightShader!CT104,OFFSET(LightShader!CT104,Param!$M$21-20,0))+POWER(0.3,Param!$M$21)),-2),0))</f>
        <v>0.71966695376303191</v>
      </c>
      <c r="CU39" s="46">
        <f ca="1">IF(ScreenHeight!$B40&lt;OFFSET(Radar!$AC$3,COLUMN(),0),    Param!$B$38/ScreenHeight!$B40,    (Param!$B$37+1/(1-OFFSET(Radar!$AD$3,COLUMN(),0)*ScreenHeight!$C40)/Param!$B$39)/OFFSET(Radar!$AC$3,COLUMN(),0))*DistanceShader!CU39*LightShader!CU39*(IF(OFFSET(Ghosts!$S$41,COLUMN(),0)&lt;ScreenHeight!$E40,   1,   (SQRT(OFFSET(Ghosts!$T$41,COLUMN(),0)-OFFSET(Ghosts!$R$41,COLUMN(),0)*ScreenHeight!$D40)-1))+IF(Ghosts!$B$35,IF(Param!$M$21,-1-POWER(0.3,Param!$M$21)/(IF(Param!$M$21&lt;20,LightShader!CU104,OFFSET(LightShader!CU104,Param!$M$21-20,0))+POWER(0.3,Param!$M$21)),-2),0))</f>
        <v>0.69947923134104484</v>
      </c>
      <c r="CV39" s="46">
        <f ca="1">IF(ScreenHeight!$B40&lt;OFFSET(Radar!$AC$3,COLUMN(),0),    Param!$B$38/ScreenHeight!$B40,    (Param!$B$37+1/(1-OFFSET(Radar!$AD$3,COLUMN(),0)*ScreenHeight!$C40)/Param!$B$39)/OFFSET(Radar!$AC$3,COLUMN(),0))*DistanceShader!CV39*LightShader!CV39*(IF(OFFSET(Ghosts!$S$41,COLUMN(),0)&lt;ScreenHeight!$E40,   1,   (SQRT(OFFSET(Ghosts!$T$41,COLUMN(),0)-OFFSET(Ghosts!$R$41,COLUMN(),0)*ScreenHeight!$D40)-1))+IF(Ghosts!$B$35,IF(Param!$M$21,-1-POWER(0.3,Param!$M$21)/(IF(Param!$M$21&lt;20,LightShader!CV104,OFFSET(LightShader!CV104,Param!$M$21-20,0))+POWER(0.3,Param!$M$21)),-2),0))</f>
        <v>0.68028130123032848</v>
      </c>
      <c r="CW39" s="46">
        <f ca="1">IF(ScreenHeight!$B40&lt;OFFSET(Radar!$AC$3,COLUMN(),0),    Param!$B$38/ScreenHeight!$B40,    (Param!$B$37+1/(1-OFFSET(Radar!$AD$3,COLUMN(),0)*ScreenHeight!$C40)/Param!$B$39)/OFFSET(Radar!$AC$3,COLUMN(),0))*DistanceShader!CW39*LightShader!CW39*(IF(OFFSET(Ghosts!$S$41,COLUMN(),0)&lt;ScreenHeight!$E40,   1,   (SQRT(OFFSET(Ghosts!$T$41,COLUMN(),0)-OFFSET(Ghosts!$R$41,COLUMN(),0)*ScreenHeight!$D40)-1))+IF(Ghosts!$B$35,IF(Param!$M$21,-1-POWER(0.3,Param!$M$21)/(IF(Param!$M$21&lt;20,LightShader!CW104,OFFSET(LightShader!CW104,Param!$M$21-20,0))+POWER(0.3,Param!$M$21)),-2),0))</f>
        <v>0.66199558845380724</v>
      </c>
    </row>
    <row r="40" spans="1:125" ht="7.5" customHeight="1">
      <c r="A40" s="46">
        <f ca="1">IF(ScreenHeight!$B41&lt;OFFSET(Radar!$AC$3,COLUMN(),0),    Param!$B$38/ScreenHeight!$B41,    (Param!$B$37+1/(1-OFFSET(Radar!$AD$3,COLUMN(),0)*ScreenHeight!$C41)/Param!$B$39)/OFFSET(Radar!$AC$3,COLUMN(),0))*DistanceShader!A40*LightShader!A40*(IF(OFFSET(Ghosts!$S$41,COLUMN(),0)&lt;ScreenHeight!$E41,   1,   (SQRT(OFFSET(Ghosts!$T$41,COLUMN(),0)-OFFSET(Ghosts!$R$41,COLUMN(),0)*ScreenHeight!$D41)-1))+IF(Ghosts!$B$35,IF(Param!$M$21,-1-POWER(0.3,Param!$M$21)/(IF(Param!$M$21&lt;20,LightShader!A105,OFFSET(LightShader!A105,Param!$M$21-20,0))+POWER(0.3,Param!$M$21)),-2),0))</f>
        <v>0.72209785929986381</v>
      </c>
      <c r="B40" s="46">
        <f ca="1">IF(ScreenHeight!$B41&lt;OFFSET(Radar!$AC$3,COLUMN(),0),    Param!$B$38/ScreenHeight!$B41,    (Param!$B$37+1/(1-OFFSET(Radar!$AD$3,COLUMN(),0)*ScreenHeight!$C41)/Param!$B$39)/OFFSET(Radar!$AC$3,COLUMN(),0))*DistanceShader!B40*LightShader!B40*(IF(OFFSET(Ghosts!$S$41,COLUMN(),0)&lt;ScreenHeight!$E41,   1,   (SQRT(OFFSET(Ghosts!$T$41,COLUMN(),0)-OFFSET(Ghosts!$R$41,COLUMN(),0)*ScreenHeight!$D41)-1))+IF(Ghosts!$B$35,IF(Param!$M$21,-1-POWER(0.3,Param!$M$21)/(IF(Param!$M$21&lt;20,LightShader!B105,OFFSET(LightShader!B105,Param!$M$21-20,0))+POWER(0.3,Param!$M$21)),-2),0))</f>
        <v>0.73557996394468994</v>
      </c>
      <c r="C40" s="46">
        <f ca="1">IF(ScreenHeight!$B41&lt;OFFSET(Radar!$AC$3,COLUMN(),0),    Param!$B$38/ScreenHeight!$B41,    (Param!$B$37+1/(1-OFFSET(Radar!$AD$3,COLUMN(),0)*ScreenHeight!$C41)/Param!$B$39)/OFFSET(Radar!$AC$3,COLUMN(),0))*DistanceShader!C40*LightShader!C40*(IF(OFFSET(Ghosts!$S$41,COLUMN(),0)&lt;ScreenHeight!$E41,   1,   (SQRT(OFFSET(Ghosts!$T$41,COLUMN(),0)-OFFSET(Ghosts!$R$41,COLUMN(),0)*ScreenHeight!$D41)-1))+IF(Ghosts!$B$35,IF(Param!$M$21,-1-POWER(0.3,Param!$M$21)/(IF(Param!$M$21&lt;20,LightShader!C105,OFFSET(LightShader!C105,Param!$M$21-20,0))+POWER(0.3,Param!$M$21)),-2),0))</f>
        <v>0.74949796202948982</v>
      </c>
      <c r="D40" s="46">
        <f ca="1">IF(ScreenHeight!$B41&lt;OFFSET(Radar!$AC$3,COLUMN(),0),    Param!$B$38/ScreenHeight!$B41,    (Param!$B$37+1/(1-OFFSET(Radar!$AD$3,COLUMN(),0)*ScreenHeight!$C41)/Param!$B$39)/OFFSET(Radar!$AC$3,COLUMN(),0))*DistanceShader!D40*LightShader!D40*(IF(OFFSET(Ghosts!$S$41,COLUMN(),0)&lt;ScreenHeight!$E41,   1,   (SQRT(OFFSET(Ghosts!$T$41,COLUMN(),0)-OFFSET(Ghosts!$R$41,COLUMN(),0)*ScreenHeight!$D41)-1))+IF(Ghosts!$B$35,IF(Param!$M$21,-1-POWER(0.3,Param!$M$21)/(IF(Param!$M$21&lt;20,LightShader!D105,OFFSET(LightShader!D105,Param!$M$21-20,0))+POWER(0.3,Param!$M$21)),-2),0))</f>
        <v>0.76387162769804351</v>
      </c>
      <c r="E40" s="46">
        <f ca="1">IF(ScreenHeight!$B41&lt;OFFSET(Radar!$AC$3,COLUMN(),0),    Param!$B$38/ScreenHeight!$B41,    (Param!$B$37+1/(1-OFFSET(Radar!$AD$3,COLUMN(),0)*ScreenHeight!$C41)/Param!$B$39)/OFFSET(Radar!$AC$3,COLUMN(),0))*DistanceShader!E40*LightShader!E40*(IF(OFFSET(Ghosts!$S$41,COLUMN(),0)&lt;ScreenHeight!$E41,   1,   (SQRT(OFFSET(Ghosts!$T$41,COLUMN(),0)-OFFSET(Ghosts!$R$41,COLUMN(),0)*ScreenHeight!$D41)-1))+IF(Ghosts!$B$35,IF(Param!$M$21,-1-POWER(0.3,Param!$M$21)/(IF(Param!$M$21&lt;20,LightShader!E105,OFFSET(LightShader!E105,Param!$M$21-20,0))+POWER(0.3,Param!$M$21)),-2),0))</f>
        <v>0.77872197969093881</v>
      </c>
      <c r="F40" s="46">
        <f ca="1">IF(ScreenHeight!$B41&lt;OFFSET(Radar!$AC$3,COLUMN(),0),    Param!$B$38/ScreenHeight!$B41,    (Param!$B$37+1/(1-OFFSET(Radar!$AD$3,COLUMN(),0)*ScreenHeight!$C41)/Param!$B$39)/OFFSET(Radar!$AC$3,COLUMN(),0))*DistanceShader!F40*LightShader!F40*(IF(OFFSET(Ghosts!$S$41,COLUMN(),0)&lt;ScreenHeight!$E41,   1,   (SQRT(OFFSET(Ghosts!$T$41,COLUMN(),0)-OFFSET(Ghosts!$R$41,COLUMN(),0)*ScreenHeight!$D41)-1))+IF(Ghosts!$B$35,IF(Param!$M$21,-1-POWER(0.3,Param!$M$21)/(IF(Param!$M$21&lt;20,LightShader!F105,OFFSET(LightShader!F105,Param!$M$21-20,0))+POWER(0.3,Param!$M$21)),-2),0))</f>
        <v>0.79407139071388699</v>
      </c>
      <c r="G40" s="46">
        <f ca="1">IF(ScreenHeight!$B41&lt;OFFSET(Radar!$AC$3,COLUMN(),0),    Param!$B$38/ScreenHeight!$B41,    (Param!$B$37+1/(1-OFFSET(Radar!$AD$3,COLUMN(),0)*ScreenHeight!$C41)/Param!$B$39)/OFFSET(Radar!$AC$3,COLUMN(),0))*DistanceShader!G40*LightShader!G40*(IF(OFFSET(Ghosts!$S$41,COLUMN(),0)&lt;ScreenHeight!$E41,   1,   (SQRT(OFFSET(Ghosts!$T$41,COLUMN(),0)-OFFSET(Ghosts!$R$41,COLUMN(),0)*ScreenHeight!$D41)-1))+IF(Ghosts!$B$35,IF(Param!$M$21,-1-POWER(0.3,Param!$M$21)/(IF(Param!$M$21&lt;20,LightShader!G105,OFFSET(LightShader!G105,Param!$M$21-20,0))+POWER(0.3,Param!$M$21)),-2),0))</f>
        <v>0.80994370946149008</v>
      </c>
      <c r="H40" s="46">
        <f ca="1">IF(ScreenHeight!$B41&lt;OFFSET(Radar!$AC$3,COLUMN(),0),    Param!$B$38/ScreenHeight!$B41,    (Param!$B$37+1/(1-OFFSET(Radar!$AD$3,COLUMN(),0)*ScreenHeight!$C41)/Param!$B$39)/OFFSET(Radar!$AC$3,COLUMN(),0))*DistanceShader!H40*LightShader!H40*(IF(OFFSET(Ghosts!$S$41,COLUMN(),0)&lt;ScreenHeight!$E41,   1,   (SQRT(OFFSET(Ghosts!$T$41,COLUMN(),0)-OFFSET(Ghosts!$R$41,COLUMN(),0)*ScreenHeight!$D41)-1))+IF(Ghosts!$B$35,IF(Param!$M$21,-1-POWER(0.3,Param!$M$21)/(IF(Param!$M$21&lt;20,LightShader!H105,OFFSET(LightShader!H105,Param!$M$21-20,0))+POWER(0.3,Param!$M$21)),-2),0))</f>
        <v>0.82636439699931019</v>
      </c>
      <c r="I40" s="46">
        <f ca="1">IF(ScreenHeight!$B41&lt;OFFSET(Radar!$AC$3,COLUMN(),0),    Param!$B$38/ScreenHeight!$B41,    (Param!$B$37+1/(1-OFFSET(Radar!$AD$3,COLUMN(),0)*ScreenHeight!$C41)/Param!$B$39)/OFFSET(Radar!$AC$3,COLUMN(),0))*DistanceShader!I40*LightShader!I40*(IF(OFFSET(Ghosts!$S$41,COLUMN(),0)&lt;ScreenHeight!$E41,   1,   (SQRT(OFFSET(Ghosts!$T$41,COLUMN(),0)-OFFSET(Ghosts!$R$41,COLUMN(),0)*ScreenHeight!$D41)-1))+IF(Ghosts!$B$35,IF(Param!$M$21,-1-POWER(0.3,Param!$M$21)/(IF(Param!$M$21&lt;20,LightShader!I105,OFFSET(LightShader!I105,Param!$M$21-20,0))+POWER(0.3,Param!$M$21)),-2),0))</f>
        <v>0.84336067944240045</v>
      </c>
      <c r="J40" s="46">
        <f ca="1">IF(ScreenHeight!$B41&lt;OFFSET(Radar!$AC$3,COLUMN(),0),    Param!$B$38/ScreenHeight!$B41,    (Param!$B$37+1/(1-OFFSET(Radar!$AD$3,COLUMN(),0)*ScreenHeight!$C41)/Param!$B$39)/OFFSET(Radar!$AC$3,COLUMN(),0))*DistanceShader!J40*LightShader!J40*(IF(OFFSET(Ghosts!$S$41,COLUMN(),0)&lt;ScreenHeight!$E41,   1,   (SQRT(OFFSET(Ghosts!$T$41,COLUMN(),0)-OFFSET(Ghosts!$R$41,COLUMN(),0)*ScreenHeight!$D41)-1))+IF(Ghosts!$B$35,IF(Param!$M$21,-1-POWER(0.3,Param!$M$21)/(IF(Param!$M$21&lt;20,LightShader!J105,OFFSET(LightShader!J105,Param!$M$21-20,0))+POWER(0.3,Param!$M$21)),-2),0))</f>
        <v>0.85872991075521188</v>
      </c>
      <c r="K40" s="46">
        <f ca="1">IF(ScreenHeight!$B41&lt;OFFSET(Radar!$AC$3,COLUMN(),0),    Param!$B$38/ScreenHeight!$B41,    (Param!$B$37+1/(1-OFFSET(Radar!$AD$3,COLUMN(),0)*ScreenHeight!$C41)/Param!$B$39)/OFFSET(Radar!$AC$3,COLUMN(),0))*DistanceShader!K40*LightShader!K40*(IF(OFFSET(Ghosts!$S$41,COLUMN(),0)&lt;ScreenHeight!$E41,   1,   (SQRT(OFFSET(Ghosts!$T$41,COLUMN(),0)-OFFSET(Ghosts!$R$41,COLUMN(),0)*ScreenHeight!$D41)-1))+IF(Ghosts!$B$35,IF(Param!$M$21,-1-POWER(0.3,Param!$M$21)/(IF(Param!$M$21&lt;20,LightShader!K105,OFFSET(LightShader!K105,Param!$M$21-20,0))+POWER(0.3,Param!$M$21)),-2),0))</f>
        <v>0.88864948173852154</v>
      </c>
      <c r="L40" s="46">
        <f ca="1">IF(ScreenHeight!$B41&lt;OFFSET(Radar!$AC$3,COLUMN(),0),    Param!$B$38/ScreenHeight!$B41,    (Param!$B$37+1/(1-OFFSET(Radar!$AD$3,COLUMN(),0)*ScreenHeight!$C41)/Param!$B$39)/OFFSET(Radar!$AC$3,COLUMN(),0))*DistanceShader!L40*LightShader!L40*(IF(OFFSET(Ghosts!$S$41,COLUMN(),0)&lt;ScreenHeight!$E41,   1,   (SQRT(OFFSET(Ghosts!$T$41,COLUMN(),0)-OFFSET(Ghosts!$R$41,COLUMN(),0)*ScreenHeight!$D41)-1))+IF(Ghosts!$B$35,IF(Param!$M$21,-1-POWER(0.3,Param!$M$21)/(IF(Param!$M$21&lt;20,LightShader!L105,OFFSET(LightShader!L105,Param!$M$21-20,0))+POWER(0.3,Param!$M$21)),-2),0))</f>
        <v>0.92006423915077806</v>
      </c>
      <c r="M40" s="46">
        <f ca="1">IF(ScreenHeight!$B41&lt;OFFSET(Radar!$AC$3,COLUMN(),0),    Param!$B$38/ScreenHeight!$B41,    (Param!$B$37+1/(1-OFFSET(Radar!$AD$3,COLUMN(),0)*ScreenHeight!$C41)/Param!$B$39)/OFFSET(Radar!$AC$3,COLUMN(),0))*DistanceShader!M40*LightShader!M40*(IF(OFFSET(Ghosts!$S$41,COLUMN(),0)&lt;ScreenHeight!$E41,   1,   (SQRT(OFFSET(Ghosts!$T$41,COLUMN(),0)-OFFSET(Ghosts!$R$41,COLUMN(),0)*ScreenHeight!$D41)-1))+IF(Ghosts!$B$35,IF(Param!$M$21,-1-POWER(0.3,Param!$M$21)/(IF(Param!$M$21&lt;20,LightShader!M105,OFFSET(LightShader!M105,Param!$M$21-20,0))+POWER(0.3,Param!$M$21)),-2),0))</f>
        <v>0.95307331216040159</v>
      </c>
      <c r="N40" s="46">
        <f ca="1">IF(ScreenHeight!$B41&lt;OFFSET(Radar!$AC$3,COLUMN(),0),    Param!$B$38/ScreenHeight!$B41,    (Param!$B$37+1/(1-OFFSET(Radar!$AD$3,COLUMN(),0)*ScreenHeight!$C41)/Param!$B$39)/OFFSET(Radar!$AC$3,COLUMN(),0))*DistanceShader!N40*LightShader!N40*(IF(OFFSET(Ghosts!$S$41,COLUMN(),0)&lt;ScreenHeight!$E41,   1,   (SQRT(OFFSET(Ghosts!$T$41,COLUMN(),0)-OFFSET(Ghosts!$R$41,COLUMN(),0)*ScreenHeight!$D41)-1))+IF(Ghosts!$B$35,IF(Param!$M$21,-1-POWER(0.3,Param!$M$21)/(IF(Param!$M$21&lt;20,LightShader!N105,OFFSET(LightShader!N105,Param!$M$21-20,0))+POWER(0.3,Param!$M$21)),-2),0))</f>
        <v>0.98778435339751236</v>
      </c>
      <c r="O40" s="46">
        <f ca="1">IF(ScreenHeight!$B41&lt;OFFSET(Radar!$AC$3,COLUMN(),0),    Param!$B$38/ScreenHeight!$B41,    (Param!$B$37+1/(1-OFFSET(Radar!$AD$3,COLUMN(),0)*ScreenHeight!$C41)/Param!$B$39)/OFFSET(Radar!$AC$3,COLUMN(),0))*DistanceShader!O40*LightShader!O40*(IF(OFFSET(Ghosts!$S$41,COLUMN(),0)&lt;ScreenHeight!$E41,   1,   (SQRT(OFFSET(Ghosts!$T$41,COLUMN(),0)-OFFSET(Ghosts!$R$41,COLUMN(),0)*ScreenHeight!$D41)-1))+IF(Ghosts!$B$35,IF(Param!$M$21,-1-POWER(0.3,Param!$M$21)/(IF(Param!$M$21&lt;20,LightShader!O105,OFFSET(LightShader!O105,Param!$M$21-20,0))+POWER(0.3,Param!$M$21)),-2),0))</f>
        <v>1.0243144684545817</v>
      </c>
      <c r="P40" s="46">
        <f ca="1">IF(ScreenHeight!$B41&lt;OFFSET(Radar!$AC$3,COLUMN(),0),    Param!$B$38/ScreenHeight!$B41,    (Param!$B$37+1/(1-OFFSET(Radar!$AD$3,COLUMN(),0)*ScreenHeight!$C41)/Param!$B$39)/OFFSET(Radar!$AC$3,COLUMN(),0))*DistanceShader!P40*LightShader!P40*(IF(OFFSET(Ghosts!$S$41,COLUMN(),0)&lt;ScreenHeight!$E41,   1,   (SQRT(OFFSET(Ghosts!$T$41,COLUMN(),0)-OFFSET(Ghosts!$R$41,COLUMN(),0)*ScreenHeight!$D41)-1))+IF(Ghosts!$B$35,IF(Param!$M$21,-1-POWER(0.3,Param!$M$21)/(IF(Param!$M$21&lt;20,LightShader!P105,OFFSET(LightShader!P105,Param!$M$21-20,0))+POWER(0.3,Param!$M$21)),-2),0))</f>
        <v>1.0627912670551982</v>
      </c>
      <c r="Q40" s="46">
        <f ca="1">IF(ScreenHeight!$B41&lt;OFFSET(Radar!$AC$3,COLUMN(),0),    Param!$B$38/ScreenHeight!$B41,    (Param!$B$37+1/(1-OFFSET(Radar!$AD$3,COLUMN(),0)*ScreenHeight!$C41)/Param!$B$39)/OFFSET(Radar!$AC$3,COLUMN(),0))*DistanceShader!Q40*LightShader!Q40*(IF(OFFSET(Ghosts!$S$41,COLUMN(),0)&lt;ScreenHeight!$E41,   1,   (SQRT(OFFSET(Ghosts!$T$41,COLUMN(),0)-OFFSET(Ghosts!$R$41,COLUMN(),0)*ScreenHeight!$D41)-1))+IF(Ghosts!$B$35,IF(Param!$M$21,-1-POWER(0.3,Param!$M$21)/(IF(Param!$M$21&lt;20,LightShader!Q105,OFFSET(LightShader!Q105,Param!$M$21-20,0))+POWER(0.3,Param!$M$21)),-2),0))</f>
        <v>1.1033540533341177</v>
      </c>
      <c r="R40" s="46">
        <f ca="1">IF(ScreenHeight!$B41&lt;OFFSET(Radar!$AC$3,COLUMN(),0),    Param!$B$38/ScreenHeight!$B41,    (Param!$B$37+1/(1-OFFSET(Radar!$AD$3,COLUMN(),0)*ScreenHeight!$C41)/Param!$B$39)/OFFSET(Radar!$AC$3,COLUMN(),0))*DistanceShader!R40*LightShader!R40*(IF(OFFSET(Ghosts!$S$41,COLUMN(),0)&lt;ScreenHeight!$E41,   1,   (SQRT(OFFSET(Ghosts!$T$41,COLUMN(),0)-OFFSET(Ghosts!$R$41,COLUMN(),0)*ScreenHeight!$D41)-1))+IF(Ghosts!$B$35,IF(Param!$M$21,-1-POWER(0.3,Param!$M$21)/(IF(Param!$M$21&lt;20,LightShader!R105,OFFSET(LightShader!R105,Param!$M$21-20,0))+POWER(0.3,Param!$M$21)),-2),0))</f>
        <v>1.1461551750169816</v>
      </c>
      <c r="S40" s="46">
        <f ca="1">IF(ScreenHeight!$B41&lt;OFFSET(Radar!$AC$3,COLUMN(),0),    Param!$B$38/ScreenHeight!$B41,    (Param!$B$37+1/(1-OFFSET(Radar!$AD$3,COLUMN(),0)*ScreenHeight!$C41)/Param!$B$39)/OFFSET(Radar!$AC$3,COLUMN(),0))*DistanceShader!S40*LightShader!S40*(IF(OFFSET(Ghosts!$S$41,COLUMN(),0)&lt;ScreenHeight!$E41,   1,   (SQRT(OFFSET(Ghosts!$T$41,COLUMN(),0)-OFFSET(Ghosts!$R$41,COLUMN(),0)*ScreenHeight!$D41)-1))+IF(Ghosts!$B$35,IF(Param!$M$21,-1-POWER(0.3,Param!$M$21)/(IF(Param!$M$21&lt;20,LightShader!S105,OFFSET(LightShader!S105,Param!$M$21-20,0))+POWER(0.3,Param!$M$21)),-2),0))</f>
        <v>1.1913615537807223</v>
      </c>
      <c r="T40" s="46">
        <f ca="1">IF(ScreenHeight!$B41&lt;OFFSET(Radar!$AC$3,COLUMN(),0),    Param!$B$38/ScreenHeight!$B41,    (Param!$B$37+1/(1-OFFSET(Radar!$AD$3,COLUMN(),0)*ScreenHeight!$C41)/Param!$B$39)/OFFSET(Radar!$AC$3,COLUMN(),0))*DistanceShader!T40*LightShader!T40*(IF(OFFSET(Ghosts!$S$41,COLUMN(),0)&lt;ScreenHeight!$E41,   1,   (SQRT(OFFSET(Ghosts!$T$41,COLUMN(),0)-OFFSET(Ghosts!$R$41,COLUMN(),0)*ScreenHeight!$D41)-1))+IF(Ghosts!$B$35,IF(Param!$M$21,-1-POWER(0.3,Param!$M$21)/(IF(Param!$M$21&lt;20,LightShader!T105,OFFSET(LightShader!T105,Param!$M$21-20,0))+POWER(0.3,Param!$M$21)),-2),0))</f>
        <v>1.2391564216175794</v>
      </c>
      <c r="U40" s="46">
        <f ca="1">IF(ScreenHeight!$B41&lt;OFFSET(Radar!$AC$3,COLUMN(),0),    Param!$B$38/ScreenHeight!$B41,    (Param!$B$37+1/(1-OFFSET(Radar!$AD$3,COLUMN(),0)*ScreenHeight!$C41)/Param!$B$39)/OFFSET(Radar!$AC$3,COLUMN(),0))*DistanceShader!U40*LightShader!U40*(IF(OFFSET(Ghosts!$S$41,COLUMN(),0)&lt;ScreenHeight!$E41,   1,   (SQRT(OFFSET(Ghosts!$T$41,COLUMN(),0)-OFFSET(Ghosts!$R$41,COLUMN(),0)*ScreenHeight!$D41)-1))+IF(Ghosts!$B$35,IF(Param!$M$21,-1-POWER(0.3,Param!$M$21)/(IF(Param!$M$21&lt;20,LightShader!U105,OFFSET(LightShader!U105,Param!$M$21-20,0))+POWER(0.3,Param!$M$21)),-2),0))</f>
        <v>1.2897412904407319</v>
      </c>
      <c r="V40" s="46">
        <f ca="1">IF(ScreenHeight!$B41&lt;OFFSET(Radar!$AC$3,COLUMN(),0),    Param!$B$38/ScreenHeight!$B41,    (Param!$B$37+1/(1-OFFSET(Radar!$AD$3,COLUMN(),0)*ScreenHeight!$C41)/Param!$B$39)/OFFSET(Radar!$AC$3,COLUMN(),0))*DistanceShader!V40*LightShader!V40*(IF(OFFSET(Ghosts!$S$41,COLUMN(),0)&lt;ScreenHeight!$E41,   1,   (SQRT(OFFSET(Ghosts!$T$41,COLUMN(),0)-OFFSET(Ghosts!$R$41,COLUMN(),0)*ScreenHeight!$D41)-1))+IF(Ghosts!$B$35,IF(Param!$M$21,-1-POWER(0.3,Param!$M$21)/(IF(Param!$M$21&lt;20,LightShader!V105,OFFSET(LightShader!V105,Param!$M$21-20,0))+POWER(0.3,Param!$M$21)),-2),0))</f>
        <v>1.3433381841590952</v>
      </c>
      <c r="W40" s="46">
        <f ca="1">IF(ScreenHeight!$B41&lt;OFFSET(Radar!$AC$3,COLUMN(),0),    Param!$B$38/ScreenHeight!$B41,    (Param!$B$37+1/(1-OFFSET(Radar!$AD$3,COLUMN(),0)*ScreenHeight!$C41)/Param!$B$39)/OFFSET(Radar!$AC$3,COLUMN(),0))*DistanceShader!W40*LightShader!W40*(IF(OFFSET(Ghosts!$S$41,COLUMN(),0)&lt;ScreenHeight!$E41,   1,   (SQRT(OFFSET(Ghosts!$T$41,COLUMN(),0)-OFFSET(Ghosts!$R$41,COLUMN(),0)*ScreenHeight!$D41)-1))+IF(Ghosts!$B$35,IF(Param!$M$21,-1-POWER(0.3,Param!$M$21)/(IF(Param!$M$21&lt;20,LightShader!W105,OFFSET(LightShader!W105,Param!$M$21-20,0))+POWER(0.3,Param!$M$21)),-2),0))</f>
        <v>1.4001921635241525</v>
      </c>
      <c r="X40" s="46">
        <f ca="1">IF(ScreenHeight!$B41&lt;OFFSET(Radar!$AC$3,COLUMN(),0),    Param!$B$38/ScreenHeight!$B41,    (Param!$B$37+1/(1-OFFSET(Radar!$AD$3,COLUMN(),0)*ScreenHeight!$C41)/Param!$B$39)/OFFSET(Radar!$AC$3,COLUMN(),0))*DistanceShader!X40*LightShader!X40*(IF(OFFSET(Ghosts!$S$41,COLUMN(),0)&lt;ScreenHeight!$E41,   1,   (SQRT(OFFSET(Ghosts!$T$41,COLUMN(),0)-OFFSET(Ghosts!$R$41,COLUMN(),0)*ScreenHeight!$D41)-1))+IF(Ghosts!$B$35,IF(Param!$M$21,-1-POWER(0.3,Param!$M$21)/(IF(Param!$M$21&lt;20,LightShader!X105,OFFSET(LightShader!X105,Param!$M$21-20,0))+POWER(0.3,Param!$M$21)),-2),0))</f>
        <v>1.460574173430633</v>
      </c>
      <c r="Y40" s="46">
        <f ca="1">IF(ScreenHeight!$B41&lt;OFFSET(Radar!$AC$3,COLUMN(),0),    Param!$B$38/ScreenHeight!$B41,    (Param!$B$37+1/(1-OFFSET(Radar!$AD$3,COLUMN(),0)*ScreenHeight!$C41)/Param!$B$39)/OFFSET(Radar!$AC$3,COLUMN(),0))*DistanceShader!Y40*LightShader!Y40*(IF(OFFSET(Ghosts!$S$41,COLUMN(),0)&lt;ScreenHeight!$E41,   1,   (SQRT(OFFSET(Ghosts!$T$41,COLUMN(),0)-OFFSET(Ghosts!$R$41,COLUMN(),0)*ScreenHeight!$D41)-1))+IF(Ghosts!$B$35,IF(Param!$M$21,-1-POWER(0.3,Param!$M$21)/(IF(Param!$M$21&lt;20,LightShader!Y105,OFFSET(LightShader!Y105,Param!$M$21-20,0))+POWER(0.3,Param!$M$21)),-2),0))</f>
        <v>1.5247842388026327</v>
      </c>
      <c r="Z40" s="46">
        <f ca="1">IF(ScreenHeight!$B41&lt;OFFSET(Radar!$AC$3,COLUMN(),0),    Param!$B$38/ScreenHeight!$B41,    (Param!$B$37+1/(1-OFFSET(Radar!$AD$3,COLUMN(),0)*ScreenHeight!$C41)/Param!$B$39)/OFFSET(Radar!$AC$3,COLUMN(),0))*DistanceShader!Z40*LightShader!Z40*(IF(OFFSET(Ghosts!$S$41,COLUMN(),0)&lt;ScreenHeight!$E41,   1,   (SQRT(OFFSET(Ghosts!$T$41,COLUMN(),0)-OFFSET(Ghosts!$R$41,COLUMN(),0)*ScreenHeight!$D41)-1))+IF(Ghosts!$B$35,IF(Param!$M$21,-1-POWER(0.3,Param!$M$21)/(IF(Param!$M$21&lt;20,LightShader!Z105,OFFSET(LightShader!Z105,Param!$M$21-20,0))+POWER(0.3,Param!$M$21)),-2),0))</f>
        <v>1.5931550267943997</v>
      </c>
      <c r="AA40" s="46">
        <f ca="1">IF(ScreenHeight!$B41&lt;OFFSET(Radar!$AC$3,COLUMN(),0),    Param!$B$38/ScreenHeight!$B41,    (Param!$B$37+1/(1-OFFSET(Radar!$AD$3,COLUMN(),0)*ScreenHeight!$C41)/Param!$B$39)/OFFSET(Radar!$AC$3,COLUMN(),0))*DistanceShader!AA40*LightShader!AA40*(IF(OFFSET(Ghosts!$S$41,COLUMN(),0)&lt;ScreenHeight!$E41,   1,   (SQRT(OFFSET(Ghosts!$T$41,COLUMN(),0)-OFFSET(Ghosts!$R$41,COLUMN(),0)*ScreenHeight!$D41)-1))+IF(Ghosts!$B$35,IF(Param!$M$21,-1-POWER(0.3,Param!$M$21)/(IF(Param!$M$21&lt;20,LightShader!AA105,OFFSET(LightShader!AA105,Param!$M$21-20,0))+POWER(0.3,Param!$M$21)),-2),0))</f>
        <v>1.6660557768033502</v>
      </c>
      <c r="AB40" s="46">
        <f ca="1">IF(ScreenHeight!$B41&lt;OFFSET(Radar!$AC$3,COLUMN(),0),    Param!$B$38/ScreenHeight!$B41,    (Param!$B$37+1/(1-OFFSET(Radar!$AD$3,COLUMN(),0)*ScreenHeight!$C41)/Param!$B$39)/OFFSET(Radar!$AC$3,COLUMN(),0))*DistanceShader!AB40*LightShader!AB40*(IF(OFFSET(Ghosts!$S$41,COLUMN(),0)&lt;ScreenHeight!$E41,   1,   (SQRT(OFFSET(Ghosts!$T$41,COLUMN(),0)-OFFSET(Ghosts!$R$41,COLUMN(),0)*ScreenHeight!$D41)-1))+IF(Ghosts!$B$35,IF(Param!$M$21,-1-POWER(0.3,Param!$M$21)/(IF(Param!$M$21&lt;20,LightShader!AB105,OFFSET(LightShader!AB105,Param!$M$21-20,0))+POWER(0.3,Param!$M$21)),-2),0))</f>
        <v>1.7438965711490866</v>
      </c>
      <c r="AC40" s="46">
        <f ca="1">IF(ScreenHeight!$B41&lt;OFFSET(Radar!$AC$3,COLUMN(),0),    Param!$B$38/ScreenHeight!$B41,    (Param!$B$37+1/(1-OFFSET(Radar!$AD$3,COLUMN(),0)*ScreenHeight!$C41)/Param!$B$39)/OFFSET(Radar!$AC$3,COLUMN(),0))*DistanceShader!AC40*LightShader!AC40*(IF(OFFSET(Ghosts!$S$41,COLUMN(),0)&lt;ScreenHeight!$E41,   1,   (SQRT(OFFSET(Ghosts!$T$41,COLUMN(),0)-OFFSET(Ghosts!$R$41,COLUMN(),0)*ScreenHeight!$D41)-1))+IF(Ghosts!$B$35,IF(Param!$M$21,-1-POWER(0.3,Param!$M$21)/(IF(Param!$M$21&lt;20,LightShader!AC105,OFFSET(LightShader!AC105,Param!$M$21-20,0))+POWER(0.3,Param!$M$21)),-2),0))</f>
        <v>1.8271328711948545</v>
      </c>
      <c r="AD40" s="46">
        <f ca="1">IF(ScreenHeight!$B41&lt;OFFSET(Radar!$AC$3,COLUMN(),0),    Param!$B$38/ScreenHeight!$B41,    (Param!$B$37+1/(1-OFFSET(Radar!$AD$3,COLUMN(),0)*ScreenHeight!$C41)/Param!$B$39)/OFFSET(Radar!$AC$3,COLUMN(),0))*DistanceShader!AD40*LightShader!AD40*(IF(OFFSET(Ghosts!$S$41,COLUMN(),0)&lt;ScreenHeight!$E41,   1,   (SQRT(OFFSET(Ghosts!$T$41,COLUMN(),0)-OFFSET(Ghosts!$R$41,COLUMN(),0)*ScreenHeight!$D41)-1))+IF(Ghosts!$B$35,IF(Param!$M$21,-1-POWER(0.3,Param!$M$21)/(IF(Param!$M$21&lt;20,LightShader!AD105,OFFSET(LightShader!AD105,Param!$M$21-20,0))+POWER(0.3,Param!$M$21)),-2),0))</f>
        <v>1.9162701654687786</v>
      </c>
      <c r="AE40" s="46">
        <f ca="1">IF(ScreenHeight!$B41&lt;OFFSET(Radar!$AC$3,COLUMN(),0),    Param!$B$38/ScreenHeight!$B41,    (Param!$B$37+1/(1-OFFSET(Radar!$AD$3,COLUMN(),0)*ScreenHeight!$C41)/Param!$B$39)/OFFSET(Radar!$AC$3,COLUMN(),0))*DistanceShader!AE40*LightShader!AE40*(IF(OFFSET(Ghosts!$S$41,COLUMN(),0)&lt;ScreenHeight!$E41,   1,   (SQRT(OFFSET(Ghosts!$T$41,COLUMN(),0)-OFFSET(Ghosts!$R$41,COLUMN(),0)*ScreenHeight!$D41)-1))+IF(Ghosts!$B$35,IF(Param!$M$21,-1-POWER(0.3,Param!$M$21)/(IF(Param!$M$21&lt;20,LightShader!AE105,OFFSET(LightShader!AE105,Param!$M$21-20,0))+POWER(0.3,Param!$M$21)),-2),0))</f>
        <v>2.0118684517342809</v>
      </c>
      <c r="AF40" s="46">
        <f ca="1">IF(ScreenHeight!$B41&lt;OFFSET(Radar!$AC$3,COLUMN(),0),    Param!$B$38/ScreenHeight!$B41,    (Param!$B$37+1/(1-OFFSET(Radar!$AD$3,COLUMN(),0)*ScreenHeight!$C41)/Param!$B$39)/OFFSET(Radar!$AC$3,COLUMN(),0))*DistanceShader!AF40*LightShader!AF40*(IF(OFFSET(Ghosts!$S$41,COLUMN(),0)&lt;ScreenHeight!$E41,   1,   (SQRT(OFFSET(Ghosts!$T$41,COLUMN(),0)-OFFSET(Ghosts!$R$41,COLUMN(),0)*ScreenHeight!$D41)-1))+IF(Ghosts!$B$35,IF(Param!$M$21,-1-POWER(0.3,Param!$M$21)/(IF(Param!$M$21&lt;20,LightShader!AF105,OFFSET(LightShader!AF105,Param!$M$21-20,0))+POWER(0.3,Param!$M$21)),-2),0))</f>
        <v>2.1145460794768862</v>
      </c>
      <c r="AG40" s="46">
        <f ca="1">IF(ScreenHeight!$B41&lt;OFFSET(Radar!$AC$3,COLUMN(),0),    Param!$B$38/ScreenHeight!$B41,    (Param!$B$37+1/(1-OFFSET(Radar!$AD$3,COLUMN(),0)*ScreenHeight!$C41)/Param!$B$39)/OFFSET(Radar!$AC$3,COLUMN(),0))*DistanceShader!AG40*LightShader!AG40*(IF(OFFSET(Ghosts!$S$41,COLUMN(),0)&lt;ScreenHeight!$E41,   1,   (SQRT(OFFSET(Ghosts!$T$41,COLUMN(),0)-OFFSET(Ghosts!$R$41,COLUMN(),0)*ScreenHeight!$D41)-1))+IF(Ghosts!$B$35,IF(Param!$M$21,-1-POWER(0.3,Param!$M$21)/(IF(Param!$M$21&lt;20,LightShader!AG105,OFFSET(LightShader!AG105,Param!$M$21-20,0))+POWER(0.3,Param!$M$21)),-2),0))</f>
        <v>2.2249821763666748</v>
      </c>
      <c r="AH40" s="46">
        <f ca="1">IF(ScreenHeight!$B41&lt;OFFSET(Radar!$AC$3,COLUMN(),0),    Param!$B$38/ScreenHeight!$B41,    (Param!$B$37+1/(1-OFFSET(Radar!$AD$3,COLUMN(),0)*ScreenHeight!$C41)/Param!$B$39)/OFFSET(Radar!$AC$3,COLUMN(),0))*DistanceShader!AH40*LightShader!AH40*(IF(OFFSET(Ghosts!$S$41,COLUMN(),0)&lt;ScreenHeight!$E41,   1,   (SQRT(OFFSET(Ghosts!$T$41,COLUMN(),0)-OFFSET(Ghosts!$R$41,COLUMN(),0)*ScreenHeight!$D41)-1))+IF(Ghosts!$B$35,IF(Param!$M$21,-1-POWER(0.3,Param!$M$21)/(IF(Param!$M$21&lt;20,LightShader!AH105,OFFSET(LightShader!AH105,Param!$M$21-20,0))+POWER(0.3,Param!$M$21)),-2),0))</f>
        <v>2.3439164181281189</v>
      </c>
      <c r="AI40" s="46">
        <f ca="1">IF(ScreenHeight!$B41&lt;OFFSET(Radar!$AC$3,COLUMN(),0),    Param!$B$38/ScreenHeight!$B41,    (Param!$B$37+1/(1-OFFSET(Radar!$AD$3,COLUMN(),0)*ScreenHeight!$C41)/Param!$B$39)/OFFSET(Radar!$AC$3,COLUMN(),0))*DistanceShader!AI40*LightShader!AI40*(IF(OFFSET(Ghosts!$S$41,COLUMN(),0)&lt;ScreenHeight!$E41,   1,   (SQRT(OFFSET(Ghosts!$T$41,COLUMN(),0)-OFFSET(Ghosts!$R$41,COLUMN(),0)*ScreenHeight!$D41)-1))+IF(Ghosts!$B$35,IF(Param!$M$21,-1-POWER(0.3,Param!$M$21)/(IF(Param!$M$21&lt;20,LightShader!AI105,OFFSET(LightShader!AI105,Param!$M$21-20,0))+POWER(0.3,Param!$M$21)),-2),0))</f>
        <v>2.4721441984516193</v>
      </c>
      <c r="AJ40" s="46">
        <f ca="1">IF(ScreenHeight!$B41&lt;OFFSET(Radar!$AC$3,COLUMN(),0),    Param!$B$38/ScreenHeight!$B41,    (Param!$B$37+1/(1-OFFSET(Radar!$AD$3,COLUMN(),0)*ScreenHeight!$C41)/Param!$B$39)/OFFSET(Radar!$AC$3,COLUMN(),0))*DistanceShader!AJ40*LightShader!AJ40*(IF(OFFSET(Ghosts!$S$41,COLUMN(),0)&lt;ScreenHeight!$E41,   1,   (SQRT(OFFSET(Ghosts!$T$41,COLUMN(),0)-OFFSET(Ghosts!$R$41,COLUMN(),0)*ScreenHeight!$D41)-1))+IF(Ghosts!$B$35,IF(Param!$M$21,-1-POWER(0.3,Param!$M$21)/(IF(Param!$M$21&lt;20,LightShader!AJ105,OFFSET(LightShader!AJ105,Param!$M$21-20,0))+POWER(0.3,Param!$M$21)),-2),0))</f>
        <v>2.6105042064704906</v>
      </c>
      <c r="AK40" s="46">
        <f ca="1">IF(ScreenHeight!$B41&lt;OFFSET(Radar!$AC$3,COLUMN(),0),    Param!$B$38/ScreenHeight!$B41,    (Param!$B$37+1/(1-OFFSET(Radar!$AD$3,COLUMN(),0)*ScreenHeight!$C41)/Param!$B$39)/OFFSET(Radar!$AC$3,COLUMN(),0))*DistanceShader!AK40*LightShader!AK40*(IF(OFFSET(Ghosts!$S$41,COLUMN(),0)&lt;ScreenHeight!$E41,   1,   (SQRT(OFFSET(Ghosts!$T$41,COLUMN(),0)-OFFSET(Ghosts!$R$41,COLUMN(),0)*ScreenHeight!$D41)-1))+IF(Ghosts!$B$35,IF(Param!$M$21,-1-POWER(0.3,Param!$M$21)/(IF(Param!$M$21&lt;20,LightShader!AK105,OFFSET(LightShader!AK105,Param!$M$21-20,0))+POWER(0.3,Param!$M$21)),-2),0))</f>
        <v>2.7598538830620178</v>
      </c>
      <c r="AL40" s="46">
        <f ca="1">IF(ScreenHeight!$B41&lt;OFFSET(Radar!$AC$3,COLUMN(),0),    Param!$B$38/ScreenHeight!$B41,    (Param!$B$37+1/(1-OFFSET(Radar!$AD$3,COLUMN(),0)*ScreenHeight!$C41)/Param!$B$39)/OFFSET(Radar!$AC$3,COLUMN(),0))*DistanceShader!AL40*LightShader!AL40*(IF(OFFSET(Ghosts!$S$41,COLUMN(),0)&lt;ScreenHeight!$E41,   1,   (SQRT(OFFSET(Ghosts!$T$41,COLUMN(),0)-OFFSET(Ghosts!$R$41,COLUMN(),0)*ScreenHeight!$D41)-1))+IF(Ghosts!$B$35,IF(Param!$M$21,-1-POWER(0.3,Param!$M$21)/(IF(Param!$M$21&lt;20,LightShader!AL105,OFFSET(LightShader!AL105,Param!$M$21-20,0))+POWER(0.3,Param!$M$21)),-2),0))</f>
        <v>2.9210260397203838</v>
      </c>
      <c r="AM40" s="46">
        <f ca="1">IF(ScreenHeight!$B41&lt;OFFSET(Radar!$AC$3,COLUMN(),0),    Param!$B$38/ScreenHeight!$B41,    (Param!$B$37+1/(1-OFFSET(Radar!$AD$3,COLUMN(),0)*ScreenHeight!$C41)/Param!$B$39)/OFFSET(Radar!$AC$3,COLUMN(),0))*DistanceShader!AM40*LightShader!AM40*(IF(OFFSET(Ghosts!$S$41,COLUMN(),0)&lt;ScreenHeight!$E41,   1,   (SQRT(OFFSET(Ghosts!$T$41,COLUMN(),0)-OFFSET(Ghosts!$R$41,COLUMN(),0)*ScreenHeight!$D41)-1))+IF(Ghosts!$B$35,IF(Param!$M$21,-1-POWER(0.3,Param!$M$21)/(IF(Param!$M$21&lt;20,LightShader!AM105,OFFSET(LightShader!AM105,Param!$M$21-20,0))+POWER(0.3,Param!$M$21)),-2),0))</f>
        <v>3.0947569420433516</v>
      </c>
      <c r="AN40" s="46">
        <f ca="1">IF(ScreenHeight!$B41&lt;OFFSET(Radar!$AC$3,COLUMN(),0),    Param!$B$38/ScreenHeight!$B41,    (Param!$B$37+1/(1-OFFSET(Radar!$AD$3,COLUMN(),0)*ScreenHeight!$C41)/Param!$B$39)/OFFSET(Radar!$AC$3,COLUMN(),0))*DistanceShader!AN40*LightShader!AN40*(IF(OFFSET(Ghosts!$S$41,COLUMN(),0)&lt;ScreenHeight!$E41,   1,   (SQRT(OFFSET(Ghosts!$T$41,COLUMN(),0)-OFFSET(Ghosts!$R$41,COLUMN(),0)*ScreenHeight!$D41)-1))+IF(Ghosts!$B$35,IF(Param!$M$21,-1-POWER(0.3,Param!$M$21)/(IF(Param!$M$21&lt;20,LightShader!AN105,OFFSET(LightShader!AN105,Param!$M$21-20,0))+POWER(0.3,Param!$M$21)),-2),0))</f>
        <v>2.4033840057134461</v>
      </c>
      <c r="AO40" s="46">
        <f ca="1">IF(ScreenHeight!$B41&lt;OFFSET(Radar!$AC$3,COLUMN(),0),    Param!$B$38/ScreenHeight!$B41,    (Param!$B$37+1/(1-OFFSET(Radar!$AD$3,COLUMN(),0)*ScreenHeight!$C41)/Param!$B$39)/OFFSET(Radar!$AC$3,COLUMN(),0))*DistanceShader!AO40*LightShader!AO40*(IF(OFFSET(Ghosts!$S$41,COLUMN(),0)&lt;ScreenHeight!$E41,   1,   (SQRT(OFFSET(Ghosts!$T$41,COLUMN(),0)-OFFSET(Ghosts!$R$41,COLUMN(),0)*ScreenHeight!$D41)-1))+IF(Ghosts!$B$35,IF(Param!$M$21,-1-POWER(0.3,Param!$M$21)/(IF(Param!$M$21&lt;20,LightShader!AO105,OFFSET(LightShader!AO105,Param!$M$21-20,0))+POWER(0.3,Param!$M$21)),-2),0))</f>
        <v>4.4237461392099853</v>
      </c>
      <c r="AP40" s="46">
        <f ca="1">IF(ScreenHeight!$B41&lt;OFFSET(Radar!$AC$3,COLUMN(),0),    Param!$B$38/ScreenHeight!$B41,    (Param!$B$37+1/(1-OFFSET(Radar!$AD$3,COLUMN(),0)*ScreenHeight!$C41)/Param!$B$39)/OFFSET(Radar!$AC$3,COLUMN(),0))*DistanceShader!AP40*LightShader!AP40*(IF(OFFSET(Ghosts!$S$41,COLUMN(),0)&lt;ScreenHeight!$E41,   1,   (SQRT(OFFSET(Ghosts!$T$41,COLUMN(),0)-OFFSET(Ghosts!$R$41,COLUMN(),0)*ScreenHeight!$D41)-1))+IF(Ghosts!$B$35,IF(Param!$M$21,-1-POWER(0.3,Param!$M$21)/(IF(Param!$M$21&lt;20,LightShader!AP105,OFFSET(LightShader!AP105,Param!$M$21-20,0))+POWER(0.3,Param!$M$21)),-2),0))</f>
        <v>4.5896617130572821</v>
      </c>
      <c r="AQ40" s="46">
        <f ca="1">IF(ScreenHeight!$B41&lt;OFFSET(Radar!$AC$3,COLUMN(),0),    Param!$B$38/ScreenHeight!$B41,    (Param!$B$37+1/(1-OFFSET(Radar!$AD$3,COLUMN(),0)*ScreenHeight!$C41)/Param!$B$39)/OFFSET(Radar!$AC$3,COLUMN(),0))*DistanceShader!AQ40*LightShader!AQ40*(IF(OFFSET(Ghosts!$S$41,COLUMN(),0)&lt;ScreenHeight!$E41,   1,   (SQRT(OFFSET(Ghosts!$T$41,COLUMN(),0)-OFFSET(Ghosts!$R$41,COLUMN(),0)*ScreenHeight!$D41)-1))+IF(Ghosts!$B$35,IF(Param!$M$21,-1-POWER(0.3,Param!$M$21)/(IF(Param!$M$21&lt;20,LightShader!AQ105,OFFSET(LightShader!AQ105,Param!$M$21-20,0))+POWER(0.3,Param!$M$21)),-2),0))</f>
        <v>4.5827444293524309</v>
      </c>
      <c r="AR40" s="46">
        <f ca="1">IF(ScreenHeight!$B41&lt;OFFSET(Radar!$AC$3,COLUMN(),0),    Param!$B$38/ScreenHeight!$B41,    (Param!$B$37+1/(1-OFFSET(Radar!$AD$3,COLUMN(),0)*ScreenHeight!$C41)/Param!$B$39)/OFFSET(Radar!$AC$3,COLUMN(),0))*DistanceShader!AR40*LightShader!AR40*(IF(OFFSET(Ghosts!$S$41,COLUMN(),0)&lt;ScreenHeight!$E41,   1,   (SQRT(OFFSET(Ghosts!$T$41,COLUMN(),0)-OFFSET(Ghosts!$R$41,COLUMN(),0)*ScreenHeight!$D41)-1))+IF(Ghosts!$B$35,IF(Param!$M$21,-1-POWER(0.3,Param!$M$21)/(IF(Param!$M$21&lt;20,LightShader!AR105,OFFSET(LightShader!AR105,Param!$M$21-20,0))+POWER(0.3,Param!$M$21)),-2),0))</f>
        <v>4.489493264197062</v>
      </c>
      <c r="AS40" s="46">
        <f ca="1">IF(ScreenHeight!$B41&lt;OFFSET(Radar!$AC$3,COLUMN(),0),    Param!$B$38/ScreenHeight!$B41,    (Param!$B$37+1/(1-OFFSET(Radar!$AD$3,COLUMN(),0)*ScreenHeight!$C41)/Param!$B$39)/OFFSET(Radar!$AC$3,COLUMN(),0))*DistanceShader!AS40*LightShader!AS40*(IF(OFFSET(Ghosts!$S$41,COLUMN(),0)&lt;ScreenHeight!$E41,   1,   (SQRT(OFFSET(Ghosts!$T$41,COLUMN(),0)-OFFSET(Ghosts!$R$41,COLUMN(),0)*ScreenHeight!$D41)-1))+IF(Ghosts!$B$35,IF(Param!$M$21,-1-POWER(0.3,Param!$M$21)/(IF(Param!$M$21&lt;20,LightShader!AS105,OFFSET(LightShader!AS105,Param!$M$21-20,0))+POWER(0.3,Param!$M$21)),-2),0))</f>
        <v>4.3936794461754394</v>
      </c>
      <c r="AT40" s="46">
        <f ca="1">IF(ScreenHeight!$B41&lt;OFFSET(Radar!$AC$3,COLUMN(),0),    Param!$B$38/ScreenHeight!$B41,    (Param!$B$37+1/(1-OFFSET(Radar!$AD$3,COLUMN(),0)*ScreenHeight!$C41)/Param!$B$39)/OFFSET(Radar!$AC$3,COLUMN(),0))*DistanceShader!AT40*LightShader!AT40*(IF(OFFSET(Ghosts!$S$41,COLUMN(),0)&lt;ScreenHeight!$E41,   1,   (SQRT(OFFSET(Ghosts!$T$41,COLUMN(),0)-OFFSET(Ghosts!$R$41,COLUMN(),0)*ScreenHeight!$D41)-1))+IF(Ghosts!$B$35,IF(Param!$M$21,-1-POWER(0.3,Param!$M$21)/(IF(Param!$M$21&lt;20,LightShader!AT105,OFFSET(LightShader!AT105,Param!$M$21-20,0))+POWER(0.3,Param!$M$21)),-2),0))</f>
        <v>4.2953994130828868</v>
      </c>
      <c r="AU40" s="46">
        <f ca="1">IF(ScreenHeight!$B41&lt;OFFSET(Radar!$AC$3,COLUMN(),0),    Param!$B$38/ScreenHeight!$B41,    (Param!$B$37+1/(1-OFFSET(Radar!$AD$3,COLUMN(),0)*ScreenHeight!$C41)/Param!$B$39)/OFFSET(Radar!$AC$3,COLUMN(),0))*DistanceShader!AU40*LightShader!AU40*(IF(OFFSET(Ghosts!$S$41,COLUMN(),0)&lt;ScreenHeight!$E41,   1,   (SQRT(OFFSET(Ghosts!$T$41,COLUMN(),0)-OFFSET(Ghosts!$R$41,COLUMN(),0)*ScreenHeight!$D41)-1))+IF(Ghosts!$B$35,IF(Param!$M$21,-1-POWER(0.3,Param!$M$21)/(IF(Param!$M$21&lt;20,LightShader!AU105,OFFSET(LightShader!AU105,Param!$M$21-20,0))+POWER(0.3,Param!$M$21)),-2),0))</f>
        <v>4.1947612438372577</v>
      </c>
      <c r="AV40" s="46">
        <f ca="1">IF(ScreenHeight!$B41&lt;OFFSET(Radar!$AC$3,COLUMN(),0),    Param!$B$38/ScreenHeight!$B41,    (Param!$B$37+1/(1-OFFSET(Radar!$AD$3,COLUMN(),0)*ScreenHeight!$C41)/Param!$B$39)/OFFSET(Radar!$AC$3,COLUMN(),0))*DistanceShader!AV40*LightShader!AV40*(IF(OFFSET(Ghosts!$S$41,COLUMN(),0)&lt;ScreenHeight!$E41,   1,   (SQRT(OFFSET(Ghosts!$T$41,COLUMN(),0)-OFFSET(Ghosts!$R$41,COLUMN(),0)*ScreenHeight!$D41)-1))+IF(Ghosts!$B$35,IF(Param!$M$21,-1-POWER(0.3,Param!$M$21)/(IF(Param!$M$21&lt;20,LightShader!AV105,OFFSET(LightShader!AV105,Param!$M$21-20,0))+POWER(0.3,Param!$M$21)),-2),0))</f>
        <v>4.0918841336645313</v>
      </c>
      <c r="AW40" s="46">
        <f ca="1">IF(ScreenHeight!$B41&lt;OFFSET(Radar!$AC$3,COLUMN(),0),    Param!$B$38/ScreenHeight!$B41,    (Param!$B$37+1/(1-OFFSET(Radar!$AD$3,COLUMN(),0)*ScreenHeight!$C41)/Param!$B$39)/OFFSET(Radar!$AC$3,COLUMN(),0))*DistanceShader!AW40*LightShader!AW40*(IF(OFFSET(Ghosts!$S$41,COLUMN(),0)&lt;ScreenHeight!$E41,   1,   (SQRT(OFFSET(Ghosts!$T$41,COLUMN(),0)-OFFSET(Ghosts!$R$41,COLUMN(),0)*ScreenHeight!$D41)-1))+IF(Ghosts!$B$35,IF(Param!$M$21,-1-POWER(0.3,Param!$M$21)/(IF(Param!$M$21&lt;20,LightShader!AW105,OFFSET(LightShader!AW105,Param!$M$21-20,0))+POWER(0.3,Param!$M$21)),-2),0))</f>
        <v>3.9868977297407309</v>
      </c>
      <c r="AX40" s="46">
        <f ca="1">IF(ScreenHeight!$B41&lt;OFFSET(Radar!$AC$3,COLUMN(),0),    Param!$B$38/ScreenHeight!$B41,    (Param!$B$37+1/(1-OFFSET(Radar!$AD$3,COLUMN(),0)*ScreenHeight!$C41)/Param!$B$39)/OFFSET(Radar!$AC$3,COLUMN(),0))*DistanceShader!AX40*LightShader!AX40*(IF(OFFSET(Ghosts!$S$41,COLUMN(),0)&lt;ScreenHeight!$E41,   1,   (SQRT(OFFSET(Ghosts!$T$41,COLUMN(),0)-OFFSET(Ghosts!$R$41,COLUMN(),0)*ScreenHeight!$D41)-1))+IF(Ghosts!$B$35,IF(Param!$M$21,-1-POWER(0.3,Param!$M$21)/(IF(Param!$M$21&lt;20,LightShader!AX105,OFFSET(LightShader!AX105,Param!$M$21-20,0))+POWER(0.3,Param!$M$21)),-2),0))</f>
        <v>3.8799413350995162</v>
      </c>
      <c r="AY40" s="46">
        <f ca="1">IF(ScreenHeight!$B41&lt;OFFSET(Radar!$AC$3,COLUMN(),0),    Param!$B$38/ScreenHeight!$B41,    (Param!$B$37+1/(1-OFFSET(Radar!$AD$3,COLUMN(),0)*ScreenHeight!$C41)/Param!$B$39)/OFFSET(Radar!$AC$3,COLUMN(),0))*DistanceShader!AY40*LightShader!AY40*(IF(OFFSET(Ghosts!$S$41,COLUMN(),0)&lt;ScreenHeight!$E41,   1,   (SQRT(OFFSET(Ghosts!$T$41,COLUMN(),0)-OFFSET(Ghosts!$R$41,COLUMN(),0)*ScreenHeight!$D41)-1))+IF(Ghosts!$B$35,IF(Param!$M$21,-1-POWER(0.3,Param!$M$21)/(IF(Param!$M$21&lt;20,LightShader!AY105,OFFSET(LightShader!AY105,Param!$M$21-20,0))+POWER(0.3,Param!$M$21)),-2),0))</f>
        <v>3.7711629917923228</v>
      </c>
      <c r="AZ40" s="46">
        <f ca="1">IF(ScreenHeight!$B41&lt;OFFSET(Radar!$AC$3,COLUMN(),0),    Param!$B$38/ScreenHeight!$B41,    (Param!$B$37+1/(1-OFFSET(Radar!$AD$3,COLUMN(),0)*ScreenHeight!$C41)/Param!$B$39)/OFFSET(Radar!$AC$3,COLUMN(),0))*DistanceShader!AZ40*LightShader!AZ40*(IF(OFFSET(Ghosts!$S$41,COLUMN(),0)&lt;ScreenHeight!$E41,   1,   (SQRT(OFFSET(Ghosts!$T$41,COLUMN(),0)-OFFSET(Ghosts!$R$41,COLUMN(),0)*ScreenHeight!$D41)-1))+IF(Ghosts!$B$35,IF(Param!$M$21,-1-POWER(0.3,Param!$M$21)/(IF(Param!$M$21&lt;20,LightShader!AZ105,OFFSET(LightShader!AZ105,Param!$M$21-20,0))+POWER(0.3,Param!$M$21)),-2),0))</f>
        <v>3.660718457206189</v>
      </c>
      <c r="BA40" s="46">
        <f ca="1">IF(ScreenHeight!$B41&lt;OFFSET(Radar!$AC$3,COLUMN(),0),    Param!$B$38/ScreenHeight!$B41,    (Param!$B$37+1/(1-OFFSET(Radar!$AD$3,COLUMN(),0)*ScreenHeight!$C41)/Param!$B$39)/OFFSET(Radar!$AC$3,COLUMN(),0))*DistanceShader!BA40*LightShader!BA40*(IF(OFFSET(Ghosts!$S$41,COLUMN(),0)&lt;ScreenHeight!$E41,   1,   (SQRT(OFFSET(Ghosts!$T$41,COLUMN(),0)-OFFSET(Ghosts!$R$41,COLUMN(),0)*ScreenHeight!$D41)-1))+IF(Ghosts!$B$35,IF(Param!$M$21,-1-POWER(0.3,Param!$M$21)/(IF(Param!$M$21&lt;20,LightShader!BA105,OFFSET(LightShader!BA105,Param!$M$21-20,0))+POWER(0.3,Param!$M$21)),-2),0))</f>
        <v>3.5487700899880807</v>
      </c>
      <c r="BB40" s="46">
        <f ca="1">IF(ScreenHeight!$B41&lt;OFFSET(Radar!$AC$3,COLUMN(),0),    Param!$B$38/ScreenHeight!$B41,    (Param!$B$37+1/(1-OFFSET(Radar!$AD$3,COLUMN(),0)*ScreenHeight!$C41)/Param!$B$39)/OFFSET(Radar!$AC$3,COLUMN(),0))*DistanceShader!BB40*LightShader!BB40*(IF(OFFSET(Ghosts!$S$41,COLUMN(),0)&lt;ScreenHeight!$E41,   1,   (SQRT(OFFSET(Ghosts!$T$41,COLUMN(),0)-OFFSET(Ghosts!$R$41,COLUMN(),0)*ScreenHeight!$D41)-1))+IF(Ghosts!$B$35,IF(Param!$M$21,-1-POWER(0.3,Param!$M$21)/(IF(Param!$M$21&lt;20,LightShader!BB105,OFFSET(LightShader!BB105,Param!$M$21-20,0))+POWER(0.3,Param!$M$21)),-2),0))</f>
        <v>3.435485664094768</v>
      </c>
      <c r="BC40" s="46">
        <f ca="1">IF(ScreenHeight!$B41&lt;OFFSET(Radar!$AC$3,COLUMN(),0),    Param!$B$38/ScreenHeight!$B41,    (Param!$B$37+1/(1-OFFSET(Radar!$AD$3,COLUMN(),0)*ScreenHeight!$C41)/Param!$B$39)/OFFSET(Radar!$AC$3,COLUMN(),0))*DistanceShader!BC40*LightShader!BC40*(IF(OFFSET(Ghosts!$S$41,COLUMN(),0)&lt;ScreenHeight!$E41,   1,   (SQRT(OFFSET(Ghosts!$T$41,COLUMN(),0)-OFFSET(Ghosts!$R$41,COLUMN(),0)*ScreenHeight!$D41)-1))+IF(Ghosts!$B$35,IF(Param!$M$21,-1-POWER(0.3,Param!$M$21)/(IF(Param!$M$21&lt;20,LightShader!BC105,OFFSET(LightShader!BC105,Param!$M$21-20,0))+POWER(0.3,Param!$M$21)),-2),0))</f>
        <v>3.3210371310055269</v>
      </c>
      <c r="BD40" s="46">
        <f ca="1">IF(ScreenHeight!$B41&lt;OFFSET(Radar!$AC$3,COLUMN(),0),    Param!$B$38/ScreenHeight!$B41,    (Param!$B$37+1/(1-OFFSET(Radar!$AD$3,COLUMN(),0)*ScreenHeight!$C41)/Param!$B$39)/OFFSET(Radar!$AC$3,COLUMN(),0))*DistanceShader!BD40*LightShader!BD40*(IF(OFFSET(Ghosts!$S$41,COLUMN(),0)&lt;ScreenHeight!$E41,   1,   (SQRT(OFFSET(Ghosts!$T$41,COLUMN(),0)-OFFSET(Ghosts!$R$41,COLUMN(),0)*ScreenHeight!$D41)-1))+IF(Ghosts!$B$35,IF(Param!$M$21,-1-POWER(0.3,Param!$M$21)/(IF(Param!$M$21&lt;20,LightShader!BD105,OFFSET(LightShader!BD105,Param!$M$21-20,0))+POWER(0.3,Param!$M$21)),-2),0))</f>
        <v>3.2055993510491754</v>
      </c>
      <c r="BE40" s="46">
        <f ca="1">IF(ScreenHeight!$B41&lt;OFFSET(Radar!$AC$3,COLUMN(),0),    Param!$B$38/ScreenHeight!$B41,    (Param!$B$37+1/(1-OFFSET(Radar!$AD$3,COLUMN(),0)*ScreenHeight!$C41)/Param!$B$39)/OFFSET(Radar!$AC$3,COLUMN(),0))*DistanceShader!BE40*LightShader!BE40*(IF(OFFSET(Ghosts!$S$41,COLUMN(),0)&lt;ScreenHeight!$E41,   1,   (SQRT(OFFSET(Ghosts!$T$41,COLUMN(),0)-OFFSET(Ghosts!$R$41,COLUMN(),0)*ScreenHeight!$D41)-1))+IF(Ghosts!$B$35,IF(Param!$M$21,-1-POWER(0.3,Param!$M$21)/(IF(Param!$M$21&lt;20,LightShader!BE105,OFFSET(LightShader!BE105,Param!$M$21-20,0))+POWER(0.3,Param!$M$21)),-2),0))</f>
        <v>3.0893488150830422</v>
      </c>
      <c r="BF40" s="46">
        <f ca="1">IF(ScreenHeight!$B41&lt;OFFSET(Radar!$AC$3,COLUMN(),0),    Param!$B$38/ScreenHeight!$B41,    (Param!$B$37+1/(1-OFFSET(Radar!$AD$3,COLUMN(),0)*ScreenHeight!$C41)/Param!$B$39)/OFFSET(Radar!$AC$3,COLUMN(),0))*DistanceShader!BF40*LightShader!BF40*(IF(OFFSET(Ghosts!$S$41,COLUMN(),0)&lt;ScreenHeight!$E41,   1,   (SQRT(OFFSET(Ghosts!$T$41,COLUMN(),0)-OFFSET(Ghosts!$R$41,COLUMN(),0)*ScreenHeight!$D41)-1))+IF(Ghosts!$B$35,IF(Param!$M$21,-1-POWER(0.3,Param!$M$21)/(IF(Param!$M$21&lt;20,LightShader!BF105,OFFSET(LightShader!BF105,Param!$M$21-20,0))+POWER(0.3,Param!$M$21)),-2),0))</f>
        <v>3.7617487647162484</v>
      </c>
      <c r="BG40" s="46">
        <f ca="1">IF(ScreenHeight!$B41&lt;OFFSET(Radar!$AC$3,COLUMN(),0),    Param!$B$38/ScreenHeight!$B41,    (Param!$B$37+1/(1-OFFSET(Radar!$AD$3,COLUMN(),0)*ScreenHeight!$C41)/Param!$B$39)/OFFSET(Radar!$AC$3,COLUMN(),0))*DistanceShader!BG40*LightShader!BG40*(IF(OFFSET(Ghosts!$S$41,COLUMN(),0)&lt;ScreenHeight!$E41,   1,   (SQRT(OFFSET(Ghosts!$T$41,COLUMN(),0)-OFFSET(Ghosts!$R$41,COLUMN(),0)*ScreenHeight!$D41)-1))+IF(Ghosts!$B$35,IF(Param!$M$21,-1-POWER(0.3,Param!$M$21)/(IF(Param!$M$21&lt;20,LightShader!BG105,OFFSET(LightShader!BG105,Param!$M$21-20,0))+POWER(0.3,Param!$M$21)),-2),0))</f>
        <v>3.7472262331529618</v>
      </c>
      <c r="BH40" s="46">
        <f ca="1">IF(ScreenHeight!$B41&lt;OFFSET(Radar!$AC$3,COLUMN(),0),    Param!$B$38/ScreenHeight!$B41,    (Param!$B$37+1/(1-OFFSET(Radar!$AD$3,COLUMN(),0)*ScreenHeight!$C41)/Param!$B$39)/OFFSET(Radar!$AC$3,COLUMN(),0))*DistanceShader!BH40*LightShader!BH40*(IF(OFFSET(Ghosts!$S$41,COLUMN(),0)&lt;ScreenHeight!$E41,   1,   (SQRT(OFFSET(Ghosts!$T$41,COLUMN(),0)-OFFSET(Ghosts!$R$41,COLUMN(),0)*ScreenHeight!$D41)-1))+IF(Ghosts!$B$35,IF(Param!$M$21,-1-POWER(0.3,Param!$M$21)/(IF(Param!$M$21&lt;20,LightShader!BH105,OFFSET(LightShader!BH105,Param!$M$21-20,0))+POWER(0.3,Param!$M$21)),-2),0))</f>
        <v>3.6643771462019892</v>
      </c>
      <c r="BI40" s="46">
        <f ca="1">IF(ScreenHeight!$B41&lt;OFFSET(Radar!$AC$3,COLUMN(),0),    Param!$B$38/ScreenHeight!$B41,    (Param!$B$37+1/(1-OFFSET(Radar!$AD$3,COLUMN(),0)*ScreenHeight!$C41)/Param!$B$39)/OFFSET(Radar!$AC$3,COLUMN(),0))*DistanceShader!BI40*LightShader!BI40*(IF(OFFSET(Ghosts!$S$41,COLUMN(),0)&lt;ScreenHeight!$E41,   1,   (SQRT(OFFSET(Ghosts!$T$41,COLUMN(),0)-OFFSET(Ghosts!$R$41,COLUMN(),0)*ScreenHeight!$D41)-1))+IF(Ghosts!$B$35,IF(Param!$M$21,-1-POWER(0.3,Param!$M$21)/(IF(Param!$M$21&lt;20,LightShader!BI105,OFFSET(LightShader!BI105,Param!$M$21-20,0))+POWER(0.3,Param!$M$21)),-2),0))</f>
        <v>3.4504720786179059</v>
      </c>
      <c r="BJ40" s="46">
        <f ca="1">IF(ScreenHeight!$B41&lt;OFFSET(Radar!$AC$3,COLUMN(),0),    Param!$B$38/ScreenHeight!$B41,    (Param!$B$37+1/(1-OFFSET(Radar!$AD$3,COLUMN(),0)*ScreenHeight!$C41)/Param!$B$39)/OFFSET(Radar!$AC$3,COLUMN(),0))*DistanceShader!BJ40*LightShader!BJ40*(IF(OFFSET(Ghosts!$S$41,COLUMN(),0)&lt;ScreenHeight!$E41,   1,   (SQRT(OFFSET(Ghosts!$T$41,COLUMN(),0)-OFFSET(Ghosts!$R$41,COLUMN(),0)*ScreenHeight!$D41)-1))+IF(Ghosts!$B$35,IF(Param!$M$21,-1-POWER(0.3,Param!$M$21)/(IF(Param!$M$21&lt;20,LightShader!BJ105,OFFSET(LightShader!BJ105,Param!$M$21-20,0))+POWER(0.3,Param!$M$21)),-2),0))</f>
        <v>3.2495988184843276</v>
      </c>
      <c r="BK40" s="46">
        <f ca="1">IF(ScreenHeight!$B41&lt;OFFSET(Radar!$AC$3,COLUMN(),0),    Param!$B$38/ScreenHeight!$B41,    (Param!$B$37+1/(1-OFFSET(Radar!$AD$3,COLUMN(),0)*ScreenHeight!$C41)/Param!$B$39)/OFFSET(Radar!$AC$3,COLUMN(),0))*DistanceShader!BK40*LightShader!BK40*(IF(OFFSET(Ghosts!$S$41,COLUMN(),0)&lt;ScreenHeight!$E41,   1,   (SQRT(OFFSET(Ghosts!$T$41,COLUMN(),0)-OFFSET(Ghosts!$R$41,COLUMN(),0)*ScreenHeight!$D41)-1))+IF(Ghosts!$B$35,IF(Param!$M$21,-1-POWER(0.3,Param!$M$21)/(IF(Param!$M$21&lt;20,LightShader!BK105,OFFSET(LightShader!BK105,Param!$M$21-20,0))+POWER(0.3,Param!$M$21)),-2),0))</f>
        <v>3.0622081990841856</v>
      </c>
      <c r="BL40" s="46">
        <f ca="1">IF(ScreenHeight!$B41&lt;OFFSET(Radar!$AC$3,COLUMN(),0),    Param!$B$38/ScreenHeight!$B41,    (Param!$B$37+1/(1-OFFSET(Radar!$AD$3,COLUMN(),0)*ScreenHeight!$C41)/Param!$B$39)/OFFSET(Radar!$AC$3,COLUMN(),0))*DistanceShader!BL40*LightShader!BL40*(IF(OFFSET(Ghosts!$S$41,COLUMN(),0)&lt;ScreenHeight!$E41,   1,   (SQRT(OFFSET(Ghosts!$T$41,COLUMN(),0)-OFFSET(Ghosts!$R$41,COLUMN(),0)*ScreenHeight!$D41)-1))+IF(Ghosts!$B$35,IF(Param!$M$21,-1-POWER(0.3,Param!$M$21)/(IF(Param!$M$21&lt;20,LightShader!BL105,OFFSET(LightShader!BL105,Param!$M$21-20,0))+POWER(0.3,Param!$M$21)),-2),0))</f>
        <v>2.8881191505005734</v>
      </c>
      <c r="BM40" s="46">
        <f ca="1">IF(ScreenHeight!$B41&lt;OFFSET(Radar!$AC$3,COLUMN(),0),    Param!$B$38/ScreenHeight!$B41,    (Param!$B$37+1/(1-OFFSET(Radar!$AD$3,COLUMN(),0)*ScreenHeight!$C41)/Param!$B$39)/OFFSET(Radar!$AC$3,COLUMN(),0))*DistanceShader!BM40*LightShader!BM40*(IF(OFFSET(Ghosts!$S$41,COLUMN(),0)&lt;ScreenHeight!$E41,   1,   (SQRT(OFFSET(Ghosts!$T$41,COLUMN(),0)-OFFSET(Ghosts!$R$41,COLUMN(),0)*ScreenHeight!$D41)-1))+IF(Ghosts!$B$35,IF(Param!$M$21,-1-POWER(0.3,Param!$M$21)/(IF(Param!$M$21&lt;20,LightShader!BM105,OFFSET(LightShader!BM105,Param!$M$21-20,0))+POWER(0.3,Param!$M$21)),-2),0))</f>
        <v>2.7267722472538631</v>
      </c>
      <c r="BN40" s="46">
        <f ca="1">IF(ScreenHeight!$B41&lt;OFFSET(Radar!$AC$3,COLUMN(),0),    Param!$B$38/ScreenHeight!$B41,    (Param!$B$37+1/(1-OFFSET(Radar!$AD$3,COLUMN(),0)*ScreenHeight!$C41)/Param!$B$39)/OFFSET(Radar!$AC$3,COLUMN(),0))*DistanceShader!BN40*LightShader!BN40*(IF(OFFSET(Ghosts!$S$41,COLUMN(),0)&lt;ScreenHeight!$E41,   1,   (SQRT(OFFSET(Ghosts!$T$41,COLUMN(),0)-OFFSET(Ghosts!$R$41,COLUMN(),0)*ScreenHeight!$D41)-1))+IF(Ghosts!$B$35,IF(Param!$M$21,-1-POWER(0.3,Param!$M$21)/(IF(Param!$M$21&lt;20,LightShader!BN105,OFFSET(LightShader!BN105,Param!$M$21-20,0))+POWER(0.3,Param!$M$21)),-2),0))</f>
        <v>2.5774026450700447</v>
      </c>
      <c r="BO40" s="46">
        <f ca="1">IF(ScreenHeight!$B41&lt;OFFSET(Radar!$AC$3,COLUMN(),0),    Param!$B$38/ScreenHeight!$B41,    (Param!$B$37+1/(1-OFFSET(Radar!$AD$3,COLUMN(),0)*ScreenHeight!$C41)/Param!$B$39)/OFFSET(Radar!$AC$3,COLUMN(),0))*DistanceShader!BO40*LightShader!BO40*(IF(OFFSET(Ghosts!$S$41,COLUMN(),0)&lt;ScreenHeight!$E41,   1,   (SQRT(OFFSET(Ghosts!$T$41,COLUMN(),0)-OFFSET(Ghosts!$R$41,COLUMN(),0)*ScreenHeight!$D41)-1))+IF(Ghosts!$B$35,IF(Param!$M$21,-1-POWER(0.3,Param!$M$21)/(IF(Param!$M$21&lt;20,LightShader!BO105,OFFSET(LightShader!BO105,Param!$M$21-20,0))+POWER(0.3,Param!$M$21)),-2),0))</f>
        <v>2.4391533059865966</v>
      </c>
      <c r="BP40" s="46">
        <f ca="1">IF(ScreenHeight!$B41&lt;OFFSET(Radar!$AC$3,COLUMN(),0),    Param!$B$38/ScreenHeight!$B41,    (Param!$B$37+1/(1-OFFSET(Radar!$AD$3,COLUMN(),0)*ScreenHeight!$C41)/Param!$B$39)/OFFSET(Radar!$AC$3,COLUMN(),0))*DistanceShader!BP40*LightShader!BP40*(IF(OFFSET(Ghosts!$S$41,COLUMN(),0)&lt;ScreenHeight!$E41,   1,   (SQRT(OFFSET(Ghosts!$T$41,COLUMN(),0)-OFFSET(Ghosts!$R$41,COLUMN(),0)*ScreenHeight!$D41)-1))+IF(Ghosts!$B$35,IF(Param!$M$21,-1-POWER(0.3,Param!$M$21)/(IF(Param!$M$21&lt;20,LightShader!BP105,OFFSET(LightShader!BP105,Param!$M$21-20,0))+POWER(0.3,Param!$M$21)),-2),0))</f>
        <v>2.3111462372165805</v>
      </c>
      <c r="BQ40" s="46">
        <f ca="1">IF(ScreenHeight!$B41&lt;OFFSET(Radar!$AC$3,COLUMN(),0),    Param!$B$38/ScreenHeight!$B41,    (Param!$B$37+1/(1-OFFSET(Radar!$AD$3,COLUMN(),0)*ScreenHeight!$C41)/Param!$B$39)/OFFSET(Radar!$AC$3,COLUMN(),0))*DistanceShader!BQ40*LightShader!BQ40*(IF(OFFSET(Ghosts!$S$41,COLUMN(),0)&lt;ScreenHeight!$E41,   1,   (SQRT(OFFSET(Ghosts!$T$41,COLUMN(),0)-OFFSET(Ghosts!$R$41,COLUMN(),0)*ScreenHeight!$D41)-1))+IF(Ghosts!$B$35,IF(Param!$M$21,-1-POWER(0.3,Param!$M$21)/(IF(Param!$M$21&lt;20,LightShader!BQ105,OFFSET(LightShader!BQ105,Param!$M$21-20,0))+POWER(0.3,Param!$M$21)),-2),0))</f>
        <v>2.1925252675978339</v>
      </c>
      <c r="BR40" s="46">
        <f ca="1">IF(ScreenHeight!$B41&lt;OFFSET(Radar!$AC$3,COLUMN(),0),    Param!$B$38/ScreenHeight!$B41,    (Param!$B$37+1/(1-OFFSET(Radar!$AD$3,COLUMN(),0)*ScreenHeight!$C41)/Param!$B$39)/OFFSET(Radar!$AC$3,COLUMN(),0))*DistanceShader!BR40*LightShader!BR40*(IF(OFFSET(Ghosts!$S$41,COLUMN(),0)&lt;ScreenHeight!$E41,   1,   (SQRT(OFFSET(Ghosts!$T$41,COLUMN(),0)-OFFSET(Ghosts!$R$41,COLUMN(),0)*ScreenHeight!$D41)-1))+IF(Ghosts!$B$35,IF(Param!$M$21,-1-POWER(0.3,Param!$M$21)/(IF(Param!$M$21&lt;20,LightShader!BR105,OFFSET(LightShader!BR105,Param!$M$21-20,0))+POWER(0.3,Param!$M$21)),-2),0))</f>
        <v>2.0824800755557518</v>
      </c>
      <c r="BS40" s="46">
        <f ca="1">IF(ScreenHeight!$B41&lt;OFFSET(Radar!$AC$3,COLUMN(),0),    Param!$B$38/ScreenHeight!$B41,    (Param!$B$37+1/(1-OFFSET(Radar!$AD$3,COLUMN(),0)*ScreenHeight!$C41)/Param!$B$39)/OFFSET(Radar!$AC$3,COLUMN(),0))*DistanceShader!BS40*LightShader!BS40*(IF(OFFSET(Ghosts!$S$41,COLUMN(),0)&lt;ScreenHeight!$E41,   1,   (SQRT(OFFSET(Ghosts!$T$41,COLUMN(),0)-OFFSET(Ghosts!$R$41,COLUMN(),0)*ScreenHeight!$D41)-1))+IF(Ghosts!$B$35,IF(Param!$M$21,-1-POWER(0.3,Param!$M$21)/(IF(Param!$M$21&lt;20,LightShader!BS105,OFFSET(LightShader!BS105,Param!$M$21-20,0))+POWER(0.3,Param!$M$21)),-2),0))</f>
        <v>1.9802581830900916</v>
      </c>
      <c r="BT40" s="46">
        <f ca="1">IF(ScreenHeight!$B41&lt;OFFSET(Radar!$AC$3,COLUMN(),0),    Param!$B$38/ScreenHeight!$B41,    (Param!$B$37+1/(1-OFFSET(Radar!$AD$3,COLUMN(),0)*ScreenHeight!$C41)/Param!$B$39)/OFFSET(Radar!$AC$3,COLUMN(),0))*DistanceShader!BT40*LightShader!BT40*(IF(OFFSET(Ghosts!$S$41,COLUMN(),0)&lt;ScreenHeight!$E41,   1,   (SQRT(OFFSET(Ghosts!$T$41,COLUMN(),0)-OFFSET(Ghosts!$R$41,COLUMN(),0)*ScreenHeight!$D41)-1))+IF(Ghosts!$B$35,IF(Param!$M$21,-1-POWER(0.3,Param!$M$21)/(IF(Param!$M$21&lt;20,LightShader!BT105,OFFSET(LightShader!BT105,Param!$M$21-20,0))+POWER(0.3,Param!$M$21)),-2),0))</f>
        <v>1.8851694350652344</v>
      </c>
      <c r="BU40" s="46">
        <f ca="1">IF(ScreenHeight!$B41&lt;OFFSET(Radar!$AC$3,COLUMN(),0),    Param!$B$38/ScreenHeight!$B41,    (Param!$B$37+1/(1-OFFSET(Radar!$AD$3,COLUMN(),0)*ScreenHeight!$C41)/Param!$B$39)/OFFSET(Radar!$AC$3,COLUMN(),0))*DistanceShader!BU40*LightShader!BU40*(IF(OFFSET(Ghosts!$S$41,COLUMN(),0)&lt;ScreenHeight!$E41,   1,   (SQRT(OFFSET(Ghosts!$T$41,COLUMN(),0)-OFFSET(Ghosts!$R$41,COLUMN(),0)*ScreenHeight!$D41)-1))+IF(Ghosts!$B$35,IF(Param!$M$21,-1-POWER(0.3,Param!$M$21)/(IF(Param!$M$21&lt;20,LightShader!BU105,OFFSET(LightShader!BU105,Param!$M$21-20,0))+POWER(0.3,Param!$M$21)),-2),0))</f>
        <v>1.7965859443802878</v>
      </c>
      <c r="BV40" s="46">
        <f ca="1">IF(ScreenHeight!$B41&lt;OFFSET(Radar!$AC$3,COLUMN(),0),    Param!$B$38/ScreenHeight!$B41,    (Param!$B$37+1/(1-OFFSET(Radar!$AD$3,COLUMN(),0)*ScreenHeight!$C41)/Param!$B$39)/OFFSET(Radar!$AC$3,COLUMN(),0))*DistanceShader!BV40*LightShader!BV40*(IF(OFFSET(Ghosts!$S$41,COLUMN(),0)&lt;ScreenHeight!$E41,   1,   (SQRT(OFFSET(Ghosts!$T$41,COLUMN(),0)-OFFSET(Ghosts!$R$41,COLUMN(),0)*ScreenHeight!$D41)-1))+IF(Ghosts!$B$35,IF(Param!$M$21,-1-POWER(0.3,Param!$M$21)/(IF(Param!$M$21&lt;20,LightShader!BV105,OFFSET(LightShader!BV105,Param!$M$21-20,0))+POWER(0.3,Param!$M$21)),-2),0))</f>
        <v>1.7139394346361725</v>
      </c>
      <c r="BW40" s="46">
        <f ca="1">IF(ScreenHeight!$B41&lt;OFFSET(Radar!$AC$3,COLUMN(),0),    Param!$B$38/ScreenHeight!$B41,    (Param!$B$37+1/(1-OFFSET(Radar!$AD$3,COLUMN(),0)*ScreenHeight!$C41)/Param!$B$39)/OFFSET(Radar!$AC$3,COLUMN(),0))*DistanceShader!BW40*LightShader!BW40*(IF(OFFSET(Ghosts!$S$41,COLUMN(),0)&lt;ScreenHeight!$E41,   1,   (SQRT(OFFSET(Ghosts!$T$41,COLUMN(),0)-OFFSET(Ghosts!$R$41,COLUMN(),0)*ScreenHeight!$D41)-1))+IF(Ghosts!$B$35,IF(Param!$M$21,-1-POWER(0.3,Param!$M$21)/(IF(Param!$M$21&lt;20,LightShader!BW105,OFFSET(LightShader!BW105,Param!$M$21-20,0))+POWER(0.3,Param!$M$21)),-2),0))</f>
        <v>1.6367172103904912</v>
      </c>
      <c r="BX40" s="46">
        <f ca="1">IF(ScreenHeight!$B41&lt;OFFSET(Radar!$AC$3,COLUMN(),0),    Param!$B$38/ScreenHeight!$B41,    (Param!$B$37+1/(1-OFFSET(Radar!$AD$3,COLUMN(),0)*ScreenHeight!$C41)/Param!$B$39)/OFFSET(Radar!$AC$3,COLUMN(),0))*DistanceShader!BX40*LightShader!BX40*(IF(OFFSET(Ghosts!$S$41,COLUMN(),0)&lt;ScreenHeight!$E41,   1,   (SQRT(OFFSET(Ghosts!$T$41,COLUMN(),0)-OFFSET(Ghosts!$R$41,COLUMN(),0)*ScreenHeight!$D41)-1))+IF(Ghosts!$B$35,IF(Param!$M$21,-1-POWER(0.3,Param!$M$21)/(IF(Param!$M$21&lt;20,LightShader!BX105,OFFSET(LightShader!BX105,Param!$M$21-20,0))+POWER(0.3,Param!$M$21)),-2),0))</f>
        <v>1.5644575225914252</v>
      </c>
      <c r="BY40" s="46">
        <f ca="1">IF(ScreenHeight!$B41&lt;OFFSET(Radar!$AC$3,COLUMN(),0),    Param!$B$38/ScreenHeight!$B41,    (Param!$B$37+1/(1-OFFSET(Radar!$AD$3,COLUMN(),0)*ScreenHeight!$C41)/Param!$B$39)/OFFSET(Radar!$AC$3,COLUMN(),0))*DistanceShader!BY40*LightShader!BY40*(IF(OFFSET(Ghosts!$S$41,COLUMN(),0)&lt;ScreenHeight!$E41,   1,   (SQRT(OFFSET(Ghosts!$T$41,COLUMN(),0)-OFFSET(Ghosts!$R$41,COLUMN(),0)*ScreenHeight!$D41)-1))+IF(Ghosts!$B$35,IF(Param!$M$21,-1-POWER(0.3,Param!$M$21)/(IF(Param!$M$21&lt;20,LightShader!BY105,OFFSET(LightShader!BY105,Param!$M$21-20,0))+POWER(0.3,Param!$M$21)),-2),0))</f>
        <v>1.4967447954889455</v>
      </c>
      <c r="BZ40" s="46">
        <f ca="1">IF(ScreenHeight!$B41&lt;OFFSET(Radar!$AC$3,COLUMN(),0),    Param!$B$38/ScreenHeight!$B41,    (Param!$B$37+1/(1-OFFSET(Radar!$AD$3,COLUMN(),0)*ScreenHeight!$C41)/Param!$B$39)/OFFSET(Radar!$AC$3,COLUMN(),0))*DistanceShader!BZ40*LightShader!BZ40*(IF(OFFSET(Ghosts!$S$41,COLUMN(),0)&lt;ScreenHeight!$E41,   1,   (SQRT(OFFSET(Ghosts!$T$41,COLUMN(),0)-OFFSET(Ghosts!$R$41,COLUMN(),0)*ScreenHeight!$D41)-1))+IF(Ghosts!$B$35,IF(Param!$M$21,-1-POWER(0.3,Param!$M$21)/(IF(Param!$M$21&lt;20,LightShader!BZ105,OFFSET(LightShader!BZ105,Param!$M$21-20,0))+POWER(0.3,Param!$M$21)),-2),0))</f>
        <v>1.4332049872822621</v>
      </c>
      <c r="CA40" s="46">
        <f ca="1">IF(ScreenHeight!$B41&lt;OFFSET(Radar!$AC$3,COLUMN(),0),    Param!$B$38/ScreenHeight!$B41,    (Param!$B$37+1/(1-OFFSET(Radar!$AD$3,COLUMN(),0)*ScreenHeight!$C41)/Param!$B$39)/OFFSET(Radar!$AC$3,COLUMN(),0))*DistanceShader!CA40*LightShader!CA40*(IF(OFFSET(Ghosts!$S$41,COLUMN(),0)&lt;ScreenHeight!$E41,   1,   (SQRT(OFFSET(Ghosts!$T$41,COLUMN(),0)-OFFSET(Ghosts!$R$41,COLUMN(),0)*ScreenHeight!$D41)-1))+IF(Ghosts!$B$35,IF(Param!$M$21,-1-POWER(0.3,Param!$M$21)/(IF(Param!$M$21&lt;20,LightShader!CA105,OFFSET(LightShader!CA105,Param!$M$21-20,0))+POWER(0.3,Param!$M$21)),-2),0))</f>
        <v>1.3735012333738001</v>
      </c>
      <c r="CB40" s="46">
        <f ca="1">IF(ScreenHeight!$B41&lt;OFFSET(Radar!$AC$3,COLUMN(),0),    Param!$B$38/ScreenHeight!$B41,    (Param!$B$37+1/(1-OFFSET(Radar!$AD$3,COLUMN(),0)*ScreenHeight!$C41)/Param!$B$39)/OFFSET(Radar!$AC$3,COLUMN(),0))*DistanceShader!CB40*LightShader!CB40*(IF(OFFSET(Ghosts!$S$41,COLUMN(),0)&lt;ScreenHeight!$E41,   1,   (SQRT(OFFSET(Ghosts!$T$41,COLUMN(),0)-OFFSET(Ghosts!$R$41,COLUMN(),0)*ScreenHeight!$D41)-1))+IF(Ghosts!$B$35,IF(Param!$M$21,-1-POWER(0.3,Param!$M$21)/(IF(Param!$M$21&lt;20,LightShader!CB105,OFFSET(LightShader!CB105,Param!$M$21-20,0))+POWER(0.3,Param!$M$21)),-2),0))</f>
        <v>1.3173298438775687</v>
      </c>
      <c r="CC40" s="46">
        <f ca="1">IF(ScreenHeight!$B41&lt;OFFSET(Radar!$AC$3,COLUMN(),0),    Param!$B$38/ScreenHeight!$B41,    (Param!$B$37+1/(1-OFFSET(Radar!$AD$3,COLUMN(),0)*ScreenHeight!$C41)/Param!$B$39)/OFFSET(Radar!$AC$3,COLUMN(),0))*DistanceShader!CC40*LightShader!CC40*(IF(OFFSET(Ghosts!$S$41,COLUMN(),0)&lt;ScreenHeight!$E41,   1,   (SQRT(OFFSET(Ghosts!$T$41,COLUMN(),0)-OFFSET(Ghosts!$R$41,COLUMN(),0)*ScreenHeight!$D41)-1))+IF(Ghosts!$B$35,IF(Param!$M$21,-1-POWER(0.3,Param!$M$21)/(IF(Param!$M$21&lt;20,LightShader!CC105,OFFSET(LightShader!CC105,Param!$M$21-20,0))+POWER(0.3,Param!$M$21)),-2),0))</f>
        <v>1.264416679749673</v>
      </c>
      <c r="CD40" s="46">
        <f ca="1">IF(ScreenHeight!$B41&lt;OFFSET(Radar!$AC$3,COLUMN(),0),    Param!$B$38/ScreenHeight!$B41,    (Param!$B$37+1/(1-OFFSET(Radar!$AD$3,COLUMN(),0)*ScreenHeight!$C41)/Param!$B$39)/OFFSET(Radar!$AC$3,COLUMN(),0))*DistanceShader!CD40*LightShader!CD40*(IF(OFFSET(Ghosts!$S$41,COLUMN(),0)&lt;ScreenHeight!$E41,   1,   (SQRT(OFFSET(Ghosts!$T$41,COLUMN(),0)-OFFSET(Ghosts!$R$41,COLUMN(),0)*ScreenHeight!$D41)-1))+IF(Ghosts!$B$35,IF(Param!$M$21,-1-POWER(0.3,Param!$M$21)/(IF(Param!$M$21&lt;20,LightShader!CD105,OFFSET(LightShader!CD105,Param!$M$21-20,0))+POWER(0.3,Param!$M$21)),-2),0))</f>
        <v>1.2145139038931629</v>
      </c>
      <c r="CE40" s="46">
        <f ca="1">IF(ScreenHeight!$B41&lt;OFFSET(Radar!$AC$3,COLUMN(),0),    Param!$B$38/ScreenHeight!$B41,    (Param!$B$37+1/(1-OFFSET(Radar!$AD$3,COLUMN(),0)*ScreenHeight!$C41)/Param!$B$39)/OFFSET(Radar!$AC$3,COLUMN(),0))*DistanceShader!CE40*LightShader!CE40*(IF(OFFSET(Ghosts!$S$41,COLUMN(),0)&lt;ScreenHeight!$E41,   1,   (SQRT(OFFSET(Ghosts!$T$41,COLUMN(),0)-OFFSET(Ghosts!$R$41,COLUMN(),0)*ScreenHeight!$D41)-1))+IF(Ghosts!$B$35,IF(Param!$M$21,-1-POWER(0.3,Param!$M$21)/(IF(Param!$M$21&lt;20,LightShader!CE105,OFFSET(LightShader!CE105,Param!$M$21-20,0))+POWER(0.3,Param!$M$21)),-2),0))</f>
        <v>1.1673970878475151</v>
      </c>
      <c r="CF40" s="46">
        <f ca="1">IF(ScreenHeight!$B41&lt;OFFSET(Radar!$AC$3,COLUMN(),0),    Param!$B$38/ScreenHeight!$B41,    (Param!$B$37+1/(1-OFFSET(Radar!$AD$3,COLUMN(),0)*ScreenHeight!$C41)/Param!$B$39)/OFFSET(Radar!$AC$3,COLUMN(),0))*DistanceShader!CF40*LightShader!CF40*(IF(OFFSET(Ghosts!$S$41,COLUMN(),0)&lt;ScreenHeight!$E41,   1,   (SQRT(OFFSET(Ghosts!$T$41,COLUMN(),0)-OFFSET(Ghosts!$R$41,COLUMN(),0)*ScreenHeight!$D41)-1))+IF(Ghosts!$B$35,IF(Param!$M$21,-1-POWER(0.3,Param!$M$21)/(IF(Param!$M$21&lt;20,LightShader!CF105,OFFSET(LightShader!CF105,Param!$M$21-20,0))+POWER(0.3,Param!$M$21)),-2),0))</f>
        <v>1.1228626466494096</v>
      </c>
      <c r="CG40" s="46">
        <f ca="1">IF(ScreenHeight!$B41&lt;OFFSET(Radar!$AC$3,COLUMN(),0),    Param!$B$38/ScreenHeight!$B41,    (Param!$B$37+1/(1-OFFSET(Radar!$AD$3,COLUMN(),0)*ScreenHeight!$C41)/Param!$B$39)/OFFSET(Radar!$AC$3,COLUMN(),0))*DistanceShader!CG40*LightShader!CG40*(IF(OFFSET(Ghosts!$S$41,COLUMN(),0)&lt;ScreenHeight!$E41,   1,   (SQRT(OFFSET(Ghosts!$T$41,COLUMN(),0)-OFFSET(Ghosts!$R$41,COLUMN(),0)*ScreenHeight!$D41)-1))+IF(Ghosts!$B$35,IF(Param!$M$21,-1-POWER(0.3,Param!$M$21)/(IF(Param!$M$21&lt;20,LightShader!CG105,OFFSET(LightShader!CG105,Param!$M$21-20,0))+POWER(0.3,Param!$M$21)),-2),0))</f>
        <v>1.0807255711922279</v>
      </c>
      <c r="CH40" s="46">
        <f ca="1">IF(ScreenHeight!$B41&lt;OFFSET(Radar!$AC$3,COLUMN(),0),    Param!$B$38/ScreenHeight!$B41,    (Param!$B$37+1/(1-OFFSET(Radar!$AD$3,COLUMN(),0)*ScreenHeight!$C41)/Param!$B$39)/OFFSET(Radar!$AC$3,COLUMN(),0))*DistanceShader!CH40*LightShader!CH40*(IF(OFFSET(Ghosts!$S$41,COLUMN(),0)&lt;ScreenHeight!$E41,   1,   (SQRT(OFFSET(Ghosts!$T$41,COLUMN(),0)-OFFSET(Ghosts!$R$41,COLUMN(),0)*ScreenHeight!$D41)-1))+IF(Ghosts!$B$35,IF(Param!$M$21,-1-POWER(0.3,Param!$M$21)/(IF(Param!$M$21&lt;20,LightShader!CH105,OFFSET(LightShader!CH105,Param!$M$21-20,0))+POWER(0.3,Param!$M$21)),-2),0))</f>
        <v>1.040817427013063</v>
      </c>
      <c r="CI40" s="46">
        <f ca="1">IF(ScreenHeight!$B41&lt;OFFSET(Radar!$AC$3,COLUMN(),0),    Param!$B$38/ScreenHeight!$B41,    (Param!$B$37+1/(1-OFFSET(Radar!$AD$3,COLUMN(),0)*ScreenHeight!$C41)/Param!$B$39)/OFFSET(Radar!$AC$3,COLUMN(),0))*DistanceShader!CI40*LightShader!CI40*(IF(OFFSET(Ghosts!$S$41,COLUMN(),0)&lt;ScreenHeight!$E41,   1,   (SQRT(OFFSET(Ghosts!$T$41,COLUMN(),0)-OFFSET(Ghosts!$R$41,COLUMN(),0)*ScreenHeight!$D41)-1))+IF(Ghosts!$B$35,IF(Param!$M$21,-1-POWER(0.3,Param!$M$21)/(IF(Param!$M$21&lt;20,LightShader!CI105,OFFSET(LightShader!CI105,Param!$M$21-20,0))+POWER(0.3,Param!$M$21)),-2),0))</f>
        <v>1.0029845896806313</v>
      </c>
      <c r="CJ40" s="46">
        <f ca="1">IF(ScreenHeight!$B41&lt;OFFSET(Radar!$AC$3,COLUMN(),0),    Param!$B$38/ScreenHeight!$B41,    (Param!$B$37+1/(1-OFFSET(Radar!$AD$3,COLUMN(),0)*ScreenHeight!$C41)/Param!$B$39)/OFFSET(Radar!$AC$3,COLUMN(),0))*DistanceShader!CJ40*LightShader!CJ40*(IF(OFFSET(Ghosts!$S$41,COLUMN(),0)&lt;ScreenHeight!$E41,   1,   (SQRT(OFFSET(Ghosts!$T$41,COLUMN(),0)-OFFSET(Ghosts!$R$41,COLUMN(),0)*ScreenHeight!$D41)-1))+IF(Ghosts!$B$35,IF(Param!$M$21,-1-POWER(0.3,Param!$M$21)/(IF(Param!$M$21&lt;20,LightShader!CJ105,OFFSET(LightShader!CJ105,Param!$M$21-20,0))+POWER(0.3,Param!$M$21)),-2),0))</f>
        <v>0.96708668907539996</v>
      </c>
      <c r="CK40" s="46">
        <f ca="1">IF(ScreenHeight!$B41&lt;OFFSET(Radar!$AC$3,COLUMN(),0),    Param!$B$38/ScreenHeight!$B41,    (Param!$B$37+1/(1-OFFSET(Radar!$AD$3,COLUMN(),0)*ScreenHeight!$C41)/Param!$B$39)/OFFSET(Radar!$AC$3,COLUMN(),0))*DistanceShader!CK40*LightShader!CK40*(IF(OFFSET(Ghosts!$S$41,COLUMN(),0)&lt;ScreenHeight!$E41,   1,   (SQRT(OFFSET(Ghosts!$T$41,COLUMN(),0)-OFFSET(Ghosts!$R$41,COLUMN(),0)*ScreenHeight!$D41)-1))+IF(Ghosts!$B$35,IF(Param!$M$21,-1-POWER(0.3,Param!$M$21)/(IF(Param!$M$21&lt;20,LightShader!CK105,OFFSET(LightShader!CK105,Param!$M$21-20,0))+POWER(0.3,Param!$M$21)),-2),0))</f>
        <v>0.93299523736543977</v>
      </c>
      <c r="CL40" s="46">
        <f ca="1">IF(ScreenHeight!$B41&lt;OFFSET(Radar!$AC$3,COLUMN(),0),    Param!$B$38/ScreenHeight!$B41,    (Param!$B$37+1/(1-OFFSET(Radar!$AD$3,COLUMN(),0)*ScreenHeight!$C41)/Param!$B$39)/OFFSET(Radar!$AC$3,COLUMN(),0))*DistanceShader!CL40*LightShader!CL40*(IF(OFFSET(Ghosts!$S$41,COLUMN(),0)&lt;ScreenHeight!$E41,   1,   (SQRT(OFFSET(Ghosts!$T$41,COLUMN(),0)-OFFSET(Ghosts!$R$41,COLUMN(),0)*ScreenHeight!$D41)-1))+IF(Ghosts!$B$35,IF(Param!$M$21,-1-POWER(0.3,Param!$M$21)/(IF(Param!$M$21&lt;20,LightShader!CL105,OFFSET(LightShader!CL105,Param!$M$21-20,0))+POWER(0.3,Param!$M$21)),-2),0))</f>
        <v>0.90059241809674095</v>
      </c>
      <c r="CM40" s="46">
        <f ca="1">IF(ScreenHeight!$B41&lt;OFFSET(Radar!$AC$3,COLUMN(),0),    Param!$B$38/ScreenHeight!$B41,    (Param!$B$37+1/(1-OFFSET(Radar!$AD$3,COLUMN(),0)*ScreenHeight!$C41)/Param!$B$39)/OFFSET(Radar!$AC$3,COLUMN(),0))*DistanceShader!CM40*LightShader!CM40*(IF(OFFSET(Ghosts!$S$41,COLUMN(),0)&lt;ScreenHeight!$E41,   1,   (SQRT(OFFSET(Ghosts!$T$41,COLUMN(),0)-OFFSET(Ghosts!$R$41,COLUMN(),0)*ScreenHeight!$D41)-1))+IF(Ghosts!$B$35,IF(Param!$M$21,-1-POWER(0.3,Param!$M$21)/(IF(Param!$M$21&lt;20,LightShader!CM105,OFFSET(LightShader!CM105,Param!$M$21-20,0))+POWER(0.3,Param!$M$21)),-2),0))</f>
        <v>0.8827141611595466</v>
      </c>
      <c r="CN40" s="46">
        <f ca="1">IF(ScreenHeight!$B41&lt;OFFSET(Radar!$AC$3,COLUMN(),0),    Param!$B$38/ScreenHeight!$B41,    (Param!$B$37+1/(1-OFFSET(Radar!$AD$3,COLUMN(),0)*ScreenHeight!$C41)/Param!$B$39)/OFFSET(Radar!$AC$3,COLUMN(),0))*DistanceShader!CN40*LightShader!CN40*(IF(OFFSET(Ghosts!$S$41,COLUMN(),0)&lt;ScreenHeight!$E41,   1,   (SQRT(OFFSET(Ghosts!$T$41,COLUMN(),0)-OFFSET(Ghosts!$R$41,COLUMN(),0)*ScreenHeight!$D41)-1))+IF(Ghosts!$B$35,IF(Param!$M$21,-1-POWER(0.3,Param!$M$21)/(IF(Param!$M$21&lt;20,LightShader!CN105,OFFSET(LightShader!CN105,Param!$M$21-20,0))+POWER(0.3,Param!$M$21)),-2),0))</f>
        <v>0.85488196194818611</v>
      </c>
      <c r="CO40" s="46">
        <f ca="1">IF(ScreenHeight!$B41&lt;OFFSET(Radar!$AC$3,COLUMN(),0),    Param!$B$38/ScreenHeight!$B41,    (Param!$B$37+1/(1-OFFSET(Radar!$AD$3,COLUMN(),0)*ScreenHeight!$C41)/Param!$B$39)/OFFSET(Radar!$AC$3,COLUMN(),0))*DistanceShader!CO40*LightShader!CO40*(IF(OFFSET(Ghosts!$S$41,COLUMN(),0)&lt;ScreenHeight!$E41,   1,   (SQRT(OFFSET(Ghosts!$T$41,COLUMN(),0)-OFFSET(Ghosts!$R$41,COLUMN(),0)*ScreenHeight!$D41)-1))+IF(Ghosts!$B$35,IF(Param!$M$21,-1-POWER(0.3,Param!$M$21)/(IF(Param!$M$21&lt;20,LightShader!CO105,OFFSET(LightShader!CO105,Param!$M$21-20,0))+POWER(0.3,Param!$M$21)),-2),0))</f>
        <v>0.82835165301277858</v>
      </c>
      <c r="CP40" s="46">
        <f ca="1">IF(ScreenHeight!$B41&lt;OFFSET(Radar!$AC$3,COLUMN(),0),    Param!$B$38/ScreenHeight!$B41,    (Param!$B$37+1/(1-OFFSET(Radar!$AD$3,COLUMN(),0)*ScreenHeight!$C41)/Param!$B$39)/OFFSET(Radar!$AC$3,COLUMN(),0))*DistanceShader!CP40*LightShader!CP40*(IF(OFFSET(Ghosts!$S$41,COLUMN(),0)&lt;ScreenHeight!$E41,   1,   (SQRT(OFFSET(Ghosts!$T$41,COLUMN(),0)-OFFSET(Ghosts!$R$41,COLUMN(),0)*ScreenHeight!$D41)-1))+IF(Ghosts!$B$35,IF(Param!$M$21,-1-POWER(0.3,Param!$M$21)/(IF(Param!$M$21&lt;20,LightShader!CP105,OFFSET(LightShader!CP105,Param!$M$21-20,0))+POWER(0.3,Param!$M$21)),-2),0))</f>
        <v>0.80311127319595887</v>
      </c>
      <c r="CQ40" s="46">
        <f ca="1">IF(ScreenHeight!$B41&lt;OFFSET(Radar!$AC$3,COLUMN(),0),    Param!$B$38/ScreenHeight!$B41,    (Param!$B$37+1/(1-OFFSET(Radar!$AD$3,COLUMN(),0)*ScreenHeight!$C41)/Param!$B$39)/OFFSET(Radar!$AC$3,COLUMN(),0))*DistanceShader!CQ40*LightShader!CQ40*(IF(OFFSET(Ghosts!$S$41,COLUMN(),0)&lt;ScreenHeight!$E41,   1,   (SQRT(OFFSET(Ghosts!$T$41,COLUMN(),0)-OFFSET(Ghosts!$R$41,COLUMN(),0)*ScreenHeight!$D41)-1))+IF(Ghosts!$B$35,IF(Param!$M$21,-1-POWER(0.3,Param!$M$21)/(IF(Param!$M$21&lt;20,LightShader!CQ105,OFFSET(LightShader!CQ105,Param!$M$21-20,0))+POWER(0.3,Param!$M$21)),-2),0))</f>
        <v>0.77911940870329865</v>
      </c>
      <c r="CR40" s="46">
        <f ca="1">IF(ScreenHeight!$B41&lt;OFFSET(Radar!$AC$3,COLUMN(),0),    Param!$B$38/ScreenHeight!$B41,    (Param!$B$37+1/(1-OFFSET(Radar!$AD$3,COLUMN(),0)*ScreenHeight!$C41)/Param!$B$39)/OFFSET(Radar!$AC$3,COLUMN(),0))*DistanceShader!CR40*LightShader!CR40*(IF(OFFSET(Ghosts!$S$41,COLUMN(),0)&lt;ScreenHeight!$E41,   1,   (SQRT(OFFSET(Ghosts!$T$41,COLUMN(),0)-OFFSET(Ghosts!$R$41,COLUMN(),0)*ScreenHeight!$D41)-1))+IF(Ghosts!$B$35,IF(Param!$M$21,-1-POWER(0.3,Param!$M$21)/(IF(Param!$M$21&lt;20,LightShader!CR105,OFFSET(LightShader!CR105,Param!$M$21-20,0))+POWER(0.3,Param!$M$21)),-2),0))</f>
        <v>0.75631645499341271</v>
      </c>
      <c r="CS40" s="46">
        <f ca="1">IF(ScreenHeight!$B41&lt;OFFSET(Radar!$AC$3,COLUMN(),0),    Param!$B$38/ScreenHeight!$B41,    (Param!$B$37+1/(1-OFFSET(Radar!$AD$3,COLUMN(),0)*ScreenHeight!$C41)/Param!$B$39)/OFFSET(Radar!$AC$3,COLUMN(),0))*DistanceShader!CS40*LightShader!CS40*(IF(OFFSET(Ghosts!$S$41,COLUMN(),0)&lt;ScreenHeight!$E41,   1,   (SQRT(OFFSET(Ghosts!$T$41,COLUMN(),0)-OFFSET(Ghosts!$R$41,COLUMN(),0)*ScreenHeight!$D41)-1))+IF(Ghosts!$B$35,IF(Param!$M$21,-1-POWER(0.3,Param!$M$21)/(IF(Param!$M$21&lt;20,LightShader!CS105,OFFSET(LightShader!CS105,Param!$M$21-20,0))+POWER(0.3,Param!$M$21)),-2),0))</f>
        <v>0.73463362942150445</v>
      </c>
      <c r="CT40" s="46">
        <f ca="1">IF(ScreenHeight!$B41&lt;OFFSET(Radar!$AC$3,COLUMN(),0),    Param!$B$38/ScreenHeight!$B41,    (Param!$B$37+1/(1-OFFSET(Radar!$AD$3,COLUMN(),0)*ScreenHeight!$C41)/Param!$B$39)/OFFSET(Radar!$AC$3,COLUMN(),0))*DistanceShader!CT40*LightShader!CT40*(IF(OFFSET(Ghosts!$S$41,COLUMN(),0)&lt;ScreenHeight!$E41,   1,   (SQRT(OFFSET(Ghosts!$T$41,COLUMN(),0)-OFFSET(Ghosts!$R$41,COLUMN(),0)*ScreenHeight!$D41)-1))+IF(Ghosts!$B$35,IF(Param!$M$21,-1-POWER(0.3,Param!$M$21)/(IF(Param!$M$21&lt;20,LightShader!CT105,OFFSET(LightShader!CT105,Param!$M$21-20,0))+POWER(0.3,Param!$M$21)),-2),0))</f>
        <v>0.71399930693337332</v>
      </c>
      <c r="CU40" s="46">
        <f ca="1">IF(ScreenHeight!$B41&lt;OFFSET(Radar!$AC$3,COLUMN(),0),    Param!$B$38/ScreenHeight!$B41,    (Param!$B$37+1/(1-OFFSET(Radar!$AD$3,COLUMN(),0)*ScreenHeight!$C41)/Param!$B$39)/OFFSET(Radar!$AC$3,COLUMN(),0))*DistanceShader!CU40*LightShader!CU40*(IF(OFFSET(Ghosts!$S$41,COLUMN(),0)&lt;ScreenHeight!$E41,   1,   (SQRT(OFFSET(Ghosts!$T$41,COLUMN(),0)-OFFSET(Ghosts!$R$41,COLUMN(),0)*ScreenHeight!$D41)-1))+IF(Ghosts!$B$35,IF(Param!$M$21,-1-POWER(0.3,Param!$M$21)/(IF(Param!$M$21&lt;20,LightShader!CU105,OFFSET(LightShader!CU105,Param!$M$21-20,0))+POWER(0.3,Param!$M$21)),-2),0))</f>
        <v>0.69434303671797837</v>
      </c>
      <c r="CV40" s="46">
        <f ca="1">IF(ScreenHeight!$B41&lt;OFFSET(Radar!$AC$3,COLUMN(),0),    Param!$B$38/ScreenHeight!$B41,    (Param!$B$37+1/(1-OFFSET(Radar!$AD$3,COLUMN(),0)*ScreenHeight!$C41)/Param!$B$39)/OFFSET(Radar!$AC$3,COLUMN(),0))*DistanceShader!CV40*LightShader!CV40*(IF(OFFSET(Ghosts!$S$41,COLUMN(),0)&lt;ScreenHeight!$E41,   1,   (SQRT(OFFSET(Ghosts!$T$41,COLUMN(),0)-OFFSET(Ghosts!$R$41,COLUMN(),0)*ScreenHeight!$D41)-1))+IF(Ghosts!$B$35,IF(Param!$M$21,-1-POWER(0.3,Param!$M$21)/(IF(Param!$M$21&lt;20,LightShader!CV105,OFFSET(LightShader!CV105,Param!$M$21-20,0))+POWER(0.3,Param!$M$21)),-2),0))</f>
        <v>0.6755978318470085</v>
      </c>
      <c r="CW40" s="46">
        <f ca="1">IF(ScreenHeight!$B41&lt;OFFSET(Radar!$AC$3,COLUMN(),0),    Param!$B$38/ScreenHeight!$B41,    (Param!$B$37+1/(1-OFFSET(Radar!$AD$3,COLUMN(),0)*ScreenHeight!$C41)/Param!$B$39)/OFFSET(Radar!$AC$3,COLUMN(),0))*DistanceShader!CW40*LightShader!CW40*(IF(OFFSET(Ghosts!$S$41,COLUMN(),0)&lt;ScreenHeight!$E41,   1,   (SQRT(OFFSET(Ghosts!$T$41,COLUMN(),0)-OFFSET(Ghosts!$R$41,COLUMN(),0)*ScreenHeight!$D41)-1))+IF(Ghosts!$B$35,IF(Param!$M$21,-1-POWER(0.3,Param!$M$21)/(IF(Param!$M$21&lt;20,LightShader!CW105,OFFSET(LightShader!CW105,Param!$M$21-20,0))+POWER(0.3,Param!$M$21)),-2),0))</f>
        <v>0.65770129072724681</v>
      </c>
      <c r="DN40" s="51"/>
    </row>
    <row r="41" spans="1:125" ht="7.5" customHeight="1">
      <c r="A41" s="46">
        <f ca="1">IF(ScreenHeight!$B42&lt;OFFSET(Radar!$AC$3,COLUMN(),0),    Param!$B$38/ScreenHeight!$B42,    (Param!$B$37+1/(1-OFFSET(Radar!$AD$3,COLUMN(),0)*ScreenHeight!$C42)/Param!$B$39)/OFFSET(Radar!$AC$3,COLUMN(),0))*DistanceShader!A41*LightShader!A41*(IF(OFFSET(Ghosts!$S$41,COLUMN(),0)&lt;ScreenHeight!$E42,   1,   (SQRT(OFFSET(Ghosts!$T$41,COLUMN(),0)-OFFSET(Ghosts!$R$41,COLUMN(),0)*ScreenHeight!$D42)-1))+IF(Ghosts!$B$35,IF(Param!$M$21,-1-POWER(0.3,Param!$M$21)/(IF(Param!$M$21&lt;20,LightShader!A106,OFFSET(LightShader!A106,Param!$M$21-20,0))+POWER(0.3,Param!$M$21)),-2),0))</f>
        <v>0.71778134894714796</v>
      </c>
      <c r="B41" s="46">
        <f ca="1">IF(ScreenHeight!$B42&lt;OFFSET(Radar!$AC$3,COLUMN(),0),    Param!$B$38/ScreenHeight!$B42,    (Param!$B$37+1/(1-OFFSET(Radar!$AD$3,COLUMN(),0)*ScreenHeight!$C42)/Param!$B$39)/OFFSET(Radar!$AC$3,COLUMN(),0))*DistanceShader!B41*LightShader!B41*(IF(OFFSET(Ghosts!$S$41,COLUMN(),0)&lt;ScreenHeight!$E42,   1,   (SQRT(OFFSET(Ghosts!$T$41,COLUMN(),0)-OFFSET(Ghosts!$R$41,COLUMN(),0)*ScreenHeight!$D42)-1))+IF(Ghosts!$B$35,IF(Param!$M$21,-1-POWER(0.3,Param!$M$21)/(IF(Param!$M$21&lt;20,LightShader!B106,OFFSET(LightShader!B106,Param!$M$21-20,0))+POWER(0.3,Param!$M$21)),-2),0))</f>
        <v>0.731040021137361</v>
      </c>
      <c r="C41" s="46">
        <f ca="1">IF(ScreenHeight!$B42&lt;OFFSET(Radar!$AC$3,COLUMN(),0),    Param!$B$38/ScreenHeight!$B42,    (Param!$B$37+1/(1-OFFSET(Radar!$AD$3,COLUMN(),0)*ScreenHeight!$C42)/Param!$B$39)/OFFSET(Radar!$AC$3,COLUMN(),0))*DistanceShader!C41*LightShader!C41*(IF(OFFSET(Ghosts!$S$41,COLUMN(),0)&lt;ScreenHeight!$E42,   1,   (SQRT(OFFSET(Ghosts!$T$41,COLUMN(),0)-OFFSET(Ghosts!$R$41,COLUMN(),0)*ScreenHeight!$D42)-1))+IF(Ghosts!$B$35,IF(Param!$M$21,-1-POWER(0.3,Param!$M$21)/(IF(Param!$M$21&lt;20,LightShader!C106,OFFSET(LightShader!C106,Param!$M$21-20,0))+POWER(0.3,Param!$M$21)),-2),0))</f>
        <v>0.74471919334136771</v>
      </c>
      <c r="D41" s="46">
        <f ca="1">IF(ScreenHeight!$B42&lt;OFFSET(Radar!$AC$3,COLUMN(),0),    Param!$B$38/ScreenHeight!$B42,    (Param!$B$37+1/(1-OFFSET(Radar!$AD$3,COLUMN(),0)*ScreenHeight!$C42)/Param!$B$39)/OFFSET(Radar!$AC$3,COLUMN(),0))*DistanceShader!D41*LightShader!D41*(IF(OFFSET(Ghosts!$S$41,COLUMN(),0)&lt;ScreenHeight!$E42,   1,   (SQRT(OFFSET(Ghosts!$T$41,COLUMN(),0)-OFFSET(Ghosts!$R$41,COLUMN(),0)*ScreenHeight!$D42)-1))+IF(Ghosts!$B$35,IF(Param!$M$21,-1-POWER(0.3,Param!$M$21)/(IF(Param!$M$21&lt;20,LightShader!D106,OFFSET(LightShader!D106,Param!$M$21-20,0))+POWER(0.3,Param!$M$21)),-2),0))</f>
        <v>0.75883730244909797</v>
      </c>
      <c r="E41" s="46">
        <f ca="1">IF(ScreenHeight!$B42&lt;OFFSET(Radar!$AC$3,COLUMN(),0),    Param!$B$38/ScreenHeight!$B42,    (Param!$B$37+1/(1-OFFSET(Radar!$AD$3,COLUMN(),0)*ScreenHeight!$C42)/Param!$B$39)/OFFSET(Radar!$AC$3,COLUMN(),0))*DistanceShader!E41*LightShader!E41*(IF(OFFSET(Ghosts!$S$41,COLUMN(),0)&lt;ScreenHeight!$E42,   1,   (SQRT(OFFSET(Ghosts!$T$41,COLUMN(),0)-OFFSET(Ghosts!$R$41,COLUMN(),0)*ScreenHeight!$D42)-1))+IF(Ghosts!$B$35,IF(Param!$M$21,-1-POWER(0.3,Param!$M$21)/(IF(Param!$M$21&lt;20,LightShader!E106,OFFSET(LightShader!E106,Param!$M$21-20,0))+POWER(0.3,Param!$M$21)),-2),0))</f>
        <v>0.77341388472566963</v>
      </c>
      <c r="F41" s="46">
        <f ca="1">IF(ScreenHeight!$B42&lt;OFFSET(Radar!$AC$3,COLUMN(),0),    Param!$B$38/ScreenHeight!$B42,    (Param!$B$37+1/(1-OFFSET(Radar!$AD$3,COLUMN(),0)*ScreenHeight!$C42)/Param!$B$39)/OFFSET(Radar!$AC$3,COLUMN(),0))*DistanceShader!F41*LightShader!F41*(IF(OFFSET(Ghosts!$S$41,COLUMN(),0)&lt;ScreenHeight!$E42,   1,   (SQRT(OFFSET(Ghosts!$T$41,COLUMN(),0)-OFFSET(Ghosts!$R$41,COLUMN(),0)*ScreenHeight!$D42)-1))+IF(Ghosts!$B$35,IF(Param!$M$21,-1-POWER(0.3,Param!$M$21)/(IF(Param!$M$21&lt;20,LightShader!F106,OFFSET(LightShader!F106,Param!$M$21-20,0))+POWER(0.3,Param!$M$21)),-2),0))</f>
        <v>0.78846966601903468</v>
      </c>
      <c r="G41" s="46">
        <f ca="1">IF(ScreenHeight!$B42&lt;OFFSET(Radar!$AC$3,COLUMN(),0),    Param!$B$38/ScreenHeight!$B42,    (Param!$B$37+1/(1-OFFSET(Radar!$AD$3,COLUMN(),0)*ScreenHeight!$C42)/Param!$B$39)/OFFSET(Radar!$AC$3,COLUMN(),0))*DistanceShader!G41*LightShader!G41*(IF(OFFSET(Ghosts!$S$41,COLUMN(),0)&lt;ScreenHeight!$E42,   1,   (SQRT(OFFSET(Ghosts!$T$41,COLUMN(),0)-OFFSET(Ghosts!$R$41,COLUMN(),0)*ScreenHeight!$D42)-1))+IF(Ghosts!$B$35,IF(Param!$M$21,-1-POWER(0.3,Param!$M$21)/(IF(Param!$M$21&lt;20,LightShader!G106,OFFSET(LightShader!G106,Param!$M$21-20,0))+POWER(0.3,Param!$M$21)),-2),0))</f>
        <v>0.80402666162344349</v>
      </c>
      <c r="H41" s="46">
        <f ca="1">IF(ScreenHeight!$B42&lt;OFFSET(Radar!$AC$3,COLUMN(),0),    Param!$B$38/ScreenHeight!$B42,    (Param!$B$37+1/(1-OFFSET(Radar!$AD$3,COLUMN(),0)*ScreenHeight!$C42)/Param!$B$39)/OFFSET(Radar!$AC$3,COLUMN(),0))*DistanceShader!H41*LightShader!H41*(IF(OFFSET(Ghosts!$S$41,COLUMN(),0)&lt;ScreenHeight!$E42,   1,   (SQRT(OFFSET(Ghosts!$T$41,COLUMN(),0)-OFFSET(Ghosts!$R$41,COLUMN(),0)*ScreenHeight!$D42)-1))+IF(Ghosts!$B$35,IF(Param!$M$21,-1-POWER(0.3,Param!$M$21)/(IF(Param!$M$21&lt;20,LightShader!H106,OFFSET(LightShader!H106,Param!$M$21-20,0))+POWER(0.3,Param!$M$21)),-2),0))</f>
        <v>0.82010828696235816</v>
      </c>
      <c r="I41" s="46">
        <f ca="1">IF(ScreenHeight!$B42&lt;OFFSET(Radar!$AC$3,COLUMN(),0),    Param!$B$38/ScreenHeight!$B42,    (Param!$B$37+1/(1-OFFSET(Radar!$AD$3,COLUMN(),0)*ScreenHeight!$C42)/Param!$B$39)/OFFSET(Radar!$AC$3,COLUMN(),0))*DistanceShader!I41*LightShader!I41*(IF(OFFSET(Ghosts!$S$41,COLUMN(),0)&lt;ScreenHeight!$E42,   1,   (SQRT(OFFSET(Ghosts!$T$41,COLUMN(),0)-OFFSET(Ghosts!$R$41,COLUMN(),0)*ScreenHeight!$D42)-1))+IF(Ghosts!$B$35,IF(Param!$M$21,-1-POWER(0.3,Param!$M$21)/(IF(Param!$M$21&lt;20,LightShader!I106,OFFSET(LightShader!I106,Param!$M$21-20,0))+POWER(0.3,Param!$M$21)),-2),0))</f>
        <v>0.83673948038140744</v>
      </c>
      <c r="J41" s="46">
        <f ca="1">IF(ScreenHeight!$B42&lt;OFFSET(Radar!$AC$3,COLUMN(),0),    Param!$B$38/ScreenHeight!$B42,    (Param!$B$37+1/(1-OFFSET(Radar!$AD$3,COLUMN(),0)*ScreenHeight!$C42)/Param!$B$39)/OFFSET(Radar!$AC$3,COLUMN(),0))*DistanceShader!J41*LightShader!J41*(IF(OFFSET(Ghosts!$S$41,COLUMN(),0)&lt;ScreenHeight!$E42,   1,   (SQRT(OFFSET(Ghosts!$T$41,COLUMN(),0)-OFFSET(Ghosts!$R$41,COLUMN(),0)*ScreenHeight!$D42)-1))+IF(Ghosts!$B$35,IF(Param!$M$21,-1-POWER(0.3,Param!$M$21)/(IF(Param!$M$21&lt;20,LightShader!J106,OFFSET(LightShader!J106,Param!$M$21-20,0))+POWER(0.3,Param!$M$21)),-2),0))</f>
        <v>0.95820703933585261</v>
      </c>
      <c r="K41" s="46">
        <f ca="1">IF(ScreenHeight!$B42&lt;OFFSET(Radar!$AC$3,COLUMN(),0),    Param!$B$38/ScreenHeight!$B42,    (Param!$B$37+1/(1-OFFSET(Radar!$AD$3,COLUMN(),0)*ScreenHeight!$C42)/Param!$B$39)/OFFSET(Radar!$AC$3,COLUMN(),0))*DistanceShader!K41*LightShader!K41*(IF(OFFSET(Ghosts!$S$41,COLUMN(),0)&lt;ScreenHeight!$E42,   1,   (SQRT(OFFSET(Ghosts!$T$41,COLUMN(),0)-OFFSET(Ghosts!$R$41,COLUMN(),0)*ScreenHeight!$D42)-1))+IF(Ghosts!$B$35,IF(Param!$M$21,-1-POWER(0.3,Param!$M$21)/(IF(Param!$M$21&lt;20,LightShader!K106,OFFSET(LightShader!K106,Param!$M$21-20,0))+POWER(0.3,Param!$M$21)),-2),0))</f>
        <v>0.99127758883216932</v>
      </c>
      <c r="L41" s="46">
        <f ca="1">IF(ScreenHeight!$B42&lt;OFFSET(Radar!$AC$3,COLUMN(),0),    Param!$B$38/ScreenHeight!$B42,    (Param!$B$37+1/(1-OFFSET(Radar!$AD$3,COLUMN(),0)*ScreenHeight!$C42)/Param!$B$39)/OFFSET(Radar!$AC$3,COLUMN(),0))*DistanceShader!L41*LightShader!L41*(IF(OFFSET(Ghosts!$S$41,COLUMN(),0)&lt;ScreenHeight!$E42,   1,   (SQRT(OFFSET(Ghosts!$T$41,COLUMN(),0)-OFFSET(Ghosts!$R$41,COLUMN(),0)*ScreenHeight!$D42)-1))+IF(Ghosts!$B$35,IF(Param!$M$21,-1-POWER(0.3,Param!$M$21)/(IF(Param!$M$21&lt;20,LightShader!L106,OFFSET(LightShader!L106,Param!$M$21-20,0))+POWER(0.3,Param!$M$21)),-2),0))</f>
        <v>1.0259742750604948</v>
      </c>
      <c r="M41" s="46">
        <f ca="1">IF(ScreenHeight!$B42&lt;OFFSET(Radar!$AC$3,COLUMN(),0),    Param!$B$38/ScreenHeight!$B42,    (Param!$B$37+1/(1-OFFSET(Radar!$AD$3,COLUMN(),0)*ScreenHeight!$C42)/Param!$B$39)/OFFSET(Radar!$AC$3,COLUMN(),0))*DistanceShader!M41*LightShader!M41*(IF(OFFSET(Ghosts!$S$41,COLUMN(),0)&lt;ScreenHeight!$E42,   1,   (SQRT(OFFSET(Ghosts!$T$41,COLUMN(),0)-OFFSET(Ghosts!$R$41,COLUMN(),0)*ScreenHeight!$D42)-1))+IF(Ghosts!$B$35,IF(Param!$M$21,-1-POWER(0.3,Param!$M$21)/(IF(Param!$M$21&lt;20,LightShader!M106,OFFSET(LightShader!M106,Param!$M$21-20,0))+POWER(0.3,Param!$M$21)),-2),0))</f>
        <v>1.0624020268996648</v>
      </c>
      <c r="N41" s="46">
        <f ca="1">IF(ScreenHeight!$B42&lt;OFFSET(Radar!$AC$3,COLUMN(),0),    Param!$B$38/ScreenHeight!$B42,    (Param!$B$37+1/(1-OFFSET(Radar!$AD$3,COLUMN(),0)*ScreenHeight!$C42)/Param!$B$39)/OFFSET(Radar!$AC$3,COLUMN(),0))*DistanceShader!N41*LightShader!N41*(IF(OFFSET(Ghosts!$S$41,COLUMN(),0)&lt;ScreenHeight!$E42,   1,   (SQRT(OFFSET(Ghosts!$T$41,COLUMN(),0)-OFFSET(Ghosts!$R$41,COLUMN(),0)*ScreenHeight!$D42)-1))+IF(Ghosts!$B$35,IF(Param!$M$21,-1-POWER(0.3,Param!$M$21)/(IF(Param!$M$21&lt;20,LightShader!N106,OFFSET(LightShader!N106,Param!$M$21-20,0))+POWER(0.3,Param!$M$21)),-2),0))</f>
        <v>1.1006744172587337</v>
      </c>
      <c r="O41" s="46">
        <f ca="1">IF(ScreenHeight!$B42&lt;OFFSET(Radar!$AC$3,COLUMN(),0),    Param!$B$38/ScreenHeight!$B42,    (Param!$B$37+1/(1-OFFSET(Radar!$AD$3,COLUMN(),0)*ScreenHeight!$C42)/Param!$B$39)/OFFSET(Radar!$AC$3,COLUMN(),0))*DistanceShader!O41*LightShader!O41*(IF(OFFSET(Ghosts!$S$41,COLUMN(),0)&lt;ScreenHeight!$E42,   1,   (SQRT(OFFSET(Ghosts!$T$41,COLUMN(),0)-OFFSET(Ghosts!$R$41,COLUMN(),0)*ScreenHeight!$D42)-1))+IF(Ghosts!$B$35,IF(Param!$M$21,-1-POWER(0.3,Param!$M$21)/(IF(Param!$M$21&lt;20,LightShader!O106,OFFSET(LightShader!O106,Param!$M$21-20,0))+POWER(0.3,Param!$M$21)),-2),0))</f>
        <v>1.1409145478277769</v>
      </c>
      <c r="P41" s="46">
        <f ca="1">IF(ScreenHeight!$B42&lt;OFFSET(Radar!$AC$3,COLUMN(),0),    Param!$B$38/ScreenHeight!$B42,    (Param!$B$37+1/(1-OFFSET(Radar!$AD$3,COLUMN(),0)*ScreenHeight!$C42)/Param!$B$39)/OFFSET(Radar!$AC$3,COLUMN(),0))*DistanceShader!P41*LightShader!P41*(IF(OFFSET(Ghosts!$S$41,COLUMN(),0)&lt;ScreenHeight!$E42,   1,   (SQRT(OFFSET(Ghosts!$T$41,COLUMN(),0)-OFFSET(Ghosts!$R$41,COLUMN(),0)*ScreenHeight!$D42)-1))+IF(Ghosts!$B$35,IF(Param!$M$21,-1-POWER(0.3,Param!$M$21)/(IF(Param!$M$21&lt;20,LightShader!P106,OFFSET(LightShader!P106,Param!$M$21-20,0))+POWER(0.3,Param!$M$21)),-2),0))</f>
        <v>1.1832560390256723</v>
      </c>
      <c r="Q41" s="46">
        <f ca="1">IF(ScreenHeight!$B42&lt;OFFSET(Radar!$AC$3,COLUMN(),0),    Param!$B$38/ScreenHeight!$B42,    (Param!$B$37+1/(1-OFFSET(Radar!$AD$3,COLUMN(),0)*ScreenHeight!$C42)/Param!$B$39)/OFFSET(Radar!$AC$3,COLUMN(),0))*DistanceShader!Q41*LightShader!Q41*(IF(OFFSET(Ghosts!$S$41,COLUMN(),0)&lt;ScreenHeight!$E42,   1,   (SQRT(OFFSET(Ghosts!$T$41,COLUMN(),0)-OFFSET(Ghosts!$R$41,COLUMN(),0)*ScreenHeight!$D42)-1))+IF(Ghosts!$B$35,IF(Param!$M$21,-1-POWER(0.3,Param!$M$21)/(IF(Param!$M$21&lt;20,LightShader!Q106,OFFSET(LightShader!Q106,Param!$M$21-20,0))+POWER(0.3,Param!$M$21)),-2),0))</f>
        <v>1.2278441377599558</v>
      </c>
      <c r="R41" s="46">
        <f ca="1">IF(ScreenHeight!$B42&lt;OFFSET(Radar!$AC$3,COLUMN(),0),    Param!$B$38/ScreenHeight!$B42,    (Param!$B$37+1/(1-OFFSET(Radar!$AD$3,COLUMN(),0)*ScreenHeight!$C42)/Param!$B$39)/OFFSET(Radar!$AC$3,COLUMN(),0))*DistanceShader!R41*LightShader!R41*(IF(OFFSET(Ghosts!$S$41,COLUMN(),0)&lt;ScreenHeight!$E42,   1,   (SQRT(OFFSET(Ghosts!$T$41,COLUMN(),0)-OFFSET(Ghosts!$R$41,COLUMN(),0)*ScreenHeight!$D42)-1))+IF(Ghosts!$B$35,IF(Param!$M$21,-1-POWER(0.3,Param!$M$21)/(IF(Param!$M$21&lt;20,LightShader!R106,OFFSET(LightShader!R106,Param!$M$21-20,0))+POWER(0.3,Param!$M$21)),-2),0))</f>
        <v>1.2748369565551272</v>
      </c>
      <c r="S41" s="46">
        <f ca="1">IF(ScreenHeight!$B42&lt;OFFSET(Radar!$AC$3,COLUMN(),0),    Param!$B$38/ScreenHeight!$B42,    (Param!$B$37+1/(1-OFFSET(Radar!$AD$3,COLUMN(),0)*ScreenHeight!$C42)/Param!$B$39)/OFFSET(Radar!$AC$3,COLUMN(),0))*DistanceShader!S41*LightShader!S41*(IF(OFFSET(Ghosts!$S$41,COLUMN(),0)&lt;ScreenHeight!$E42,   1,   (SQRT(OFFSET(Ghosts!$T$41,COLUMN(),0)-OFFSET(Ghosts!$R$41,COLUMN(),0)*ScreenHeight!$D42)-1))+IF(Ghosts!$B$35,IF(Param!$M$21,-1-POWER(0.3,Param!$M$21)/(IF(Param!$M$21&lt;20,LightShader!S106,OFFSET(LightShader!S106,Param!$M$21-20,0))+POWER(0.3,Param!$M$21)),-2),0))</f>
        <v>1.3244068582754795</v>
      </c>
      <c r="T41" s="46">
        <f ca="1">IF(ScreenHeight!$B42&lt;OFFSET(Radar!$AC$3,COLUMN(),0),    Param!$B$38/ScreenHeight!$B42,    (Param!$B$37+1/(1-OFFSET(Radar!$AD$3,COLUMN(),0)*ScreenHeight!$C42)/Param!$B$39)/OFFSET(Radar!$AC$3,COLUMN(),0))*DistanceShader!T41*LightShader!T41*(IF(OFFSET(Ghosts!$S$41,COLUMN(),0)&lt;ScreenHeight!$E42,   1,   (SQRT(OFFSET(Ghosts!$T$41,COLUMN(),0)-OFFSET(Ghosts!$R$41,COLUMN(),0)*ScreenHeight!$D42)-1))+IF(Ghosts!$B$35,IF(Param!$M$21,-1-POWER(0.3,Param!$M$21)/(IF(Param!$M$21&lt;20,LightShader!T106,OFFSET(LightShader!T106,Param!$M$21-20,0))+POWER(0.3,Param!$M$21)),-2),0))</f>
        <v>1.3767420008411158</v>
      </c>
      <c r="U41" s="46">
        <f ca="1">IF(ScreenHeight!$B42&lt;OFFSET(Radar!$AC$3,COLUMN(),0),    Param!$B$38/ScreenHeight!$B42,    (Param!$B$37+1/(1-OFFSET(Radar!$AD$3,COLUMN(),0)*ScreenHeight!$C42)/Param!$B$39)/OFFSET(Radar!$AC$3,COLUMN(),0))*DistanceShader!U41*LightShader!U41*(IF(OFFSET(Ghosts!$S$41,COLUMN(),0)&lt;ScreenHeight!$E42,   1,   (SQRT(OFFSET(Ghosts!$T$41,COLUMN(),0)-OFFSET(Ghosts!$R$41,COLUMN(),0)*ScreenHeight!$D42)-1))+IF(Ghosts!$B$35,IF(Param!$M$21,-1-POWER(0.3,Param!$M$21)/(IF(Param!$M$21&lt;20,LightShader!U106,OFFSET(LightShader!U106,Param!$M$21-20,0))+POWER(0.3,Param!$M$21)),-2),0))</f>
        <v>1.432048055669304</v>
      </c>
      <c r="V41" s="46">
        <f ca="1">IF(ScreenHeight!$B42&lt;OFFSET(Radar!$AC$3,COLUMN(),0),    Param!$B$38/ScreenHeight!$B42,    (Param!$B$37+1/(1-OFFSET(Radar!$AD$3,COLUMN(),0)*ScreenHeight!$C42)/Param!$B$39)/OFFSET(Radar!$AC$3,COLUMN(),0))*DistanceShader!V41*LightShader!V41*(IF(OFFSET(Ghosts!$S$41,COLUMN(),0)&lt;ScreenHeight!$E42,   1,   (SQRT(OFFSET(Ghosts!$T$41,COLUMN(),0)-OFFSET(Ghosts!$R$41,COLUMN(),0)*ScreenHeight!$D42)-1))+IF(Ghosts!$B$35,IF(Param!$M$21,-1-POWER(0.3,Param!$M$21)/(IF(Param!$M$21&lt;20,LightShader!V106,OFFSET(LightShader!V106,Param!$M$21-20,0))+POWER(0.3,Param!$M$21)),-2),0))</f>
        <v>1.4905501115545543</v>
      </c>
      <c r="W41" s="46">
        <f ca="1">IF(ScreenHeight!$B42&lt;OFFSET(Radar!$AC$3,COLUMN(),0),    Param!$B$38/ScreenHeight!$B42,    (Param!$B$37+1/(1-OFFSET(Radar!$AD$3,COLUMN(),0)*ScreenHeight!$C42)/Param!$B$39)/OFFSET(Radar!$AC$3,COLUMN(),0))*DistanceShader!W41*LightShader!W41*(IF(OFFSET(Ghosts!$S$41,COLUMN(),0)&lt;ScreenHeight!$E42,   1,   (SQRT(OFFSET(Ghosts!$T$41,COLUMN(),0)-OFFSET(Ghosts!$R$41,COLUMN(),0)*ScreenHeight!$D42)-1))+IF(Ghosts!$B$35,IF(Param!$M$21,-1-POWER(0.3,Param!$M$21)/(IF(Param!$M$21&lt;20,LightShader!W106,OFFSET(LightShader!W106,Param!$M$21-20,0))+POWER(0.3,Param!$M$21)),-2),0))</f>
        <v>1.5524947715656687</v>
      </c>
      <c r="X41" s="46">
        <f ca="1">IF(ScreenHeight!$B42&lt;OFFSET(Radar!$AC$3,COLUMN(),0),    Param!$B$38/ScreenHeight!$B42,    (Param!$B$37+1/(1-OFFSET(Radar!$AD$3,COLUMN(),0)*ScreenHeight!$C42)/Param!$B$39)/OFFSET(Radar!$AC$3,COLUMN(),0))*DistanceShader!X41*LightShader!X41*(IF(OFFSET(Ghosts!$S$41,COLUMN(),0)&lt;ScreenHeight!$E42,   1,   (SQRT(OFFSET(Ghosts!$T$41,COLUMN(),0)-OFFSET(Ghosts!$R$41,COLUMN(),0)*ScreenHeight!$D42)-1))+IF(Ghosts!$B$35,IF(Param!$M$21,-1-POWER(0.3,Param!$M$21)/(IF(Param!$M$21&lt;20,LightShader!X106,OFFSET(LightShader!X106,Param!$M$21-20,0))+POWER(0.3,Param!$M$21)),-2),0))</f>
        <v>1.6181524431555261</v>
      </c>
      <c r="Y41" s="46">
        <f ca="1">IF(ScreenHeight!$B42&lt;OFFSET(Radar!$AC$3,COLUMN(),0),    Param!$B$38/ScreenHeight!$B42,    (Param!$B$37+1/(1-OFFSET(Radar!$AD$3,COLUMN(),0)*ScreenHeight!$C42)/Param!$B$39)/OFFSET(Radar!$AC$3,COLUMN(),0))*DistanceShader!Y41*LightShader!Y41*(IF(OFFSET(Ghosts!$S$41,COLUMN(),0)&lt;ScreenHeight!$E42,   1,   (SQRT(OFFSET(Ghosts!$T$41,COLUMN(),0)-OFFSET(Ghosts!$R$41,COLUMN(),0)*ScreenHeight!$D42)-1))+IF(Ghosts!$B$35,IF(Param!$M$21,-1-POWER(0.3,Param!$M$21)/(IF(Param!$M$21&lt;20,LightShader!Y106,OFFSET(LightShader!Y106,Param!$M$21-20,0))+POWER(0.3,Param!$M$21)),-2),0))</f>
        <v>1.6878198093825825</v>
      </c>
      <c r="Z41" s="46">
        <f ca="1">IF(ScreenHeight!$B42&lt;OFFSET(Radar!$AC$3,COLUMN(),0),    Param!$B$38/ScreenHeight!$B42,    (Param!$B$37+1/(1-OFFSET(Radar!$AD$3,COLUMN(),0)*ScreenHeight!$C42)/Param!$B$39)/OFFSET(Radar!$AC$3,COLUMN(),0))*DistanceShader!Z41*LightShader!Z41*(IF(OFFSET(Ghosts!$S$41,COLUMN(),0)&lt;ScreenHeight!$E42,   1,   (SQRT(OFFSET(Ghosts!$T$41,COLUMN(),0)-OFFSET(Ghosts!$R$41,COLUMN(),0)*ScreenHeight!$D42)-1))+IF(Ghosts!$B$35,IF(Param!$M$21,-1-POWER(0.3,Param!$M$21)/(IF(Param!$M$21&lt;20,LightShader!Z106,OFFSET(LightShader!Z106,Param!$M$21-20,0))+POWER(0.3,Param!$M$21)),-2),0))</f>
        <v>1.7618224494852193</v>
      </c>
      <c r="AA41" s="46">
        <f ca="1">IF(ScreenHeight!$B42&lt;OFFSET(Radar!$AC$3,COLUMN(),0),    Param!$B$38/ScreenHeight!$B42,    (Param!$B$37+1/(1-OFFSET(Radar!$AD$3,COLUMN(),0)*ScreenHeight!$C42)/Param!$B$39)/OFFSET(Radar!$AC$3,COLUMN(),0))*DistanceShader!AA41*LightShader!AA41*(IF(OFFSET(Ghosts!$S$41,COLUMN(),0)&lt;ScreenHeight!$E42,   1,   (SQRT(OFFSET(Ghosts!$T$41,COLUMN(),0)-OFFSET(Ghosts!$R$41,COLUMN(),0)*ScreenHeight!$D42)-1))+IF(Ghosts!$B$35,IF(Param!$M$21,-1-POWER(0.3,Param!$M$21)/(IF(Param!$M$21&lt;20,LightShader!AA106,OFFSET(LightShader!AA106,Param!$M$21-20,0))+POWER(0.3,Param!$M$21)),-2),0))</f>
        <v>1.8405175464523214</v>
      </c>
      <c r="AB41" s="46">
        <f ca="1">IF(ScreenHeight!$B42&lt;OFFSET(Radar!$AC$3,COLUMN(),0),    Param!$B$38/ScreenHeight!$B42,    (Param!$B$37+1/(1-OFFSET(Radar!$AD$3,COLUMN(),0)*ScreenHeight!$C42)/Param!$B$39)/OFFSET(Radar!$AC$3,COLUMN(),0))*DistanceShader!AB41*LightShader!AB41*(IF(OFFSET(Ghosts!$S$41,COLUMN(),0)&lt;ScreenHeight!$E42,   1,   (SQRT(OFFSET(Ghosts!$T$41,COLUMN(),0)-OFFSET(Ghosts!$R$41,COLUMN(),0)*ScreenHeight!$D42)-1))+IF(Ghosts!$B$35,IF(Param!$M$21,-1-POWER(0.3,Param!$M$21)/(IF(Param!$M$21&lt;20,LightShader!AB106,OFFSET(LightShader!AB106,Param!$M$21-20,0))+POWER(0.3,Param!$M$21)),-2),0))</f>
        <v>1.9242965724827834</v>
      </c>
      <c r="AC41" s="46">
        <f ca="1">IF(ScreenHeight!$B42&lt;OFFSET(Radar!$AC$3,COLUMN(),0),    Param!$B$38/ScreenHeight!$B42,    (Param!$B$37+1/(1-OFFSET(Radar!$AD$3,COLUMN(),0)*ScreenHeight!$C42)/Param!$B$39)/OFFSET(Radar!$AC$3,COLUMN(),0))*DistanceShader!AC41*LightShader!AC41*(IF(OFFSET(Ghosts!$S$41,COLUMN(),0)&lt;ScreenHeight!$E42,   1,   (SQRT(OFFSET(Ghosts!$T$41,COLUMN(),0)-OFFSET(Ghosts!$R$41,COLUMN(),0)*ScreenHeight!$D42)-1))+IF(Ghosts!$B$35,IF(Param!$M$21,-1-POWER(0.3,Param!$M$21)/(IF(Param!$M$21&lt;20,LightShader!AC106,OFFSET(LightShader!AC106,Param!$M$21-20,0))+POWER(0.3,Param!$M$21)),-2),0))</f>
        <v>2.0135877727666425</v>
      </c>
      <c r="AD41" s="46">
        <f ca="1">IF(ScreenHeight!$B42&lt;OFFSET(Radar!$AC$3,COLUMN(),0),    Param!$B$38/ScreenHeight!$B42,    (Param!$B$37+1/(1-OFFSET(Radar!$AD$3,COLUMN(),0)*ScreenHeight!$C42)/Param!$B$39)/OFFSET(Radar!$AC$3,COLUMN(),0))*DistanceShader!AD41*LightShader!AD41*(IF(OFFSET(Ghosts!$S$41,COLUMN(),0)&lt;ScreenHeight!$E42,   1,   (SQRT(OFFSET(Ghosts!$T$41,COLUMN(),0)-OFFSET(Ghosts!$R$41,COLUMN(),0)*ScreenHeight!$D42)-1))+IF(Ghosts!$B$35,IF(Param!$M$21,-1-POWER(0.3,Param!$M$21)/(IF(Param!$M$21&lt;20,LightShader!AD106,OFFSET(LightShader!AD106,Param!$M$21-20,0))+POWER(0.3,Param!$M$21)),-2),0))</f>
        <v>2.1088581629713268</v>
      </c>
      <c r="AE41" s="46">
        <f ca="1">IF(ScreenHeight!$B42&lt;OFFSET(Radar!$AC$3,COLUMN(),0),    Param!$B$38/ScreenHeight!$B42,    (Param!$B$37+1/(1-OFFSET(Radar!$AD$3,COLUMN(),0)*ScreenHeight!$C42)/Param!$B$39)/OFFSET(Radar!$AC$3,COLUMN(),0))*DistanceShader!AE41*LightShader!AE41*(IF(OFFSET(Ghosts!$S$41,COLUMN(),0)&lt;ScreenHeight!$E42,   1,   (SQRT(OFFSET(Ghosts!$T$41,COLUMN(),0)-OFFSET(Ghosts!$R$41,COLUMN(),0)*ScreenHeight!$D42)-1))+IF(Ghosts!$B$35,IF(Param!$M$21,-1-POWER(0.3,Param!$M$21)/(IF(Param!$M$21&lt;20,LightShader!AE106,OFFSET(LightShader!AE106,Param!$M$21-20,0))+POWER(0.3,Param!$M$21)),-2),0))</f>
        <v>2.2106146006585128</v>
      </c>
      <c r="AF41" s="46">
        <f ca="1">IF(ScreenHeight!$B42&lt;OFFSET(Radar!$AC$3,COLUMN(),0),    Param!$B$38/ScreenHeight!$B42,    (Param!$B$37+1/(1-OFFSET(Radar!$AD$3,COLUMN(),0)*ScreenHeight!$C42)/Param!$B$39)/OFFSET(Radar!$AC$3,COLUMN(),0))*DistanceShader!AF41*LightShader!AF41*(IF(OFFSET(Ghosts!$S$41,COLUMN(),0)&lt;ScreenHeight!$E42,   1,   (SQRT(OFFSET(Ghosts!$T$41,COLUMN(),0)-OFFSET(Ghosts!$R$41,COLUMN(),0)*ScreenHeight!$D42)-1))+IF(Ghosts!$B$35,IF(Param!$M$21,-1-POWER(0.3,Param!$M$21)/(IF(Param!$M$21&lt;20,LightShader!AF106,OFFSET(LightShader!AF106,Param!$M$21-20,0))+POWER(0.3,Param!$M$21)),-2),0))</f>
        <v>2.3194032637529394</v>
      </c>
      <c r="AG41" s="46">
        <f ca="1">IF(ScreenHeight!$B42&lt;OFFSET(Radar!$AC$3,COLUMN(),0),    Param!$B$38/ScreenHeight!$B42,    (Param!$B$37+1/(1-OFFSET(Radar!$AD$3,COLUMN(),0)*ScreenHeight!$C42)/Param!$B$39)/OFFSET(Radar!$AC$3,COLUMN(),0))*DistanceShader!AG41*LightShader!AG41*(IF(OFFSET(Ghosts!$S$41,COLUMN(),0)&lt;ScreenHeight!$E42,   1,   (SQRT(OFFSET(Ghosts!$T$41,COLUMN(),0)-OFFSET(Ghosts!$R$41,COLUMN(),0)*ScreenHeight!$D42)-1))+IF(Ghosts!$B$35,IF(Param!$M$21,-1-POWER(0.3,Param!$M$21)/(IF(Param!$M$21&lt;20,LightShader!AG106,OFFSET(LightShader!AG106,Param!$M$21-20,0))+POWER(0.3,Param!$M$21)),-2),0))</f>
        <v>2.4358065400284867</v>
      </c>
      <c r="AH41" s="46">
        <f ca="1">IF(ScreenHeight!$B42&lt;OFFSET(Radar!$AC$3,COLUMN(),0),    Param!$B$38/ScreenHeight!$B42,    (Param!$B$37+1/(1-OFFSET(Radar!$AD$3,COLUMN(),0)*ScreenHeight!$C42)/Param!$B$39)/OFFSET(Radar!$AC$3,COLUMN(),0))*DistanceShader!AH41*LightShader!AH41*(IF(OFFSET(Ghosts!$S$41,COLUMN(),0)&lt;ScreenHeight!$E42,   1,   (SQRT(OFFSET(Ghosts!$T$41,COLUMN(),0)-OFFSET(Ghosts!$R$41,COLUMN(),0)*ScreenHeight!$D42)-1))+IF(Ghosts!$B$35,IF(Param!$M$21,-1-POWER(0.3,Param!$M$21)/(IF(Param!$M$21&lt;20,LightShader!AH106,OFFSET(LightShader!AH106,Param!$M$21-20,0))+POWER(0.3,Param!$M$21)),-2),0))</f>
        <v>2.5604358601583597</v>
      </c>
      <c r="AI41" s="46">
        <f ca="1">IF(ScreenHeight!$B42&lt;OFFSET(Radar!$AC$3,COLUMN(),0),    Param!$B$38/ScreenHeight!$B42,    (Param!$B$37+1/(1-OFFSET(Radar!$AD$3,COLUMN(),0)*ScreenHeight!$C42)/Param!$B$39)/OFFSET(Radar!$AC$3,COLUMN(),0))*DistanceShader!AI41*LightShader!AI41*(IF(OFFSET(Ghosts!$S$41,COLUMN(),0)&lt;ScreenHeight!$E42,   1,   (SQRT(OFFSET(Ghosts!$T$41,COLUMN(),0)-OFFSET(Ghosts!$R$41,COLUMN(),0)*ScreenHeight!$D42)-1))+IF(Ghosts!$B$35,IF(Param!$M$21,-1-POWER(0.3,Param!$M$21)/(IF(Param!$M$21&lt;20,LightShader!AI106,OFFSET(LightShader!AI106,Param!$M$21-20,0))+POWER(0.3,Param!$M$21)),-2),0))</f>
        <v>2.6939183422071853</v>
      </c>
      <c r="AJ41" s="46">
        <f ca="1">IF(ScreenHeight!$B42&lt;OFFSET(Radar!$AC$3,COLUMN(),0),    Param!$B$38/ScreenHeight!$B42,    (Param!$B$37+1/(1-OFFSET(Radar!$AD$3,COLUMN(),0)*ScreenHeight!$C42)/Param!$B$39)/OFFSET(Radar!$AC$3,COLUMN(),0))*DistanceShader!AJ41*LightShader!AJ41*(IF(OFFSET(Ghosts!$S$41,COLUMN(),0)&lt;ScreenHeight!$E42,   1,   (SQRT(OFFSET(Ghosts!$T$41,COLUMN(),0)-OFFSET(Ghosts!$R$41,COLUMN(),0)*ScreenHeight!$D42)-1))+IF(Ghosts!$B$35,IF(Param!$M$21,-1-POWER(0.3,Param!$M$21)/(IF(Param!$M$21&lt;20,LightShader!AJ106,OFFSET(LightShader!AJ106,Param!$M$21-20,0))+POWER(0.3,Param!$M$21)),-2),0))</f>
        <v>2.8368741986694435</v>
      </c>
      <c r="AK41" s="46">
        <f ca="1">IF(ScreenHeight!$B42&lt;OFFSET(Radar!$AC$3,COLUMN(),0),    Param!$B$38/ScreenHeight!$B42,    (Param!$B$37+1/(1-OFFSET(Radar!$AD$3,COLUMN(),0)*ScreenHeight!$C42)/Param!$B$39)/OFFSET(Radar!$AC$3,COLUMN(),0))*DistanceShader!AK41*LightShader!AK41*(IF(OFFSET(Ghosts!$S$41,COLUMN(),0)&lt;ScreenHeight!$E42,   1,   (SQRT(OFFSET(Ghosts!$T$41,COLUMN(),0)-OFFSET(Ghosts!$R$41,COLUMN(),0)*ScreenHeight!$D42)-1))+IF(Ghosts!$B$35,IF(Param!$M$21,-1-POWER(0.3,Param!$M$21)/(IF(Param!$M$21&lt;20,LightShader!AK106,OFFSET(LightShader!AK106,Param!$M$21-20,0))+POWER(0.3,Param!$M$21)),-2),0))</f>
        <v>2.9898806331449617</v>
      </c>
      <c r="AL41" s="46">
        <f ca="1">IF(ScreenHeight!$B42&lt;OFFSET(Radar!$AC$3,COLUMN(),0),    Param!$B$38/ScreenHeight!$B42,    (Param!$B$37+1/(1-OFFSET(Radar!$AD$3,COLUMN(),0)*ScreenHeight!$C42)/Param!$B$39)/OFFSET(Radar!$AC$3,COLUMN(),0))*DistanceShader!AL41*LightShader!AL41*(IF(OFFSET(Ghosts!$S$41,COLUMN(),0)&lt;ScreenHeight!$E42,   1,   (SQRT(OFFSET(Ghosts!$T$41,COLUMN(),0)-OFFSET(Ghosts!$R$41,COLUMN(),0)*ScreenHeight!$D42)-1))+IF(Ghosts!$B$35,IF(Param!$M$21,-1-POWER(0.3,Param!$M$21)/(IF(Param!$M$21&lt;20,LightShader!AL106,OFFSET(LightShader!AL106,Param!$M$21-20,0))+POWER(0.3,Param!$M$21)),-2),0))</f>
        <v>3.1534164012118393</v>
      </c>
      <c r="AM41" s="46">
        <f ca="1">IF(ScreenHeight!$B42&lt;OFFSET(Radar!$AC$3,COLUMN(),0),    Param!$B$38/ScreenHeight!$B42,    (Param!$B$37+1/(1-OFFSET(Radar!$AD$3,COLUMN(),0)*ScreenHeight!$C42)/Param!$B$39)/OFFSET(Radar!$AC$3,COLUMN(),0))*DistanceShader!AM41*LightShader!AM41*(IF(OFFSET(Ghosts!$S$41,COLUMN(),0)&lt;ScreenHeight!$E42,   1,   (SQRT(OFFSET(Ghosts!$T$41,COLUMN(),0)-OFFSET(Ghosts!$R$41,COLUMN(),0)*ScreenHeight!$D42)-1))+IF(Ghosts!$B$35,IF(Param!$M$21,-1-POWER(0.3,Param!$M$21)/(IF(Param!$M$21&lt;20,LightShader!AM106,OFFSET(LightShader!AM106,Param!$M$21-20,0))+POWER(0.3,Param!$M$21)),-2),0))</f>
        <v>3.327779407980592</v>
      </c>
      <c r="AN41" s="46">
        <f ca="1">IF(ScreenHeight!$B42&lt;OFFSET(Radar!$AC$3,COLUMN(),0),    Param!$B$38/ScreenHeight!$B42,    (Param!$B$37+1/(1-OFFSET(Radar!$AD$3,COLUMN(),0)*ScreenHeight!$C42)/Param!$B$39)/OFFSET(Radar!$AC$3,COLUMN(),0))*DistanceShader!AN41*LightShader!AN41*(IF(OFFSET(Ghosts!$S$41,COLUMN(),0)&lt;ScreenHeight!$E42,   1,   (SQRT(OFFSET(Ghosts!$T$41,COLUMN(),0)-OFFSET(Ghosts!$R$41,COLUMN(),0)*ScreenHeight!$D42)-1))+IF(Ghosts!$B$35,IF(Param!$M$21,-1-POWER(0.3,Param!$M$21)/(IF(Param!$M$21&lt;20,LightShader!AN106,OFFSET(LightShader!AN106,Param!$M$21-20,0))+POWER(0.3,Param!$M$21)),-2),0))</f>
        <v>3.5129679732176378</v>
      </c>
      <c r="AO41" s="46">
        <f ca="1">IF(ScreenHeight!$B42&lt;OFFSET(Radar!$AC$3,COLUMN(),0),    Param!$B$38/ScreenHeight!$B42,    (Param!$B$37+1/(1-OFFSET(Radar!$AD$3,COLUMN(),0)*ScreenHeight!$C42)/Param!$B$39)/OFFSET(Radar!$AC$3,COLUMN(),0))*DistanceShader!AO41*LightShader!AO41*(IF(OFFSET(Ghosts!$S$41,COLUMN(),0)&lt;ScreenHeight!$E42,   1,   (SQRT(OFFSET(Ghosts!$T$41,COLUMN(),0)-OFFSET(Ghosts!$R$41,COLUMN(),0)*ScreenHeight!$D42)-1))+IF(Ghosts!$B$35,IF(Param!$M$21,-1-POWER(0.3,Param!$M$21)/(IF(Param!$M$21&lt;20,LightShader!AO106,OFFSET(LightShader!AO106,Param!$M$21-20,0))+POWER(0.3,Param!$M$21)),-2),0))</f>
        <v>4.1884827441561976</v>
      </c>
      <c r="AP41" s="46">
        <f ca="1">IF(ScreenHeight!$B42&lt;OFFSET(Radar!$AC$3,COLUMN(),0),    Param!$B$38/ScreenHeight!$B42,    (Param!$B$37+1/(1-OFFSET(Radar!$AD$3,COLUMN(),0)*ScreenHeight!$C42)/Param!$B$39)/OFFSET(Radar!$AC$3,COLUMN(),0))*DistanceShader!AP41*LightShader!AP41*(IF(OFFSET(Ghosts!$S$41,COLUMN(),0)&lt;ScreenHeight!$E42,   1,   (SQRT(OFFSET(Ghosts!$T$41,COLUMN(),0)-OFFSET(Ghosts!$R$41,COLUMN(),0)*ScreenHeight!$D42)-1))+IF(Ghosts!$B$35,IF(Param!$M$21,-1-POWER(0.3,Param!$M$21)/(IF(Param!$M$21&lt;20,LightShader!AP106,OFFSET(LightShader!AP106,Param!$M$21-20,0))+POWER(0.3,Param!$M$21)),-2),0))</f>
        <v>4.3214079378468533</v>
      </c>
      <c r="AQ41" s="46">
        <f ca="1">IF(ScreenHeight!$B42&lt;OFFSET(Radar!$AC$3,COLUMN(),0),    Param!$B$38/ScreenHeight!$B42,    (Param!$B$37+1/(1-OFFSET(Radar!$AD$3,COLUMN(),0)*ScreenHeight!$C42)/Param!$B$39)/OFFSET(Radar!$AC$3,COLUMN(),0))*DistanceShader!AQ41*LightShader!AQ41*(IF(OFFSET(Ghosts!$S$41,COLUMN(),0)&lt;ScreenHeight!$E42,   1,   (SQRT(OFFSET(Ghosts!$T$41,COLUMN(),0)-OFFSET(Ghosts!$R$41,COLUMN(),0)*ScreenHeight!$D42)-1))+IF(Ghosts!$B$35,IF(Param!$M$21,-1-POWER(0.3,Param!$M$21)/(IF(Param!$M$21&lt;20,LightShader!AQ106,OFFSET(LightShader!AQ106,Param!$M$21-20,0))+POWER(0.3,Param!$M$21)),-2),0))</f>
        <v>4.4516999473786045</v>
      </c>
      <c r="AR41" s="46">
        <f ca="1">IF(ScreenHeight!$B42&lt;OFFSET(Radar!$AC$3,COLUMN(),0),    Param!$B$38/ScreenHeight!$B42,    (Param!$B$37+1/(1-OFFSET(Radar!$AD$3,COLUMN(),0)*ScreenHeight!$C42)/Param!$B$39)/OFFSET(Radar!$AC$3,COLUMN(),0))*DistanceShader!AR41*LightShader!AR41*(IF(OFFSET(Ghosts!$S$41,COLUMN(),0)&lt;ScreenHeight!$E42,   1,   (SQRT(OFFSET(Ghosts!$T$41,COLUMN(),0)-OFFSET(Ghosts!$R$41,COLUMN(),0)*ScreenHeight!$D42)-1))+IF(Ghosts!$B$35,IF(Param!$M$21,-1-POWER(0.3,Param!$M$21)/(IF(Param!$M$21&lt;20,LightShader!AR106,OFFSET(LightShader!AR106,Param!$M$21-20,0))+POWER(0.3,Param!$M$21)),-2),0))</f>
        <v>4.4678337794718139</v>
      </c>
      <c r="AS41" s="46">
        <f ca="1">IF(ScreenHeight!$B42&lt;OFFSET(Radar!$AC$3,COLUMN(),0),    Param!$B$38/ScreenHeight!$B42,    (Param!$B$37+1/(1-OFFSET(Radar!$AD$3,COLUMN(),0)*ScreenHeight!$C42)/Param!$B$39)/OFFSET(Radar!$AC$3,COLUMN(),0))*DistanceShader!AS41*LightShader!AS41*(IF(OFFSET(Ghosts!$S$41,COLUMN(),0)&lt;ScreenHeight!$E42,   1,   (SQRT(OFFSET(Ghosts!$T$41,COLUMN(),0)-OFFSET(Ghosts!$R$41,COLUMN(),0)*ScreenHeight!$D42)-1))+IF(Ghosts!$B$35,IF(Param!$M$21,-1-POWER(0.3,Param!$M$21)/(IF(Param!$M$21&lt;20,LightShader!AS106,OFFSET(LightShader!AS106,Param!$M$21-20,0))+POWER(0.3,Param!$M$21)),-2),0))</f>
        <v>4.3723747840444371</v>
      </c>
      <c r="AT41" s="46">
        <f ca="1">IF(ScreenHeight!$B42&lt;OFFSET(Radar!$AC$3,COLUMN(),0),    Param!$B$38/ScreenHeight!$B42,    (Param!$B$37+1/(1-OFFSET(Radar!$AD$3,COLUMN(),0)*ScreenHeight!$C42)/Param!$B$39)/OFFSET(Radar!$AC$3,COLUMN(),0))*DistanceShader!AT41*LightShader!AT41*(IF(OFFSET(Ghosts!$S$41,COLUMN(),0)&lt;ScreenHeight!$E42,   1,   (SQRT(OFFSET(Ghosts!$T$41,COLUMN(),0)-OFFSET(Ghosts!$R$41,COLUMN(),0)*ScreenHeight!$D42)-1))+IF(Ghosts!$B$35,IF(Param!$M$21,-1-POWER(0.3,Param!$M$21)/(IF(Param!$M$21&lt;20,LightShader!AT106,OFFSET(LightShader!AT106,Param!$M$21-20,0))+POWER(0.3,Param!$M$21)),-2),0))</f>
        <v>4.2744846002341044</v>
      </c>
      <c r="AU41" s="46">
        <f ca="1">IF(ScreenHeight!$B42&lt;OFFSET(Radar!$AC$3,COLUMN(),0),    Param!$B$38/ScreenHeight!$B42,    (Param!$B$37+1/(1-OFFSET(Radar!$AD$3,COLUMN(),0)*ScreenHeight!$C42)/Param!$B$39)/OFFSET(Radar!$AC$3,COLUMN(),0))*DistanceShader!AU41*LightShader!AU41*(IF(OFFSET(Ghosts!$S$41,COLUMN(),0)&lt;ScreenHeight!$E42,   1,   (SQRT(OFFSET(Ghosts!$T$41,COLUMN(),0)-OFFSET(Ghosts!$R$41,COLUMN(),0)*ScreenHeight!$D42)-1))+IF(Ghosts!$B$35,IF(Param!$M$21,-1-POWER(0.3,Param!$M$21)/(IF(Param!$M$21&lt;20,LightShader!AU106,OFFSET(LightShader!AU106,Param!$M$21-20,0))+POWER(0.3,Param!$M$21)),-2),0))</f>
        <v>4.1742701333018237</v>
      </c>
      <c r="AV41" s="46">
        <f ca="1">IF(ScreenHeight!$B42&lt;OFFSET(Radar!$AC$3,COLUMN(),0),    Param!$B$38/ScreenHeight!$B42,    (Param!$B$37+1/(1-OFFSET(Radar!$AD$3,COLUMN(),0)*ScreenHeight!$C42)/Param!$B$39)/OFFSET(Radar!$AC$3,COLUMN(),0))*DistanceShader!AV41*LightShader!AV41*(IF(OFFSET(Ghosts!$S$41,COLUMN(),0)&lt;ScreenHeight!$E42,   1,   (SQRT(OFFSET(Ghosts!$T$41,COLUMN(),0)-OFFSET(Ghosts!$R$41,COLUMN(),0)*ScreenHeight!$D42)-1))+IF(Ghosts!$B$35,IF(Param!$M$21,-1-POWER(0.3,Param!$M$21)/(IF(Param!$M$21&lt;20,LightShader!AV106,OFFSET(LightShader!AV106,Param!$M$21-20,0))+POWER(0.3,Param!$M$21)),-2),0))</f>
        <v>4.0718491432544228</v>
      </c>
      <c r="AW41" s="46">
        <f ca="1">IF(ScreenHeight!$B42&lt;OFFSET(Radar!$AC$3,COLUMN(),0),    Param!$B$38/ScreenHeight!$B42,    (Param!$B$37+1/(1-OFFSET(Radar!$AD$3,COLUMN(),0)*ScreenHeight!$C42)/Param!$B$39)/OFFSET(Radar!$AC$3,COLUMN(),0))*DistanceShader!AW41*LightShader!AW41*(IF(OFFSET(Ghosts!$S$41,COLUMN(),0)&lt;ScreenHeight!$E42,   1,   (SQRT(OFFSET(Ghosts!$T$41,COLUMN(),0)-OFFSET(Ghosts!$R$41,COLUMN(),0)*ScreenHeight!$D42)-1))+IF(Ghosts!$B$35,IF(Param!$M$21,-1-POWER(0.3,Param!$M$21)/(IF(Param!$M$21&lt;20,LightShader!AW106,OFFSET(LightShader!AW106,Param!$M$21-20,0))+POWER(0.3,Param!$M$21)),-2),0))</f>
        <v>3.9673495928905993</v>
      </c>
      <c r="AX41" s="46">
        <f ca="1">IF(ScreenHeight!$B42&lt;OFFSET(Radar!$AC$3,COLUMN(),0),    Param!$B$38/ScreenHeight!$B42,    (Param!$B$37+1/(1-OFFSET(Radar!$AD$3,COLUMN(),0)*ScreenHeight!$C42)/Param!$B$39)/OFFSET(Radar!$AC$3,COLUMN(),0))*DistanceShader!AX41*LightShader!AX41*(IF(OFFSET(Ghosts!$S$41,COLUMN(),0)&lt;ScreenHeight!$E42,   1,   (SQRT(OFFSET(Ghosts!$T$41,COLUMN(),0)-OFFSET(Ghosts!$R$41,COLUMN(),0)*ScreenHeight!$D42)-1))+IF(Ghosts!$B$35,IF(Param!$M$21,-1-POWER(0.3,Param!$M$21)/(IF(Param!$M$21&lt;20,LightShader!AX106,OFFSET(LightShader!AX106,Param!$M$21-20,0))+POWER(0.3,Param!$M$21)),-2),0))</f>
        <v>3.8609088684574302</v>
      </c>
      <c r="AY41" s="46">
        <f ca="1">IF(ScreenHeight!$B42&lt;OFFSET(Radar!$AC$3,COLUMN(),0),    Param!$B$38/ScreenHeight!$B42,    (Param!$B$37+1/(1-OFFSET(Radar!$AD$3,COLUMN(),0)*ScreenHeight!$C42)/Param!$B$39)/OFFSET(Radar!$AC$3,COLUMN(),0))*DistanceShader!AY41*LightShader!AY41*(IF(OFFSET(Ghosts!$S$41,COLUMN(),0)&lt;ScreenHeight!$E42,   1,   (SQRT(OFFSET(Ghosts!$T$41,COLUMN(),0)-OFFSET(Ghosts!$R$41,COLUMN(),0)*ScreenHeight!$D42)-1))+IF(Ghosts!$B$35,IF(Param!$M$21,-1-POWER(0.3,Param!$M$21)/(IF(Param!$M$21&lt;20,LightShader!AY106,OFFSET(LightShader!AY106,Param!$M$21-20,0))+POWER(0.3,Param!$M$21)),-2),0))</f>
        <v>3.7526728835931094</v>
      </c>
      <c r="AZ41" s="46">
        <f ca="1">IF(ScreenHeight!$B42&lt;OFFSET(Radar!$AC$3,COLUMN(),0),    Param!$B$38/ScreenHeight!$B42,    (Param!$B$37+1/(1-OFFSET(Radar!$AD$3,COLUMN(),0)*ScreenHeight!$C42)/Param!$B$39)/OFFSET(Radar!$AC$3,COLUMN(),0))*DistanceShader!AZ41*LightShader!AZ41*(IF(OFFSET(Ghosts!$S$41,COLUMN(),0)&lt;ScreenHeight!$E42,   1,   (SQRT(OFFSET(Ghosts!$T$41,COLUMN(),0)-OFFSET(Ghosts!$R$41,COLUMN(),0)*ScreenHeight!$D42)-1))+IF(Ghosts!$B$35,IF(Param!$M$21,-1-POWER(0.3,Param!$M$21)/(IF(Param!$M$21&lt;20,LightShader!AZ106,OFFSET(LightShader!AZ106,Param!$M$21-20,0))+POWER(0.3,Param!$M$21)),-2),0))</f>
        <v>3.6427950800255422</v>
      </c>
      <c r="BA41" s="46">
        <f ca="1">IF(ScreenHeight!$B42&lt;OFFSET(Radar!$AC$3,COLUMN(),0),    Param!$B$38/ScreenHeight!$B42,    (Param!$B$37+1/(1-OFFSET(Radar!$AD$3,COLUMN(),0)*ScreenHeight!$C42)/Param!$B$39)/OFFSET(Radar!$AC$3,COLUMN(),0))*DistanceShader!BA41*LightShader!BA41*(IF(OFFSET(Ghosts!$S$41,COLUMN(),0)&lt;ScreenHeight!$E42,   1,   (SQRT(OFFSET(Ghosts!$T$41,COLUMN(),0)-OFFSET(Ghosts!$R$41,COLUMN(),0)*ScreenHeight!$D42)-1))+IF(Ghosts!$B$35,IF(Param!$M$21,-1-POWER(0.3,Param!$M$21)/(IF(Param!$M$21&lt;20,LightShader!BA106,OFFSET(LightShader!BA106,Param!$M$21-20,0))+POWER(0.3,Param!$M$21)),-2),0))</f>
        <v>3.5314353409308148</v>
      </c>
      <c r="BB41" s="46">
        <f ca="1">IF(ScreenHeight!$B42&lt;OFFSET(Radar!$AC$3,COLUMN(),0),    Param!$B$38/ScreenHeight!$B42,    (Param!$B$37+1/(1-OFFSET(Radar!$AD$3,COLUMN(),0)*ScreenHeight!$C42)/Param!$B$39)/OFFSET(Radar!$AC$3,COLUMN(),0))*DistanceShader!BB41*LightShader!BB41*(IF(OFFSET(Ghosts!$S$41,COLUMN(),0)&lt;ScreenHeight!$E42,   1,   (SQRT(OFFSET(Ghosts!$T$41,COLUMN(),0)-OFFSET(Ghosts!$R$41,COLUMN(),0)*ScreenHeight!$D42)-1))+IF(Ghosts!$B$35,IF(Param!$M$21,-1-POWER(0.3,Param!$M$21)/(IF(Param!$M$21&lt;20,LightShader!BB106,OFFSET(LightShader!BB106,Param!$M$21-20,0))+POWER(0.3,Param!$M$21)),-2),0))</f>
        <v>3.4187588348363334</v>
      </c>
      <c r="BC41" s="46">
        <f ca="1">IF(ScreenHeight!$B42&lt;OFFSET(Radar!$AC$3,COLUMN(),0),    Param!$B$38/ScreenHeight!$B42,    (Param!$B$37+1/(1-OFFSET(Radar!$AD$3,COLUMN(),0)*ScreenHeight!$C42)/Param!$B$39)/OFFSET(Radar!$AC$3,COLUMN(),0))*DistanceShader!BC41*LightShader!BC41*(IF(OFFSET(Ghosts!$S$41,COLUMN(),0)&lt;ScreenHeight!$E42,   1,   (SQRT(OFFSET(Ghosts!$T$41,COLUMN(),0)-OFFSET(Ghosts!$R$41,COLUMN(),0)*ScreenHeight!$D42)-1))+IF(Ghosts!$B$35,IF(Param!$M$21,-1-POWER(0.3,Param!$M$21)/(IF(Param!$M$21&lt;20,LightShader!BC106,OFFSET(LightShader!BC106,Param!$M$21-20,0))+POWER(0.3,Param!$M$21)),-2),0))</f>
        <v>3.3049348094064732</v>
      </c>
      <c r="BD41" s="46">
        <f ca="1">IF(ScreenHeight!$B42&lt;OFFSET(Radar!$AC$3,COLUMN(),0),    Param!$B$38/ScreenHeight!$B42,    (Param!$B$37+1/(1-OFFSET(Radar!$AD$3,COLUMN(),0)*ScreenHeight!$C42)/Param!$B$39)/OFFSET(Radar!$AC$3,COLUMN(),0))*DistanceShader!BD41*LightShader!BD41*(IF(OFFSET(Ghosts!$S$41,COLUMN(),0)&lt;ScreenHeight!$E42,   1,   (SQRT(OFFSET(Ghosts!$T$41,COLUMN(),0)-OFFSET(Ghosts!$R$41,COLUMN(),0)*ScreenHeight!$D42)-1))+IF(Ghosts!$B$35,IF(Param!$M$21,-1-POWER(0.3,Param!$M$21)/(IF(Param!$M$21&lt;20,LightShader!BD106,OFFSET(LightShader!BD106,Param!$M$21-20,0))+POWER(0.3,Param!$M$21)),-2),0))</f>
        <v>3.1901353553243847</v>
      </c>
      <c r="BE41" s="46">
        <f ca="1">IF(ScreenHeight!$B42&lt;OFFSET(Radar!$AC$3,COLUMN(),0),    Param!$B$38/ScreenHeight!$B42,    (Param!$B$37+1/(1-OFFSET(Radar!$AD$3,COLUMN(),0)*ScreenHeight!$C42)/Param!$B$39)/OFFSET(Radar!$AC$3,COLUMN(),0))*DistanceShader!BE41*LightShader!BE41*(IF(OFFSET(Ghosts!$S$41,COLUMN(),0)&lt;ScreenHeight!$E42,   1,   (SQRT(OFFSET(Ghosts!$T$41,COLUMN(),0)-OFFSET(Ghosts!$R$41,COLUMN(),0)*ScreenHeight!$D42)-1))+IF(Ghosts!$B$35,IF(Param!$M$21,-1-POWER(0.3,Param!$M$21)/(IF(Param!$M$21&lt;20,LightShader!BE106,OFFSET(LightShader!BE106,Param!$M$21-20,0))+POWER(0.3,Param!$M$21)),-2),0))</f>
        <v>4.226179392208202</v>
      </c>
      <c r="BF41" s="46">
        <f ca="1">IF(ScreenHeight!$B42&lt;OFFSET(Radar!$AC$3,COLUMN(),0),    Param!$B$38/ScreenHeight!$B42,    (Param!$B$37+1/(1-OFFSET(Radar!$AD$3,COLUMN(),0)*ScreenHeight!$C42)/Param!$B$39)/OFFSET(Radar!$AC$3,COLUMN(),0))*DistanceShader!BF41*LightShader!BF41*(IF(OFFSET(Ghosts!$S$41,COLUMN(),0)&lt;ScreenHeight!$E42,   1,   (SQRT(OFFSET(Ghosts!$T$41,COLUMN(),0)-OFFSET(Ghosts!$R$41,COLUMN(),0)*ScreenHeight!$D42)-1))+IF(Ghosts!$B$35,IF(Param!$M$21,-1-POWER(0.3,Param!$M$21)/(IF(Param!$M$21&lt;20,LightShader!BF106,OFFSET(LightShader!BF106,Param!$M$21-20,0))+POWER(0.3,Param!$M$21)),-2),0))</f>
        <v>4.2118127351340187</v>
      </c>
      <c r="BG41" s="46">
        <f ca="1">IF(ScreenHeight!$B42&lt;OFFSET(Radar!$AC$3,COLUMN(),0),    Param!$B$38/ScreenHeight!$B42,    (Param!$B$37+1/(1-OFFSET(Radar!$AD$3,COLUMN(),0)*ScreenHeight!$C42)/Param!$B$39)/OFFSET(Radar!$AC$3,COLUMN(),0))*DistanceShader!BG41*LightShader!BG41*(IF(OFFSET(Ghosts!$S$41,COLUMN(),0)&lt;ScreenHeight!$E42,   1,   (SQRT(OFFSET(Ghosts!$T$41,COLUMN(),0)-OFFSET(Ghosts!$R$41,COLUMN(),0)*ScreenHeight!$D42)-1))+IF(Ghosts!$B$35,IF(Param!$M$21,-1-POWER(0.3,Param!$M$21)/(IF(Param!$M$21&lt;20,LightShader!BG106,OFFSET(LightShader!BG106,Param!$M$21-20,0))+POWER(0.3,Param!$M$21)),-2),0))</f>
        <v>4.0953702463295745</v>
      </c>
      <c r="BH41" s="46">
        <f ca="1">IF(ScreenHeight!$B42&lt;OFFSET(Radar!$AC$3,COLUMN(),0),    Param!$B$38/ScreenHeight!$B42,    (Param!$B$37+1/(1-OFFSET(Radar!$AD$3,COLUMN(),0)*ScreenHeight!$C42)/Param!$B$39)/OFFSET(Radar!$AC$3,COLUMN(),0))*DistanceShader!BH41*LightShader!BH41*(IF(OFFSET(Ghosts!$S$41,COLUMN(),0)&lt;ScreenHeight!$E42,   1,   (SQRT(OFFSET(Ghosts!$T$41,COLUMN(),0)-OFFSET(Ghosts!$R$41,COLUMN(),0)*ScreenHeight!$D42)-1))+IF(Ghosts!$B$35,IF(Param!$M$21,-1-POWER(0.3,Param!$M$21)/(IF(Param!$M$21&lt;20,LightShader!BH106,OFFSET(LightShader!BH106,Param!$M$21-20,0))+POWER(0.3,Param!$M$21)),-2),0))</f>
        <v>3.8817810884451442</v>
      </c>
      <c r="BI41" s="46">
        <f ca="1">IF(ScreenHeight!$B42&lt;OFFSET(Radar!$AC$3,COLUMN(),0),    Param!$B$38/ScreenHeight!$B42,    (Param!$B$37+1/(1-OFFSET(Radar!$AD$3,COLUMN(),0)*ScreenHeight!$C42)/Param!$B$39)/OFFSET(Radar!$AC$3,COLUMN(),0))*DistanceShader!BI41*LightShader!BI41*(IF(OFFSET(Ghosts!$S$41,COLUMN(),0)&lt;ScreenHeight!$E42,   1,   (SQRT(OFFSET(Ghosts!$T$41,COLUMN(),0)-OFFSET(Ghosts!$R$41,COLUMN(),0)*ScreenHeight!$D42)-1))+IF(Ghosts!$B$35,IF(Param!$M$21,-1-POWER(0.3,Param!$M$21)/(IF(Param!$M$21&lt;20,LightShader!BI106,OFFSET(LightShader!BI106,Param!$M$21-20,0))+POWER(0.3,Param!$M$21)),-2),0))</f>
        <v>3.6756524946707327</v>
      </c>
      <c r="BJ41" s="46">
        <f ca="1">IF(ScreenHeight!$B42&lt;OFFSET(Radar!$AC$3,COLUMN(),0),    Param!$B$38/ScreenHeight!$B42,    (Param!$B$37+1/(1-OFFSET(Radar!$AD$3,COLUMN(),0)*ScreenHeight!$C42)/Param!$B$39)/OFFSET(Radar!$AC$3,COLUMN(),0))*DistanceShader!BJ41*LightShader!BJ41*(IF(OFFSET(Ghosts!$S$41,COLUMN(),0)&lt;ScreenHeight!$E42,   1,   (SQRT(OFFSET(Ghosts!$T$41,COLUMN(),0)-OFFSET(Ghosts!$R$41,COLUMN(),0)*ScreenHeight!$D42)-1))+IF(Ghosts!$B$35,IF(Param!$M$21,-1-POWER(0.3,Param!$M$21)/(IF(Param!$M$21&lt;20,LightShader!BJ106,OFFSET(LightShader!BJ106,Param!$M$21-20,0))+POWER(0.3,Param!$M$21)),-2),0))</f>
        <v>3.4790552462627327</v>
      </c>
      <c r="BK41" s="46">
        <f ca="1">IF(ScreenHeight!$B42&lt;OFFSET(Radar!$AC$3,COLUMN(),0),    Param!$B$38/ScreenHeight!$B42,    (Param!$B$37+1/(1-OFFSET(Radar!$AD$3,COLUMN(),0)*ScreenHeight!$C42)/Param!$B$39)/OFFSET(Radar!$AC$3,COLUMN(),0))*DistanceShader!BK41*LightShader!BK41*(IF(OFFSET(Ghosts!$S$41,COLUMN(),0)&lt;ScreenHeight!$E42,   1,   (SQRT(OFFSET(Ghosts!$T$41,COLUMN(),0)-OFFSET(Ghosts!$R$41,COLUMN(),0)*ScreenHeight!$D42)-1))+IF(Ghosts!$B$35,IF(Param!$M$21,-1-POWER(0.3,Param!$M$21)/(IF(Param!$M$21&lt;20,LightShader!BK106,OFFSET(LightShader!BK106,Param!$M$21-20,0))+POWER(0.3,Param!$M$21)),-2),0))</f>
        <v>3.2930990407753651</v>
      </c>
      <c r="BL41" s="46">
        <f ca="1">IF(ScreenHeight!$B42&lt;OFFSET(Radar!$AC$3,COLUMN(),0),    Param!$B$38/ScreenHeight!$B42,    (Param!$B$37+1/(1-OFFSET(Radar!$AD$3,COLUMN(),0)*ScreenHeight!$C42)/Param!$B$39)/OFFSET(Radar!$AC$3,COLUMN(),0))*DistanceShader!BL41*LightShader!BL41*(IF(OFFSET(Ghosts!$S$41,COLUMN(),0)&lt;ScreenHeight!$E42,   1,   (SQRT(OFFSET(Ghosts!$T$41,COLUMN(),0)-OFFSET(Ghosts!$R$41,COLUMN(),0)*ScreenHeight!$D42)-1))+IF(Ghosts!$B$35,IF(Param!$M$21,-1-POWER(0.3,Param!$M$21)/(IF(Param!$M$21&lt;20,LightShader!BL106,OFFSET(LightShader!BL106,Param!$M$21-20,0))+POWER(0.3,Param!$M$21)),-2),0))</f>
        <v>3.1182118518726747</v>
      </c>
      <c r="BM41" s="46">
        <f ca="1">IF(ScreenHeight!$B42&lt;OFFSET(Radar!$AC$3,COLUMN(),0),    Param!$B$38/ScreenHeight!$B42,    (Param!$B$37+1/(1-OFFSET(Radar!$AD$3,COLUMN(),0)*ScreenHeight!$C42)/Param!$B$39)/OFFSET(Radar!$AC$3,COLUMN(),0))*DistanceShader!BM41*LightShader!BM41*(IF(OFFSET(Ghosts!$S$41,COLUMN(),0)&lt;ScreenHeight!$E42,   1,   (SQRT(OFFSET(Ghosts!$T$41,COLUMN(),0)-OFFSET(Ghosts!$R$41,COLUMN(),0)*ScreenHeight!$D42)-1))+IF(Ghosts!$B$35,IF(Param!$M$21,-1-POWER(0.3,Param!$M$21)/(IF(Param!$M$21&lt;20,LightShader!BM106,OFFSET(LightShader!BM106,Param!$M$21-20,0))+POWER(0.3,Param!$M$21)),-2),0))</f>
        <v>2.9543610620086374</v>
      </c>
      <c r="BN41" s="46">
        <f ca="1">IF(ScreenHeight!$B42&lt;OFFSET(Radar!$AC$3,COLUMN(),0),    Param!$B$38/ScreenHeight!$B42,    (Param!$B$37+1/(1-OFFSET(Radar!$AD$3,COLUMN(),0)*ScreenHeight!$C42)/Param!$B$39)/OFFSET(Radar!$AC$3,COLUMN(),0))*DistanceShader!BN41*LightShader!BN41*(IF(OFFSET(Ghosts!$S$41,COLUMN(),0)&lt;ScreenHeight!$E42,   1,   (SQRT(OFFSET(Ghosts!$T$41,COLUMN(),0)-OFFSET(Ghosts!$R$41,COLUMN(),0)*ScreenHeight!$D42)-1))+IF(Ghosts!$B$35,IF(Param!$M$21,-1-POWER(0.3,Param!$M$21)/(IF(Param!$M$21&lt;20,LightShader!BN106,OFFSET(LightShader!BN106,Param!$M$21-20,0))+POWER(0.3,Param!$M$21)),-2),0))</f>
        <v>2.8012187280979179</v>
      </c>
      <c r="BO41" s="46">
        <f ca="1">IF(ScreenHeight!$B42&lt;OFFSET(Radar!$AC$3,COLUMN(),0),    Param!$B$38/ScreenHeight!$B42,    (Param!$B$37+1/(1-OFFSET(Radar!$AD$3,COLUMN(),0)*ScreenHeight!$C42)/Param!$B$39)/OFFSET(Radar!$AC$3,COLUMN(),0))*DistanceShader!BO41*LightShader!BO41*(IF(OFFSET(Ghosts!$S$41,COLUMN(),0)&lt;ScreenHeight!$E42,   1,   (SQRT(OFFSET(Ghosts!$T$41,COLUMN(),0)-OFFSET(Ghosts!$R$41,COLUMN(),0)*ScreenHeight!$D42)-1))+IF(Ghosts!$B$35,IF(Param!$M$21,-1-POWER(0.3,Param!$M$21)/(IF(Param!$M$21&lt;20,LightShader!BO106,OFFSET(LightShader!BO106,Param!$M$21-20,0))+POWER(0.3,Param!$M$21)),-2),0))</f>
        <v>2.6582799859451827</v>
      </c>
      <c r="BP41" s="46">
        <f ca="1">IF(ScreenHeight!$B42&lt;OFFSET(Radar!$AC$3,COLUMN(),0),    Param!$B$38/ScreenHeight!$B42,    (Param!$B$37+1/(1-OFFSET(Radar!$AD$3,COLUMN(),0)*ScreenHeight!$C42)/Param!$B$39)/OFFSET(Radar!$AC$3,COLUMN(),0))*DistanceShader!BP41*LightShader!BP41*(IF(OFFSET(Ghosts!$S$41,COLUMN(),0)&lt;ScreenHeight!$E42,   1,   (SQRT(OFFSET(Ghosts!$T$41,COLUMN(),0)-OFFSET(Ghosts!$R$41,COLUMN(),0)*ScreenHeight!$D42)-1))+IF(Ghosts!$B$35,IF(Param!$M$21,-1-POWER(0.3,Param!$M$21)/(IF(Param!$M$21&lt;20,LightShader!BP106,OFFSET(LightShader!BP106,Param!$M$21-20,0))+POWER(0.3,Param!$M$21)),-2),0))</f>
        <v>2.5249450203780377</v>
      </c>
      <c r="BQ41" s="46">
        <f ca="1">IF(ScreenHeight!$B42&lt;OFFSET(Radar!$AC$3,COLUMN(),0),    Param!$B$38/ScreenHeight!$B42,    (Param!$B$37+1/(1-OFFSET(Radar!$AD$3,COLUMN(),0)*ScreenHeight!$C42)/Param!$B$39)/OFFSET(Radar!$AC$3,COLUMN(),0))*DistanceShader!BQ41*LightShader!BQ41*(IF(OFFSET(Ghosts!$S$41,COLUMN(),0)&lt;ScreenHeight!$E42,   1,   (SQRT(OFFSET(Ghosts!$T$41,COLUMN(),0)-OFFSET(Ghosts!$R$41,COLUMN(),0)*ScreenHeight!$D42)-1))+IF(Ghosts!$B$35,IF(Param!$M$21,-1-POWER(0.3,Param!$M$21)/(IF(Param!$M$21&lt;20,LightShader!BQ106,OFFSET(LightShader!BQ106,Param!$M$21-20,0))+POWER(0.3,Param!$M$21)),-2),0))</f>
        <v>2.4005740549320627</v>
      </c>
      <c r="BR41" s="46">
        <f ca="1">IF(ScreenHeight!$B42&lt;OFFSET(Radar!$AC$3,COLUMN(),0),    Param!$B$38/ScreenHeight!$B42,    (Param!$B$37+1/(1-OFFSET(Radar!$AD$3,COLUMN(),0)*ScreenHeight!$C42)/Param!$B$39)/OFFSET(Radar!$AC$3,COLUMN(),0))*DistanceShader!BR41*LightShader!BR41*(IF(OFFSET(Ghosts!$S$41,COLUMN(),0)&lt;ScreenHeight!$E42,   1,   (SQRT(OFFSET(Ghosts!$T$41,COLUMN(),0)-OFFSET(Ghosts!$R$41,COLUMN(),0)*ScreenHeight!$D42)-1))+IF(Ghosts!$B$35,IF(Param!$M$21,-1-POWER(0.3,Param!$M$21)/(IF(Param!$M$21&lt;20,LightShader!BR106,OFFSET(LightShader!BR106,Param!$M$21-20,0))+POWER(0.3,Param!$M$21)),-2),0))</f>
        <v>2.2845230322728569</v>
      </c>
      <c r="BS41" s="46">
        <f ca="1">IF(ScreenHeight!$B42&lt;OFFSET(Radar!$AC$3,COLUMN(),0),    Param!$B$38/ScreenHeight!$B42,    (Param!$B$37+1/(1-OFFSET(Radar!$AD$3,COLUMN(),0)*ScreenHeight!$C42)/Param!$B$39)/OFFSET(Radar!$AC$3,COLUMN(),0))*DistanceShader!BS41*LightShader!BS41*(IF(OFFSET(Ghosts!$S$41,COLUMN(),0)&lt;ScreenHeight!$E42,   1,   (SQRT(OFFSET(Ghosts!$T$41,COLUMN(),0)-OFFSET(Ghosts!$R$41,COLUMN(),0)*ScreenHeight!$D42)-1))+IF(Ghosts!$B$35,IF(Param!$M$21,-1-POWER(0.3,Param!$M$21)/(IF(Param!$M$21&lt;20,LightShader!BS106,OFFSET(LightShader!BS106,Param!$M$21-20,0))+POWER(0.3,Param!$M$21)),-2),0))</f>
        <v>2.1761658299325588</v>
      </c>
      <c r="BT41" s="46">
        <f ca="1">IF(ScreenHeight!$B42&lt;OFFSET(Radar!$AC$3,COLUMN(),0),    Param!$B$38/ScreenHeight!$B42,    (Param!$B$37+1/(1-OFFSET(Radar!$AD$3,COLUMN(),0)*ScreenHeight!$C42)/Param!$B$39)/OFFSET(Radar!$AC$3,COLUMN(),0))*DistanceShader!BT41*LightShader!BT41*(IF(OFFSET(Ghosts!$S$41,COLUMN(),0)&lt;ScreenHeight!$E42,   1,   (SQRT(OFFSET(Ghosts!$T$41,COLUMN(),0)-OFFSET(Ghosts!$R$41,COLUMN(),0)*ScreenHeight!$D42)-1))+IF(Ghosts!$B$35,IF(Param!$M$21,-1-POWER(0.3,Param!$M$21)/(IF(Param!$M$21&lt;20,LightShader!BT106,OFFSET(LightShader!BT106,Param!$M$21-20,0))+POWER(0.3,Param!$M$21)),-2),0))</f>
        <v>2.0749072896414869</v>
      </c>
      <c r="BU41" s="46">
        <f ca="1">IF(ScreenHeight!$B42&lt;OFFSET(Radar!$AC$3,COLUMN(),0),    Param!$B$38/ScreenHeight!$B42,    (Param!$B$37+1/(1-OFFSET(Radar!$AD$3,COLUMN(),0)*ScreenHeight!$C42)/Param!$B$39)/OFFSET(Radar!$AC$3,COLUMN(),0))*DistanceShader!BU41*LightShader!BU41*(IF(OFFSET(Ghosts!$S$41,COLUMN(),0)&lt;ScreenHeight!$E42,   1,   (SQRT(OFFSET(Ghosts!$T$41,COLUMN(),0)-OFFSET(Ghosts!$R$41,COLUMN(),0)*ScreenHeight!$D42)-1))+IF(Ghosts!$B$35,IF(Param!$M$21,-1-POWER(0.3,Param!$M$21)/(IF(Param!$M$21&lt;20,LightShader!BU106,OFFSET(LightShader!BU106,Param!$M$21-20,0))+POWER(0.3,Param!$M$21)),-2),0))</f>
        <v>1.9801901073759005</v>
      </c>
      <c r="BV41" s="46">
        <f ca="1">IF(ScreenHeight!$B42&lt;OFFSET(Radar!$AC$3,COLUMN(),0),    Param!$B$38/ScreenHeight!$B42,    (Param!$B$37+1/(1-OFFSET(Radar!$AD$3,COLUMN(),0)*ScreenHeight!$C42)/Param!$B$39)/OFFSET(Radar!$AC$3,COLUMN(),0))*DistanceShader!BV41*LightShader!BV41*(IF(OFFSET(Ghosts!$S$41,COLUMN(),0)&lt;ScreenHeight!$E42,   1,   (SQRT(OFFSET(Ghosts!$T$41,COLUMN(),0)-OFFSET(Ghosts!$R$41,COLUMN(),0)*ScreenHeight!$D42)-1))+IF(Ghosts!$B$35,IF(Param!$M$21,-1-POWER(0.3,Param!$M$21)/(IF(Param!$M$21&lt;20,LightShader!BV106,OFFSET(LightShader!BV106,Param!$M$21-20,0))+POWER(0.3,Param!$M$21)),-2),0))</f>
        <v>1.8914977112030036</v>
      </c>
      <c r="BW41" s="46">
        <f ca="1">IF(ScreenHeight!$B42&lt;OFFSET(Radar!$AC$3,COLUMN(),0),    Param!$B$38/ScreenHeight!$B42,    (Param!$B$37+1/(1-OFFSET(Radar!$AD$3,COLUMN(),0)*ScreenHeight!$C42)/Param!$B$39)/OFFSET(Radar!$AC$3,COLUMN(),0))*DistanceShader!BW41*LightShader!BW41*(IF(OFFSET(Ghosts!$S$41,COLUMN(),0)&lt;ScreenHeight!$E42,   1,   (SQRT(OFFSET(Ghosts!$T$41,COLUMN(),0)-OFFSET(Ghosts!$R$41,COLUMN(),0)*ScreenHeight!$D42)-1))+IF(Ghosts!$B$35,IF(Param!$M$21,-1-POWER(0.3,Param!$M$21)/(IF(Param!$M$21&lt;20,LightShader!BW106,OFFSET(LightShader!BW106,Param!$M$21-20,0))+POWER(0.3,Param!$M$21)),-2),0))</f>
        <v>1.8083545882310383</v>
      </c>
      <c r="BX41" s="46">
        <f ca="1">IF(ScreenHeight!$B42&lt;OFFSET(Radar!$AC$3,COLUMN(),0),    Param!$B$38/ScreenHeight!$B42,    (Param!$B$37+1/(1-OFFSET(Radar!$AD$3,COLUMN(),0)*ScreenHeight!$C42)/Param!$B$39)/OFFSET(Radar!$AC$3,COLUMN(),0))*DistanceShader!BX41*LightShader!BX41*(IF(OFFSET(Ghosts!$S$41,COLUMN(),0)&lt;ScreenHeight!$E42,   1,   (SQRT(OFFSET(Ghosts!$T$41,COLUMN(),0)-OFFSET(Ghosts!$R$41,COLUMN(),0)*ScreenHeight!$D42)-1))+IF(Ghosts!$B$35,IF(Param!$M$21,-1-POWER(0.3,Param!$M$21)/(IF(Param!$M$21&lt;20,LightShader!BX106,OFFSET(LightShader!BX106,Param!$M$21-20,0))+POWER(0.3,Param!$M$21)),-2),0))</f>
        <v>1.7303250505798731</v>
      </c>
      <c r="BY41" s="46">
        <f ca="1">IF(ScreenHeight!$B42&lt;OFFSET(Radar!$AC$3,COLUMN(),0),    Param!$B$38/ScreenHeight!$B42,    (Param!$B$37+1/(1-OFFSET(Radar!$AD$3,COLUMN(),0)*ScreenHeight!$C42)/Param!$B$39)/OFFSET(Radar!$AC$3,COLUMN(),0))*DistanceShader!BY41*LightShader!BY41*(IF(OFFSET(Ghosts!$S$41,COLUMN(),0)&lt;ScreenHeight!$E42,   1,   (SQRT(OFFSET(Ghosts!$T$41,COLUMN(),0)-OFFSET(Ghosts!$R$41,COLUMN(),0)*ScreenHeight!$D42)-1))+IF(Ghosts!$B$35,IF(Param!$M$21,-1-POWER(0.3,Param!$M$21)/(IF(Param!$M$21&lt;20,LightShader!BY106,OFFSET(LightShader!BY106,Param!$M$21-20,0))+POWER(0.3,Param!$M$21)),-2),0))</f>
        <v>1.6570111016903468</v>
      </c>
      <c r="BZ41" s="46">
        <f ca="1">IF(ScreenHeight!$B42&lt;OFFSET(Radar!$AC$3,COLUMN(),0),    Param!$B$38/ScreenHeight!$B42,    (Param!$B$37+1/(1-OFFSET(Radar!$AD$3,COLUMN(),0)*ScreenHeight!$C42)/Param!$B$39)/OFFSET(Radar!$AC$3,COLUMN(),0))*DistanceShader!BZ41*LightShader!BZ41*(IF(OFFSET(Ghosts!$S$41,COLUMN(),0)&lt;ScreenHeight!$E42,   1,   (SQRT(OFFSET(Ghosts!$T$41,COLUMN(),0)-OFFSET(Ghosts!$R$41,COLUMN(),0)*ScreenHeight!$D42)-1))+IF(Ghosts!$B$35,IF(Param!$M$21,-1-POWER(0.3,Param!$M$21)/(IF(Param!$M$21&lt;20,LightShader!BZ106,OFFSET(LightShader!BZ106,Param!$M$21-20,0))+POWER(0.3,Param!$M$21)),-2),0))</f>
        <v>1.588049837946216</v>
      </c>
      <c r="CA41" s="46">
        <f ca="1">IF(ScreenHeight!$B42&lt;OFFSET(Radar!$AC$3,COLUMN(),0),    Param!$B$38/ScreenHeight!$B42,    (Param!$B$37+1/(1-OFFSET(Radar!$AD$3,COLUMN(),0)*ScreenHeight!$C42)/Param!$B$39)/OFFSET(Radar!$AC$3,COLUMN(),0))*DistanceShader!CA41*LightShader!CA41*(IF(OFFSET(Ghosts!$S$41,COLUMN(),0)&lt;ScreenHeight!$E42,   1,   (SQRT(OFFSET(Ghosts!$T$41,COLUMN(),0)-OFFSET(Ghosts!$R$41,COLUMN(),0)*ScreenHeight!$D42)-1))+IF(Ghosts!$B$35,IF(Param!$M$21,-1-POWER(0.3,Param!$M$21)/(IF(Param!$M$21&lt;20,LightShader!CA106,OFFSET(LightShader!CA106,Param!$M$21-20,0))+POWER(0.3,Param!$M$21)),-2),0))</f>
        <v>1.523110666210072</v>
      </c>
      <c r="CB41" s="46">
        <f ca="1">IF(ScreenHeight!$B42&lt;OFFSET(Radar!$AC$3,COLUMN(),0),    Param!$B$38/ScreenHeight!$B42,    (Param!$B$37+1/(1-OFFSET(Radar!$AD$3,COLUMN(),0)*ScreenHeight!$C42)/Param!$B$39)/OFFSET(Radar!$AC$3,COLUMN(),0))*DistanceShader!CB41*LightShader!CB41*(IF(OFFSET(Ghosts!$S$41,COLUMN(),0)&lt;ScreenHeight!$E42,   1,   (SQRT(OFFSET(Ghosts!$T$41,COLUMN(),0)-OFFSET(Ghosts!$R$41,COLUMN(),0)*ScreenHeight!$D42)-1))+IF(Ghosts!$B$35,IF(Param!$M$21,-1-POWER(0.3,Param!$M$21)/(IF(Param!$M$21&lt;20,LightShader!CB106,OFFSET(LightShader!CB106,Param!$M$21-20,0))+POWER(0.3,Param!$M$21)),-2),0))</f>
        <v>1.4618925135519556</v>
      </c>
      <c r="CC41" s="46">
        <f ca="1">IF(ScreenHeight!$B42&lt;OFFSET(Radar!$AC$3,COLUMN(),0),    Param!$B$38/ScreenHeight!$B42,    (Param!$B$37+1/(1-OFFSET(Radar!$AD$3,COLUMN(),0)*ScreenHeight!$C42)/Param!$B$39)/OFFSET(Radar!$AC$3,COLUMN(),0))*DistanceShader!CC41*LightShader!CC41*(IF(OFFSET(Ghosts!$S$41,COLUMN(),0)&lt;ScreenHeight!$E42,   1,   (SQRT(OFFSET(Ghosts!$T$41,COLUMN(),0)-OFFSET(Ghosts!$R$41,COLUMN(),0)*ScreenHeight!$D42)-1))+IF(Ghosts!$B$35,IF(Param!$M$21,-1-POWER(0.3,Param!$M$21)/(IF(Param!$M$21&lt;20,LightShader!CC106,OFFSET(LightShader!CC106,Param!$M$21-20,0))+POWER(0.3,Param!$M$21)),-2),0))</f>
        <v>1.4041211356224828</v>
      </c>
      <c r="CD41" s="46">
        <f ca="1">IF(ScreenHeight!$B42&lt;OFFSET(Radar!$AC$3,COLUMN(),0),    Param!$B$38/ScreenHeight!$B42,    (Param!$B$37+1/(1-OFFSET(Radar!$AD$3,COLUMN(),0)*ScreenHeight!$C42)/Param!$B$39)/OFFSET(Radar!$AC$3,COLUMN(),0))*DistanceShader!CD41*LightShader!CD41*(IF(OFFSET(Ghosts!$S$41,COLUMN(),0)&lt;ScreenHeight!$E42,   1,   (SQRT(OFFSET(Ghosts!$T$41,COLUMN(),0)-OFFSET(Ghosts!$R$41,COLUMN(),0)*ScreenHeight!$D42)-1))+IF(Ghosts!$B$35,IF(Param!$M$21,-1-POWER(0.3,Param!$M$21)/(IF(Param!$M$21&lt;20,LightShader!CD106,OFFSET(LightShader!CD106,Param!$M$21-20,0))+POWER(0.3,Param!$M$21)),-2),0))</f>
        <v>1.3495465839033018</v>
      </c>
      <c r="CE41" s="46">
        <f ca="1">IF(ScreenHeight!$B42&lt;OFFSET(Radar!$AC$3,COLUMN(),0),    Param!$B$38/ScreenHeight!$B42,    (Param!$B$37+1/(1-OFFSET(Radar!$AD$3,COLUMN(),0)*ScreenHeight!$C42)/Param!$B$39)/OFFSET(Radar!$AC$3,COLUMN(),0))*DistanceShader!CE41*LightShader!CE41*(IF(OFFSET(Ghosts!$S$41,COLUMN(),0)&lt;ScreenHeight!$E42,   1,   (SQRT(OFFSET(Ghosts!$T$41,COLUMN(),0)-OFFSET(Ghosts!$R$41,COLUMN(),0)*ScreenHeight!$D42)-1))+IF(Ghosts!$B$35,IF(Param!$M$21,-1-POWER(0.3,Param!$M$21)/(IF(Param!$M$21&lt;20,LightShader!CE106,OFFSET(LightShader!CE106,Param!$M$21-20,0))+POWER(0.3,Param!$M$21)),-2),0))</f>
        <v>1.2979408619057273</v>
      </c>
      <c r="CF41" s="46">
        <f ca="1">IF(ScreenHeight!$B42&lt;OFFSET(Radar!$AC$3,COLUMN(),0),    Param!$B$38/ScreenHeight!$B42,    (Param!$B$37+1/(1-OFFSET(Radar!$AD$3,COLUMN(),0)*ScreenHeight!$C42)/Param!$B$39)/OFFSET(Radar!$AC$3,COLUMN(),0))*DistanceShader!CF41*LightShader!CF41*(IF(OFFSET(Ghosts!$S$41,COLUMN(),0)&lt;ScreenHeight!$E42,   1,   (SQRT(OFFSET(Ghosts!$T$41,COLUMN(),0)-OFFSET(Ghosts!$R$41,COLUMN(),0)*ScreenHeight!$D42)-1))+IF(Ghosts!$B$35,IF(Param!$M$21,-1-POWER(0.3,Param!$M$21)/(IF(Param!$M$21&lt;20,LightShader!CF106,OFFSET(LightShader!CF106,Param!$M$21-20,0))+POWER(0.3,Param!$M$21)),-2),0))</f>
        <v>1.2490957810814858</v>
      </c>
      <c r="CG41" s="46">
        <f ca="1">IF(ScreenHeight!$B42&lt;OFFSET(Radar!$AC$3,COLUMN(),0),    Param!$B$38/ScreenHeight!$B42,    (Param!$B$37+1/(1-OFFSET(Radar!$AD$3,COLUMN(),0)*ScreenHeight!$C42)/Param!$B$39)/OFFSET(Radar!$AC$3,COLUMN(),0))*DistanceShader!CG41*LightShader!CG41*(IF(OFFSET(Ghosts!$S$41,COLUMN(),0)&lt;ScreenHeight!$E42,   1,   (SQRT(OFFSET(Ghosts!$T$41,COLUMN(),0)-OFFSET(Ghosts!$R$41,COLUMN(),0)*ScreenHeight!$D42)-1))+IF(Ghosts!$B$35,IF(Param!$M$21,-1-POWER(0.3,Param!$M$21)/(IF(Param!$M$21&lt;20,LightShader!CG106,OFFSET(LightShader!CG106,Param!$M$21-20,0))+POWER(0.3,Param!$M$21)),-2),0))</f>
        <v>1.2028210151917975</v>
      </c>
      <c r="CH41" s="46">
        <f ca="1">IF(ScreenHeight!$B42&lt;OFFSET(Radar!$AC$3,COLUMN(),0),    Param!$B$38/ScreenHeight!$B42,    (Param!$B$37+1/(1-OFFSET(Radar!$AD$3,COLUMN(),0)*ScreenHeight!$C42)/Param!$B$39)/OFFSET(Radar!$AC$3,COLUMN(),0))*DistanceShader!CH41*LightShader!CH41*(IF(OFFSET(Ghosts!$S$41,COLUMN(),0)&lt;ScreenHeight!$E42,   1,   (SQRT(OFFSET(Ghosts!$T$41,COLUMN(),0)-OFFSET(Ghosts!$R$41,COLUMN(),0)*ScreenHeight!$D42)-1))+IF(Ghosts!$B$35,IF(Param!$M$21,-1-POWER(0.3,Param!$M$21)/(IF(Param!$M$21&lt;20,LightShader!CH106,OFFSET(LightShader!CH106,Param!$M$21-20,0))+POWER(0.3,Param!$M$21)),-2),0))</f>
        <v>1.1589423447182057</v>
      </c>
      <c r="CI41" s="46">
        <f ca="1">IF(ScreenHeight!$B42&lt;OFFSET(Radar!$AC$3,COLUMN(),0),    Param!$B$38/ScreenHeight!$B42,    (Param!$B$37+1/(1-OFFSET(Radar!$AD$3,COLUMN(),0)*ScreenHeight!$C42)/Param!$B$39)/OFFSET(Radar!$AC$3,COLUMN(),0))*DistanceShader!CI41*LightShader!CI41*(IF(OFFSET(Ghosts!$S$41,COLUMN(),0)&lt;ScreenHeight!$E42,   1,   (SQRT(OFFSET(Ghosts!$T$41,COLUMN(),0)-OFFSET(Ghosts!$R$41,COLUMN(),0)*ScreenHeight!$D42)-1))+IF(Ghosts!$B$35,IF(Param!$M$21,-1-POWER(0.3,Param!$M$21)/(IF(Param!$M$21&lt;20,LightShader!CI106,OFFSET(LightShader!CI106,Param!$M$21-20,0))+POWER(0.3,Param!$M$21)),-2),0))</f>
        <v>1.1173000789351182</v>
      </c>
      <c r="CJ41" s="46">
        <f ca="1">IF(ScreenHeight!$B42&lt;OFFSET(Radar!$AC$3,COLUMN(),0),    Param!$B$38/ScreenHeight!$B42,    (Param!$B$37+1/(1-OFFSET(Radar!$AD$3,COLUMN(),0)*ScreenHeight!$C42)/Param!$B$39)/OFFSET(Radar!$AC$3,COLUMN(),0))*DistanceShader!CJ41*LightShader!CJ41*(IF(OFFSET(Ghosts!$S$41,COLUMN(),0)&lt;ScreenHeight!$E42,   1,   (SQRT(OFFSET(Ghosts!$T$41,COLUMN(),0)-OFFSET(Ghosts!$R$41,COLUMN(),0)*ScreenHeight!$D42)-1))+IF(Ghosts!$B$35,IF(Param!$M$21,-1-POWER(0.3,Param!$M$21)/(IF(Param!$M$21&lt;20,LightShader!CJ106,OFFSET(LightShader!CJ106,Param!$M$21-20,0))+POWER(0.3,Param!$M$21)),-2),0))</f>
        <v>1.0777476413785889</v>
      </c>
      <c r="CK41" s="46">
        <f ca="1">IF(ScreenHeight!$B42&lt;OFFSET(Radar!$AC$3,COLUMN(),0),    Param!$B$38/ScreenHeight!$B42,    (Param!$B$37+1/(1-OFFSET(Radar!$AD$3,COLUMN(),0)*ScreenHeight!$C42)/Param!$B$39)/OFFSET(Radar!$AC$3,COLUMN(),0))*DistanceShader!CK41*LightShader!CK41*(IF(OFFSET(Ghosts!$S$41,COLUMN(),0)&lt;ScreenHeight!$E42,   1,   (SQRT(OFFSET(Ghosts!$T$41,COLUMN(),0)-OFFSET(Ghosts!$R$41,COLUMN(),0)*ScreenHeight!$D42)-1))+IF(Ghosts!$B$35,IF(Param!$M$21,-1-POWER(0.3,Param!$M$21)/(IF(Param!$M$21&lt;20,LightShader!CK106,OFFSET(LightShader!CK106,Param!$M$21-20,0))+POWER(0.3,Param!$M$21)),-2),0))</f>
        <v>1.0401503038824802</v>
      </c>
      <c r="CL41" s="46">
        <f ca="1">IF(ScreenHeight!$B42&lt;OFFSET(Radar!$AC$3,COLUMN(),0),    Param!$B$38/ScreenHeight!$B42,    (Param!$B$37+1/(1-OFFSET(Radar!$AD$3,COLUMN(),0)*ScreenHeight!$C42)/Param!$B$39)/OFFSET(Radar!$AC$3,COLUMN(),0))*DistanceShader!CL41*LightShader!CL41*(IF(OFFSET(Ghosts!$S$41,COLUMN(),0)&lt;ScreenHeight!$E42,   1,   (SQRT(OFFSET(Ghosts!$T$41,COLUMN(),0)-OFFSET(Ghosts!$R$41,COLUMN(),0)*ScreenHeight!$D42)-1))+IF(Ghosts!$B$35,IF(Param!$M$21,-1-POWER(0.3,Param!$M$21)/(IF(Param!$M$21&lt;20,LightShader!CL106,OFFSET(LightShader!CL106,Param!$M$21-20,0))+POWER(0.3,Param!$M$21)),-2),0))</f>
        <v>1.0043840546052742</v>
      </c>
      <c r="CM41" s="46">
        <f ca="1">IF(ScreenHeight!$B42&lt;OFFSET(Radar!$AC$3,COLUMN(),0),    Param!$B$38/ScreenHeight!$B42,    (Param!$B$37+1/(1-OFFSET(Radar!$AD$3,COLUMN(),0)*ScreenHeight!$C42)/Param!$B$39)/OFFSET(Radar!$AC$3,COLUMN(),0))*DistanceShader!CM41*LightShader!CM41*(IF(OFFSET(Ghosts!$S$41,COLUMN(),0)&lt;ScreenHeight!$E42,   1,   (SQRT(OFFSET(Ghosts!$T$41,COLUMN(),0)-OFFSET(Ghosts!$R$41,COLUMN(),0)*ScreenHeight!$D42)-1))+IF(Ghosts!$B$35,IF(Param!$M$21,-1-POWER(0.3,Param!$M$21)/(IF(Param!$M$21&lt;20,LightShader!CM106,OFFSET(LightShader!CM106,Param!$M$21-20,0))+POWER(0.3,Param!$M$21)),-2),0))</f>
        <v>0.87018044011629792</v>
      </c>
      <c r="CN41" s="46">
        <f ca="1">IF(ScreenHeight!$B42&lt;OFFSET(Radar!$AC$3,COLUMN(),0),    Param!$B$38/ScreenHeight!$B42,    (Param!$B$37+1/(1-OFFSET(Radar!$AD$3,COLUMN(),0)*ScreenHeight!$C42)/Param!$B$39)/OFFSET(Radar!$AC$3,COLUMN(),0))*DistanceShader!CN41*LightShader!CN41*(IF(OFFSET(Ghosts!$S$41,COLUMN(),0)&lt;ScreenHeight!$E42,   1,   (SQRT(OFFSET(Ghosts!$T$41,COLUMN(),0)-OFFSET(Ghosts!$R$41,COLUMN(),0)*ScreenHeight!$D42)-1))+IF(Ghosts!$B$35,IF(Param!$M$21,-1-POWER(0.3,Param!$M$21)/(IF(Param!$M$21&lt;20,LightShader!CN106,OFFSET(LightShader!CN106,Param!$M$21-20,0))+POWER(0.3,Param!$M$21)),-2),0))</f>
        <v>0.84369840942636021</v>
      </c>
      <c r="CO41" s="46">
        <f ca="1">IF(ScreenHeight!$B42&lt;OFFSET(Radar!$AC$3,COLUMN(),0),    Param!$B$38/ScreenHeight!$B42,    (Param!$B$37+1/(1-OFFSET(Radar!$AD$3,COLUMN(),0)*ScreenHeight!$C42)/Param!$B$39)/OFFSET(Radar!$AC$3,COLUMN(),0))*DistanceShader!CO41*LightShader!CO41*(IF(OFFSET(Ghosts!$S$41,COLUMN(),0)&lt;ScreenHeight!$E42,   1,   (SQRT(OFFSET(Ghosts!$T$41,COLUMN(),0)-OFFSET(Ghosts!$R$41,COLUMN(),0)*ScreenHeight!$D42)-1))+IF(Ghosts!$B$35,IF(Param!$M$21,-1-POWER(0.3,Param!$M$21)/(IF(Param!$M$21&lt;20,LightShader!CO106,OFFSET(LightShader!CO106,Param!$M$21-20,0))+POWER(0.3,Param!$M$21)),-2),0))</f>
        <v>0.81837471356756719</v>
      </c>
      <c r="CP41" s="46">
        <f ca="1">IF(ScreenHeight!$B42&lt;OFFSET(Radar!$AC$3,COLUMN(),0),    Param!$B$38/ScreenHeight!$B42,    (Param!$B$37+1/(1-OFFSET(Radar!$AD$3,COLUMN(),0)*ScreenHeight!$C42)/Param!$B$39)/OFFSET(Radar!$AC$3,COLUMN(),0))*DistanceShader!CP41*LightShader!CP41*(IF(OFFSET(Ghosts!$S$41,COLUMN(),0)&lt;ScreenHeight!$E42,   1,   (SQRT(OFFSET(Ghosts!$T$41,COLUMN(),0)-OFFSET(Ghosts!$R$41,COLUMN(),0)*ScreenHeight!$D42)-1))+IF(Ghosts!$B$35,IF(Param!$M$21,-1-POWER(0.3,Param!$M$21)/(IF(Param!$M$21&lt;20,LightShader!CP106,OFFSET(LightShader!CP106,Param!$M$21-20,0))+POWER(0.3,Param!$M$21)),-2),0))</f>
        <v>0.79419237450599123</v>
      </c>
      <c r="CQ41" s="46">
        <f ca="1">IF(ScreenHeight!$B42&lt;OFFSET(Radar!$AC$3,COLUMN(),0),    Param!$B$38/ScreenHeight!$B42,    (Param!$B$37+1/(1-OFFSET(Radar!$AD$3,COLUMN(),0)*ScreenHeight!$C42)/Param!$B$39)/OFFSET(Radar!$AC$3,COLUMN(),0))*DistanceShader!CQ41*LightShader!CQ41*(IF(OFFSET(Ghosts!$S$41,COLUMN(),0)&lt;ScreenHeight!$E42,   1,   (SQRT(OFFSET(Ghosts!$T$41,COLUMN(),0)-OFFSET(Ghosts!$R$41,COLUMN(),0)*ScreenHeight!$D42)-1))+IF(Ghosts!$B$35,IF(Param!$M$21,-1-POWER(0.3,Param!$M$21)/(IF(Param!$M$21&lt;20,LightShader!CQ106,OFFSET(LightShader!CQ106,Param!$M$21-20,0))+POWER(0.3,Param!$M$21)),-2),0))</f>
        <v>0.77111767427083588</v>
      </c>
      <c r="CR41" s="46">
        <f ca="1">IF(ScreenHeight!$B42&lt;OFFSET(Radar!$AC$3,COLUMN(),0),    Param!$B$38/ScreenHeight!$B42,    (Param!$B$37+1/(1-OFFSET(Radar!$AD$3,COLUMN(),0)*ScreenHeight!$C42)/Param!$B$39)/OFFSET(Radar!$AC$3,COLUMN(),0))*DistanceShader!CR41*LightShader!CR41*(IF(OFFSET(Ghosts!$S$41,COLUMN(),0)&lt;ScreenHeight!$E42,   1,   (SQRT(OFFSET(Ghosts!$T$41,COLUMN(),0)-OFFSET(Ghosts!$R$41,COLUMN(),0)*ScreenHeight!$D42)-1))+IF(Ghosts!$B$35,IF(Param!$M$21,-1-POWER(0.3,Param!$M$21)/(IF(Param!$M$21&lt;20,LightShader!CR106,OFFSET(LightShader!CR106,Param!$M$21-20,0))+POWER(0.3,Param!$M$21)),-2),0))</f>
        <v>0.74910528158068423</v>
      </c>
      <c r="CS41" s="46">
        <f ca="1">IF(ScreenHeight!$B42&lt;OFFSET(Radar!$AC$3,COLUMN(),0),    Param!$B$38/ScreenHeight!$B42,    (Param!$B$37+1/(1-OFFSET(Radar!$AD$3,COLUMN(),0)*ScreenHeight!$C42)/Param!$B$39)/OFFSET(Radar!$AC$3,COLUMN(),0))*DistanceShader!CS41*LightShader!CS41*(IF(OFFSET(Ghosts!$S$41,COLUMN(),0)&lt;ScreenHeight!$E42,   1,   (SQRT(OFFSET(Ghosts!$T$41,COLUMN(),0)-OFFSET(Ghosts!$R$41,COLUMN(),0)*ScreenHeight!$D42)-1))+IF(Ghosts!$B$35,IF(Param!$M$21,-1-POWER(0.3,Param!$M$21)/(IF(Param!$M$21&lt;20,LightShader!CS106,OFFSET(LightShader!CS106,Param!$M$21-20,0))+POWER(0.3,Param!$M$21)),-2),0))</f>
        <v>0.72810300872096523</v>
      </c>
      <c r="CT41" s="46">
        <f ca="1">IF(ScreenHeight!$B42&lt;OFFSET(Radar!$AC$3,COLUMN(),0),    Param!$B$38/ScreenHeight!$B42,    (Param!$B$37+1/(1-OFFSET(Radar!$AD$3,COLUMN(),0)*ScreenHeight!$C42)/Param!$B$39)/OFFSET(Radar!$AC$3,COLUMN(),0))*DistanceShader!CT41*LightShader!CT41*(IF(OFFSET(Ghosts!$S$41,COLUMN(),0)&lt;ScreenHeight!$E42,   1,   (SQRT(OFFSET(Ghosts!$T$41,COLUMN(),0)-OFFSET(Ghosts!$R$41,COLUMN(),0)*ScreenHeight!$D42)-1))+IF(Ghosts!$B$35,IF(Param!$M$21,-1-POWER(0.3,Param!$M$21)/(IF(Param!$M$21&lt;20,LightShader!CT106,OFFSET(LightShader!CT106,Param!$M$21-20,0))+POWER(0.3,Param!$M$21)),-2),0))</f>
        <v>0.70805561035152309</v>
      </c>
      <c r="CU41" s="46">
        <f ca="1">IF(ScreenHeight!$B42&lt;OFFSET(Radar!$AC$3,COLUMN(),0),    Param!$B$38/ScreenHeight!$B42,    (Param!$B$37+1/(1-OFFSET(Radar!$AD$3,COLUMN(),0)*ScreenHeight!$C42)/Param!$B$39)/OFFSET(Radar!$AC$3,COLUMN(),0))*DistanceShader!CU41*LightShader!CU41*(IF(OFFSET(Ghosts!$S$41,COLUMN(),0)&lt;ScreenHeight!$E42,   1,   (SQRT(OFFSET(Ghosts!$T$41,COLUMN(),0)-OFFSET(Ghosts!$R$41,COLUMN(),0)*ScreenHeight!$D42)-1))+IF(Ghosts!$B$35,IF(Param!$M$21,-1-POWER(0.3,Param!$M$21)/(IF(Param!$M$21&lt;20,LightShader!CU106,OFFSET(LightShader!CU106,Param!$M$21-20,0))+POWER(0.3,Param!$M$21)),-2),0))</f>
        <v>0.68890751612205625</v>
      </c>
      <c r="CV41" s="46">
        <f ca="1">IF(ScreenHeight!$B42&lt;OFFSET(Radar!$AC$3,COLUMN(),0),    Param!$B$38/ScreenHeight!$B42,    (Param!$B$37+1/(1-OFFSET(Radar!$AD$3,COLUMN(),0)*ScreenHeight!$C42)/Param!$B$39)/OFFSET(Radar!$AC$3,COLUMN(),0))*DistanceShader!CV41*LightShader!CV41*(IF(OFFSET(Ghosts!$S$41,COLUMN(),0)&lt;ScreenHeight!$E42,   1,   (SQRT(OFFSET(Ghosts!$T$41,COLUMN(),0)-OFFSET(Ghosts!$R$41,COLUMN(),0)*ScreenHeight!$D42)-1))+IF(Ghosts!$B$35,IF(Param!$M$21,-1-POWER(0.3,Param!$M$21)/(IF(Param!$M$21&lt;20,LightShader!CV106,OFFSET(LightShader!CV106,Param!$M$21-20,0))+POWER(0.3,Param!$M$21)),-2),0))</f>
        <v>0.67060462804343346</v>
      </c>
      <c r="CW41" s="46">
        <f ca="1">IF(ScreenHeight!$B42&lt;OFFSET(Radar!$AC$3,COLUMN(),0),    Param!$B$38/ScreenHeight!$B42,    (Param!$B$37+1/(1-OFFSET(Radar!$AD$3,COLUMN(),0)*ScreenHeight!$C42)/Param!$B$39)/OFFSET(Radar!$AC$3,COLUMN(),0))*DistanceShader!CW41*LightShader!CW41*(IF(OFFSET(Ghosts!$S$41,COLUMN(),0)&lt;ScreenHeight!$E42,   1,   (SQRT(OFFSET(Ghosts!$T$41,COLUMN(),0)-OFFSET(Ghosts!$R$41,COLUMN(),0)*ScreenHeight!$D42)-1))+IF(Ghosts!$B$35,IF(Param!$M$21,-1-POWER(0.3,Param!$M$21)/(IF(Param!$M$21&lt;20,LightShader!CW106,OFFSET(LightShader!CW106,Param!$M$21-20,0))+POWER(0.3,Param!$M$21)),-2),0))</f>
        <v>0.65309539377591308</v>
      </c>
    </row>
    <row r="42" spans="1:125" ht="7.5" customHeight="1">
      <c r="A42" s="46">
        <f ca="1">IF(ScreenHeight!$B43&lt;OFFSET(Radar!$AC$3,COLUMN(),0),    Param!$B$38/ScreenHeight!$B43,    (Param!$B$37+1/(1-OFFSET(Radar!$AD$3,COLUMN(),0)*ScreenHeight!$C43)/Param!$B$39)/OFFSET(Radar!$AC$3,COLUMN(),0))*DistanceShader!A42*LightShader!A42*(IF(OFFSET(Ghosts!$S$41,COLUMN(),0)&lt;ScreenHeight!$E43,   1,   (SQRT(OFFSET(Ghosts!$T$41,COLUMN(),0)-OFFSET(Ghosts!$R$41,COLUMN(),0)*ScreenHeight!$D43)-1))+IF(Ghosts!$B$35,IF(Param!$M$21,-1-POWER(0.3,Param!$M$21)/(IF(Param!$M$21&lt;20,LightShader!A107,OFFSET(LightShader!A107,Param!$M$21-20,0))+POWER(0.3,Param!$M$21)),-2),0))</f>
        <v>0.71308801401723731</v>
      </c>
      <c r="B42" s="46">
        <f ca="1">IF(ScreenHeight!$B43&lt;OFFSET(Radar!$AC$3,COLUMN(),0),    Param!$B$38/ScreenHeight!$B43,    (Param!$B$37+1/(1-OFFSET(Radar!$AD$3,COLUMN(),0)*ScreenHeight!$C43)/Param!$B$39)/OFFSET(Radar!$AC$3,COLUMN(),0))*DistanceShader!B42*LightShader!B42*(IF(OFFSET(Ghosts!$S$41,COLUMN(),0)&lt;ScreenHeight!$E43,   1,   (SQRT(OFFSET(Ghosts!$T$41,COLUMN(),0)-OFFSET(Ghosts!$R$41,COLUMN(),0)*ScreenHeight!$D43)-1))+IF(Ghosts!$B$35,IF(Param!$M$21,-1-POWER(0.3,Param!$M$21)/(IF(Param!$M$21&lt;20,LightShader!B107,OFFSET(LightShader!B107,Param!$M$21-20,0))+POWER(0.3,Param!$M$21)),-2),0))</f>
        <v>0.72610574545397411</v>
      </c>
      <c r="C42" s="46">
        <f ca="1">IF(ScreenHeight!$B43&lt;OFFSET(Radar!$AC$3,COLUMN(),0),    Param!$B$38/ScreenHeight!$B43,    (Param!$B$37+1/(1-OFFSET(Radar!$AD$3,COLUMN(),0)*ScreenHeight!$C43)/Param!$B$39)/OFFSET(Radar!$AC$3,COLUMN(),0))*DistanceShader!C42*LightShader!C42*(IF(OFFSET(Ghosts!$S$41,COLUMN(),0)&lt;ScreenHeight!$E43,   1,   (SQRT(OFFSET(Ghosts!$T$41,COLUMN(),0)-OFFSET(Ghosts!$R$41,COLUMN(),0)*ScreenHeight!$D43)-1))+IF(Ghosts!$B$35,IF(Param!$M$21,-1-POWER(0.3,Param!$M$21)/(IF(Param!$M$21&lt;20,LightShader!C107,OFFSET(LightShader!C107,Param!$M$21-20,0))+POWER(0.3,Param!$M$21)),-2),0))</f>
        <v>0.73952757156534821</v>
      </c>
      <c r="D42" s="46">
        <f ca="1">IF(ScreenHeight!$B43&lt;OFFSET(Radar!$AC$3,COLUMN(),0),    Param!$B$38/ScreenHeight!$B43,    (Param!$B$37+1/(1-OFFSET(Radar!$AD$3,COLUMN(),0)*ScreenHeight!$C43)/Param!$B$39)/OFFSET(Radar!$AC$3,COLUMN(),0))*DistanceShader!D42*LightShader!D42*(IF(OFFSET(Ghosts!$S$41,COLUMN(),0)&lt;ScreenHeight!$E43,   1,   (SQRT(OFFSET(Ghosts!$T$41,COLUMN(),0)-OFFSET(Ghosts!$R$41,COLUMN(),0)*ScreenHeight!$D43)-1))+IF(Ghosts!$B$35,IF(Param!$M$21,-1-POWER(0.3,Param!$M$21)/(IF(Param!$M$21&lt;20,LightShader!D107,OFFSET(LightShader!D107,Param!$M$21-20,0))+POWER(0.3,Param!$M$21)),-2),0))</f>
        <v>0.75337052678524019</v>
      </c>
      <c r="E42" s="46">
        <f ca="1">IF(ScreenHeight!$B43&lt;OFFSET(Radar!$AC$3,COLUMN(),0),    Param!$B$38/ScreenHeight!$B43,    (Param!$B$37+1/(1-OFFSET(Radar!$AD$3,COLUMN(),0)*ScreenHeight!$C43)/Param!$B$39)/OFFSET(Radar!$AC$3,COLUMN(),0))*DistanceShader!E42*LightShader!E42*(IF(OFFSET(Ghosts!$S$41,COLUMN(),0)&lt;ScreenHeight!$E43,   1,   (SQRT(OFFSET(Ghosts!$T$41,COLUMN(),0)-OFFSET(Ghosts!$R$41,COLUMN(),0)*ScreenHeight!$D43)-1))+IF(Ghosts!$B$35,IF(Param!$M$21,-1-POWER(0.3,Param!$M$21)/(IF(Param!$M$21&lt;20,LightShader!E107,OFFSET(LightShader!E107,Param!$M$21-20,0))+POWER(0.3,Param!$M$21)),-2),0))</f>
        <v>0.76765259576892075</v>
      </c>
      <c r="F42" s="46">
        <f ca="1">IF(ScreenHeight!$B43&lt;OFFSET(Radar!$AC$3,COLUMN(),0),    Param!$B$38/ScreenHeight!$B43,    (Param!$B$37+1/(1-OFFSET(Radar!$AD$3,COLUMN(),0)*ScreenHeight!$C43)/Param!$B$39)/OFFSET(Radar!$AC$3,COLUMN(),0))*DistanceShader!F42*LightShader!F42*(IF(OFFSET(Ghosts!$S$41,COLUMN(),0)&lt;ScreenHeight!$E43,   1,   (SQRT(OFFSET(Ghosts!$T$41,COLUMN(),0)-OFFSET(Ghosts!$R$41,COLUMN(),0)*ScreenHeight!$D43)-1))+IF(Ghosts!$B$35,IF(Param!$M$21,-1-POWER(0.3,Param!$M$21)/(IF(Param!$M$21&lt;20,LightShader!F107,OFFSET(LightShader!F107,Param!$M$21-20,0))+POWER(0.3,Param!$M$21)),-2),0))</f>
        <v>0.782392784417836</v>
      </c>
      <c r="G42" s="46">
        <f ca="1">IF(ScreenHeight!$B43&lt;OFFSET(Radar!$AC$3,COLUMN(),0),    Param!$B$38/ScreenHeight!$B43,    (Param!$B$37+1/(1-OFFSET(Radar!$AD$3,COLUMN(),0)*ScreenHeight!$C43)/Param!$B$39)/OFFSET(Radar!$AC$3,COLUMN(),0))*DistanceShader!G42*LightShader!G42*(IF(OFFSET(Ghosts!$S$41,COLUMN(),0)&lt;ScreenHeight!$E43,   1,   (SQRT(OFFSET(Ghosts!$T$41,COLUMN(),0)-OFFSET(Ghosts!$R$41,COLUMN(),0)*ScreenHeight!$D43)-1))+IF(Ghosts!$B$35,IF(Param!$M$21,-1-POWER(0.3,Param!$M$21)/(IF(Param!$M$21&lt;20,LightShader!G107,OFFSET(LightShader!G107,Param!$M$21-20,0))+POWER(0.3,Param!$M$21)),-2),0))</f>
        <v>0.79761119764784549</v>
      </c>
      <c r="H42" s="46">
        <f ca="1">IF(ScreenHeight!$B43&lt;OFFSET(Radar!$AC$3,COLUMN(),0),    Param!$B$38/ScreenHeight!$B43,    (Param!$B$37+1/(1-OFFSET(Radar!$AD$3,COLUMN(),0)*ScreenHeight!$C43)/Param!$B$39)/OFFSET(Radar!$AC$3,COLUMN(),0))*DistanceShader!H42*LightShader!H42*(IF(OFFSET(Ghosts!$S$41,COLUMN(),0)&lt;ScreenHeight!$E43,   1,   (SQRT(OFFSET(Ghosts!$T$41,COLUMN(),0)-OFFSET(Ghosts!$R$41,COLUMN(),0)*ScreenHeight!$D43)-1))+IF(Ghosts!$B$35,IF(Param!$M$21,-1-POWER(0.3,Param!$M$21)/(IF(Param!$M$21&lt;20,LightShader!H107,OFFSET(LightShader!H107,Param!$M$21-20,0))+POWER(0.3,Param!$M$21)),-2),0))</f>
        <v>0.81332912456013051</v>
      </c>
      <c r="I42" s="46">
        <f ca="1">IF(ScreenHeight!$B43&lt;OFFSET(Radar!$AC$3,COLUMN(),0),    Param!$B$38/ScreenHeight!$B43,    (Param!$B$37+1/(1-OFFSET(Radar!$AD$3,COLUMN(),0)*ScreenHeight!$C43)/Param!$B$39)/OFFSET(Radar!$AC$3,COLUMN(),0))*DistanceShader!I42*LightShader!I42*(IF(OFFSET(Ghosts!$S$41,COLUMN(),0)&lt;ScreenHeight!$E43,   1,   (SQRT(OFFSET(Ghosts!$T$41,COLUMN(),0)-OFFSET(Ghosts!$R$41,COLUMN(),0)*ScreenHeight!$D43)-1))+IF(Ghosts!$B$35,IF(Param!$M$21,-1-POWER(0.3,Param!$M$21)/(IF(Param!$M$21&lt;20,LightShader!I107,OFFSET(LightShader!I107,Param!$M$21-20,0))+POWER(0.3,Param!$M$21)),-2),0))</f>
        <v>0.8295691317042706</v>
      </c>
      <c r="J42" s="46">
        <f ca="1">IF(ScreenHeight!$B43&lt;OFFSET(Radar!$AC$3,COLUMN(),0),    Param!$B$38/ScreenHeight!$B43,    (Param!$B$37+1/(1-OFFSET(Radar!$AD$3,COLUMN(),0)*ScreenHeight!$C43)/Param!$B$39)/OFFSET(Radar!$AC$3,COLUMN(),0))*DistanceShader!J42*LightShader!J42*(IF(OFFSET(Ghosts!$S$41,COLUMN(),0)&lt;ScreenHeight!$E43,   1,   (SQRT(OFFSET(Ghosts!$T$41,COLUMN(),0)-OFFSET(Ghosts!$R$41,COLUMN(),0)*ScreenHeight!$D43)-1))+IF(Ghosts!$B$35,IF(Param!$M$21,-1-POWER(0.3,Param!$M$21)/(IF(Param!$M$21&lt;20,LightShader!J107,OFFSET(LightShader!J107,Param!$M$21-20,0))+POWER(0.3,Param!$M$21)),-2),0))</f>
        <v>1.0552180994963765</v>
      </c>
      <c r="K42" s="46">
        <f ca="1">IF(ScreenHeight!$B43&lt;OFFSET(Radar!$AC$3,COLUMN(),0),    Param!$B$38/ScreenHeight!$B43,    (Param!$B$37+1/(1-OFFSET(Radar!$AD$3,COLUMN(),0)*ScreenHeight!$C43)/Param!$B$39)/OFFSET(Radar!$AC$3,COLUMN(),0))*DistanceShader!K42*LightShader!K42*(IF(OFFSET(Ghosts!$S$41,COLUMN(),0)&lt;ScreenHeight!$E43,   1,   (SQRT(OFFSET(Ghosts!$T$41,COLUMN(),0)-OFFSET(Ghosts!$R$41,COLUMN(),0)*ScreenHeight!$D43)-1))+IF(Ghosts!$B$35,IF(Param!$M$21,-1-POWER(0.3,Param!$M$21)/(IF(Param!$M$21&lt;20,LightShader!K107,OFFSET(LightShader!K107,Param!$M$21-20,0))+POWER(0.3,Param!$M$21)),-2),0))</f>
        <v>1.0912621084308247</v>
      </c>
      <c r="L42" s="46">
        <f ca="1">IF(ScreenHeight!$B43&lt;OFFSET(Radar!$AC$3,COLUMN(),0),    Param!$B$38/ScreenHeight!$B43,    (Param!$B$37+1/(1-OFFSET(Radar!$AD$3,COLUMN(),0)*ScreenHeight!$C43)/Param!$B$39)/OFFSET(Radar!$AC$3,COLUMN(),0))*DistanceShader!L42*LightShader!L42*(IF(OFFSET(Ghosts!$S$41,COLUMN(),0)&lt;ScreenHeight!$E43,   1,   (SQRT(OFFSET(Ghosts!$T$41,COLUMN(),0)-OFFSET(Ghosts!$R$41,COLUMN(),0)*ScreenHeight!$D43)-1))+IF(Ghosts!$B$35,IF(Param!$M$21,-1-POWER(0.3,Param!$M$21)/(IF(Param!$M$21&lt;20,LightShader!L107,OFFSET(LightShader!L107,Param!$M$21-20,0))+POWER(0.3,Param!$M$21)),-2),0))</f>
        <v>1.1290473003476882</v>
      </c>
      <c r="M42" s="46">
        <f ca="1">IF(ScreenHeight!$B43&lt;OFFSET(Radar!$AC$3,COLUMN(),0),    Param!$B$38/ScreenHeight!$B43,    (Param!$B$37+1/(1-OFFSET(Radar!$AD$3,COLUMN(),0)*ScreenHeight!$C43)/Param!$B$39)/OFFSET(Radar!$AC$3,COLUMN(),0))*DistanceShader!M42*LightShader!M42*(IF(OFFSET(Ghosts!$S$41,COLUMN(),0)&lt;ScreenHeight!$E43,   1,   (SQRT(OFFSET(Ghosts!$T$41,COLUMN(),0)-OFFSET(Ghosts!$R$41,COLUMN(),0)*ScreenHeight!$D43)-1))+IF(Ghosts!$B$35,IF(Param!$M$21,-1-POWER(0.3,Param!$M$21)/(IF(Param!$M$21&lt;20,LightShader!M107,OFFSET(LightShader!M107,Param!$M$21-20,0))+POWER(0.3,Param!$M$21)),-2),0))</f>
        <v>1.1686826821641774</v>
      </c>
      <c r="N42" s="46">
        <f ca="1">IF(ScreenHeight!$B43&lt;OFFSET(Radar!$AC$3,COLUMN(),0),    Param!$B$38/ScreenHeight!$B43,    (Param!$B$37+1/(1-OFFSET(Radar!$AD$3,COLUMN(),0)*ScreenHeight!$C43)/Param!$B$39)/OFFSET(Radar!$AC$3,COLUMN(),0))*DistanceShader!N42*LightShader!N42*(IF(OFFSET(Ghosts!$S$41,COLUMN(),0)&lt;ScreenHeight!$E43,   1,   (SQRT(OFFSET(Ghosts!$T$41,COLUMN(),0)-OFFSET(Ghosts!$R$41,COLUMN(),0)*ScreenHeight!$D43)-1))+IF(Ghosts!$B$35,IF(Param!$M$21,-1-POWER(0.3,Param!$M$21)/(IF(Param!$M$21&lt;20,LightShader!N107,OFFSET(LightShader!N107,Param!$M$21-20,0))+POWER(0.3,Param!$M$21)),-2),0))</f>
        <v>1.2102858064309066</v>
      </c>
      <c r="O42" s="46">
        <f ca="1">IF(ScreenHeight!$B43&lt;OFFSET(Radar!$AC$3,COLUMN(),0),    Param!$B$38/ScreenHeight!$B43,    (Param!$B$37+1/(1-OFFSET(Radar!$AD$3,COLUMN(),0)*ScreenHeight!$C43)/Param!$B$39)/OFFSET(Radar!$AC$3,COLUMN(),0))*DistanceShader!O42*LightShader!O42*(IF(OFFSET(Ghosts!$S$41,COLUMN(),0)&lt;ScreenHeight!$E43,   1,   (SQRT(OFFSET(Ghosts!$T$41,COLUMN(),0)-OFFSET(Ghosts!$R$41,COLUMN(),0)*ScreenHeight!$D43)-1))+IF(Ghosts!$B$35,IF(Param!$M$21,-1-POWER(0.3,Param!$M$21)/(IF(Param!$M$21&lt;20,LightShader!O107,OFFSET(LightShader!O107,Param!$M$21-20,0))+POWER(0.3,Param!$M$21)),-2),0))</f>
        <v>1.2539835798646628</v>
      </c>
      <c r="P42" s="46">
        <f ca="1">IF(ScreenHeight!$B43&lt;OFFSET(Radar!$AC$3,COLUMN(),0),    Param!$B$38/ScreenHeight!$B43,    (Param!$B$37+1/(1-OFFSET(Radar!$AD$3,COLUMN(),0)*ScreenHeight!$C43)/Param!$B$39)/OFFSET(Radar!$AC$3,COLUMN(),0))*DistanceShader!P42*LightShader!P42*(IF(OFFSET(Ghosts!$S$41,COLUMN(),0)&lt;ScreenHeight!$E43,   1,   (SQRT(OFFSET(Ghosts!$T$41,COLUMN(),0)-OFFSET(Ghosts!$R$41,COLUMN(),0)*ScreenHeight!$D43)-1))+IF(Ghosts!$B$35,IF(Param!$M$21,-1-POWER(0.3,Param!$M$21)/(IF(Param!$M$21&lt;20,LightShader!P107,OFFSET(LightShader!P107,Param!$M$21-20,0))+POWER(0.3,Param!$M$21)),-2),0))</f>
        <v>1.2999131558104209</v>
      </c>
      <c r="Q42" s="46">
        <f ca="1">IF(ScreenHeight!$B43&lt;OFFSET(Radar!$AC$3,COLUMN(),0),    Param!$B$38/ScreenHeight!$B43,    (Param!$B$37+1/(1-OFFSET(Radar!$AD$3,COLUMN(),0)*ScreenHeight!$C43)/Param!$B$39)/OFFSET(Radar!$AC$3,COLUMN(),0))*DistanceShader!Q42*LightShader!Q42*(IF(OFFSET(Ghosts!$S$41,COLUMN(),0)&lt;ScreenHeight!$E43,   1,   (SQRT(OFFSET(Ghosts!$T$41,COLUMN(),0)-OFFSET(Ghosts!$R$41,COLUMN(),0)*ScreenHeight!$D43)-1))+IF(Ghosts!$B$35,IF(Param!$M$21,-1-POWER(0.3,Param!$M$21)/(IF(Param!$M$21&lt;20,LightShader!Q107,OFFSET(LightShader!Q107,Param!$M$21-20,0))+POWER(0.3,Param!$M$21)),-2),0))</f>
        <v>1.3482229177425611</v>
      </c>
      <c r="R42" s="46">
        <f ca="1">IF(ScreenHeight!$B43&lt;OFFSET(Radar!$AC$3,COLUMN(),0),    Param!$B$38/ScreenHeight!$B43,    (Param!$B$37+1/(1-OFFSET(Radar!$AD$3,COLUMN(),0)*ScreenHeight!$C43)/Param!$B$39)/OFFSET(Radar!$AC$3,COLUMN(),0))*DistanceShader!R42*LightShader!R42*(IF(OFFSET(Ghosts!$S$41,COLUMN(),0)&lt;ScreenHeight!$E43,   1,   (SQRT(OFFSET(Ghosts!$T$41,COLUMN(),0)-OFFSET(Ghosts!$R$41,COLUMN(),0)*ScreenHeight!$D43)-1))+IF(Ghosts!$B$35,IF(Param!$M$21,-1-POWER(0.3,Param!$M$21)/(IF(Param!$M$21&lt;20,LightShader!R107,OFFSET(LightShader!R107,Param!$M$21-20,0))+POWER(0.3,Param!$M$21)),-2),0))</f>
        <v>1.3990735604088207</v>
      </c>
      <c r="S42" s="46">
        <f ca="1">IF(ScreenHeight!$B43&lt;OFFSET(Radar!$AC$3,COLUMN(),0),    Param!$B$38/ScreenHeight!$B43,    (Param!$B$37+1/(1-OFFSET(Radar!$AD$3,COLUMN(),0)*ScreenHeight!$C43)/Param!$B$39)/OFFSET(Radar!$AC$3,COLUMN(),0))*DistanceShader!S42*LightShader!S42*(IF(OFFSET(Ghosts!$S$41,COLUMN(),0)&lt;ScreenHeight!$E43,   1,   (SQRT(OFFSET(Ghosts!$T$41,COLUMN(),0)-OFFSET(Ghosts!$R$41,COLUMN(),0)*ScreenHeight!$D43)-1))+IF(Ghosts!$B$35,IF(Param!$M$21,-1-POWER(0.3,Param!$M$21)/(IF(Param!$M$21&lt;20,LightShader!S107,OFFSET(LightShader!S107,Param!$M$21-20,0))+POWER(0.3,Param!$M$21)),-2),0))</f>
        <v>1.4526392740550169</v>
      </c>
      <c r="T42" s="46">
        <f ca="1">IF(ScreenHeight!$B43&lt;OFFSET(Radar!$AC$3,COLUMN(),0),    Param!$B$38/ScreenHeight!$B43,    (Param!$B$37+1/(1-OFFSET(Radar!$AD$3,COLUMN(),0)*ScreenHeight!$C43)/Param!$B$39)/OFFSET(Radar!$AC$3,COLUMN(),0))*DistanceShader!T42*LightShader!T42*(IF(OFFSET(Ghosts!$S$41,COLUMN(),0)&lt;ScreenHeight!$E43,   1,   (SQRT(OFFSET(Ghosts!$T$41,COLUMN(),0)-OFFSET(Ghosts!$R$41,COLUMN(),0)*ScreenHeight!$D43)-1))+IF(Ghosts!$B$35,IF(Param!$M$21,-1-POWER(0.3,Param!$M$21)/(IF(Param!$M$21&lt;20,LightShader!T107,OFFSET(LightShader!T107,Param!$M$21-20,0))+POWER(0.3,Param!$M$21)),-2),0))</f>
        <v>1.5091090350165453</v>
      </c>
      <c r="U42" s="46">
        <f ca="1">IF(ScreenHeight!$B43&lt;OFFSET(Radar!$AC$3,COLUMN(),0),    Param!$B$38/ScreenHeight!$B43,    (Param!$B$37+1/(1-OFFSET(Radar!$AD$3,COLUMN(),0)*ScreenHeight!$C43)/Param!$B$39)/OFFSET(Radar!$AC$3,COLUMN(),0))*DistanceShader!U42*LightShader!U42*(IF(OFFSET(Ghosts!$S$41,COLUMN(),0)&lt;ScreenHeight!$E43,   1,   (SQRT(OFFSET(Ghosts!$T$41,COLUMN(),0)-OFFSET(Ghosts!$R$41,COLUMN(),0)*ScreenHeight!$D43)-1))+IF(Ghosts!$B$35,IF(Param!$M$21,-1-POWER(0.3,Param!$M$21)/(IF(Param!$M$21&lt;20,LightShader!U107,OFFSET(LightShader!U107,Param!$M$21-20,0))+POWER(0.3,Param!$M$21)),-2),0))</f>
        <v>1.5686880023565279</v>
      </c>
      <c r="V42" s="46">
        <f ca="1">IF(ScreenHeight!$B43&lt;OFFSET(Radar!$AC$3,COLUMN(),0),    Param!$B$38/ScreenHeight!$B43,    (Param!$B$37+1/(1-OFFSET(Radar!$AD$3,COLUMN(),0)*ScreenHeight!$C43)/Param!$B$39)/OFFSET(Radar!$AC$3,COLUMN(),0))*DistanceShader!V42*LightShader!V42*(IF(OFFSET(Ghosts!$S$41,COLUMN(),0)&lt;ScreenHeight!$E43,   1,   (SQRT(OFFSET(Ghosts!$T$41,COLUMN(),0)-OFFSET(Ghosts!$R$41,COLUMN(),0)*ScreenHeight!$D43)-1))+IF(Ghosts!$B$35,IF(Param!$M$21,-1-POWER(0.3,Param!$M$21)/(IF(Param!$M$21&lt;20,LightShader!V107,OFFSET(LightShader!V107,Param!$M$21-20,0))+POWER(0.3,Param!$M$21)),-2),0))</f>
        <v>1.6315990145049828</v>
      </c>
      <c r="W42" s="46">
        <f ca="1">IF(ScreenHeight!$B43&lt;OFFSET(Radar!$AC$3,COLUMN(),0),    Param!$B$38/ScreenHeight!$B43,    (Param!$B$37+1/(1-OFFSET(Radar!$AD$3,COLUMN(),0)*ScreenHeight!$C43)/Param!$B$39)/OFFSET(Radar!$AC$3,COLUMN(),0))*DistanceShader!W42*LightShader!W42*(IF(OFFSET(Ghosts!$S$41,COLUMN(),0)&lt;ScreenHeight!$E43,   1,   (SQRT(OFFSET(Ghosts!$T$41,COLUMN(),0)-OFFSET(Ghosts!$R$41,COLUMN(),0)*ScreenHeight!$D43)-1))+IF(Ghosts!$B$35,IF(Param!$M$21,-1-POWER(0.3,Param!$M$21)/(IF(Param!$M$21&lt;20,LightShader!W107,OFFSET(LightShader!W107,Param!$M$21-20,0))+POWER(0.3,Param!$M$21)),-2),0))</f>
        <v>1.6980841710651922</v>
      </c>
      <c r="X42" s="46">
        <f ca="1">IF(ScreenHeight!$B43&lt;OFFSET(Radar!$AC$3,COLUMN(),0),    Param!$B$38/ScreenHeight!$B43,    (Param!$B$37+1/(1-OFFSET(Radar!$AD$3,COLUMN(),0)*ScreenHeight!$C43)/Param!$B$39)/OFFSET(Radar!$AC$3,COLUMN(),0))*DistanceShader!X42*LightShader!X42*(IF(OFFSET(Ghosts!$S$41,COLUMN(),0)&lt;ScreenHeight!$E43,   1,   (SQRT(OFFSET(Ghosts!$T$41,COLUMN(),0)-OFFSET(Ghosts!$R$41,COLUMN(),0)*ScreenHeight!$D43)-1))+IF(Ghosts!$B$35,IF(Param!$M$21,-1-POWER(0.3,Param!$M$21)/(IF(Param!$M$21&lt;20,LightShader!X107,OFFSET(LightShader!X107,Param!$M$21-20,0))+POWER(0.3,Param!$M$21)),-2),0))</f>
        <v>1.7684064717692094</v>
      </c>
      <c r="Y42" s="46">
        <f ca="1">IF(ScreenHeight!$B43&lt;OFFSET(Radar!$AC$3,COLUMN(),0),    Param!$B$38/ScreenHeight!$B43,    (Param!$B$37+1/(1-OFFSET(Radar!$AD$3,COLUMN(),0)*ScreenHeight!$C43)/Param!$B$39)/OFFSET(Radar!$AC$3,COLUMN(),0))*DistanceShader!Y42*LightShader!Y42*(IF(OFFSET(Ghosts!$S$41,COLUMN(),0)&lt;ScreenHeight!$E43,   1,   (SQRT(OFFSET(Ghosts!$T$41,COLUMN(),0)-OFFSET(Ghosts!$R$41,COLUMN(),0)*ScreenHeight!$D43)-1))+IF(Ghosts!$B$35,IF(Param!$M$21,-1-POWER(0.3,Param!$M$21)/(IF(Param!$M$21&lt;20,LightShader!Y107,OFFSET(LightShader!Y107,Param!$M$21-20,0))+POWER(0.3,Param!$M$21)),-2),0))</f>
        <v>1.842851465105487</v>
      </c>
      <c r="Z42" s="46">
        <f ca="1">IF(ScreenHeight!$B43&lt;OFFSET(Radar!$AC$3,COLUMN(),0),    Param!$B$38/ScreenHeight!$B43,    (Param!$B$37+1/(1-OFFSET(Radar!$AD$3,COLUMN(),0)*ScreenHeight!$C43)/Param!$B$39)/OFFSET(Radar!$AC$3,COLUMN(),0))*DistanceShader!Z42*LightShader!Z42*(IF(OFFSET(Ghosts!$S$41,COLUMN(),0)&lt;ScreenHeight!$E43,   1,   (SQRT(OFFSET(Ghosts!$T$41,COLUMN(),0)-OFFSET(Ghosts!$R$41,COLUMN(),0)*ScreenHeight!$D43)-1))+IF(Ghosts!$B$35,IF(Param!$M$21,-1-POWER(0.3,Param!$M$21)/(IF(Param!$M$21&lt;20,LightShader!Z107,OFFSET(LightShader!Z107,Param!$M$21-20,0))+POWER(0.3,Param!$M$21)),-2),0))</f>
        <v>1.9217288307716394</v>
      </c>
      <c r="AA42" s="46">
        <f ca="1">IF(ScreenHeight!$B43&lt;OFFSET(Radar!$AC$3,COLUMN(),0),    Param!$B$38/ScreenHeight!$B43,    (Param!$B$37+1/(1-OFFSET(Radar!$AD$3,COLUMN(),0)*ScreenHeight!$C43)/Param!$B$39)/OFFSET(Radar!$AC$3,COLUMN(),0))*DistanceShader!AA42*LightShader!AA42*(IF(OFFSET(Ghosts!$S$41,COLUMN(),0)&lt;ScreenHeight!$E43,   1,   (SQRT(OFFSET(Ghosts!$T$41,COLUMN(),0)-OFFSET(Ghosts!$R$41,COLUMN(),0)*ScreenHeight!$D43)-1))+IF(Ghosts!$B$35,IF(Param!$M$21,-1-POWER(0.3,Param!$M$21)/(IF(Param!$M$21&lt;20,LightShader!AA107,OFFSET(LightShader!AA107,Param!$M$21-20,0))+POWER(0.3,Param!$M$21)),-2),0))</f>
        <v>2.0053737791429147</v>
      </c>
      <c r="AB42" s="46">
        <f ca="1">IF(ScreenHeight!$B43&lt;OFFSET(Radar!$AC$3,COLUMN(),0),    Param!$B$38/ScreenHeight!$B43,    (Param!$B$37+1/(1-OFFSET(Radar!$AD$3,COLUMN(),0)*ScreenHeight!$C43)/Param!$B$39)/OFFSET(Radar!$AC$3,COLUMN(),0))*DistanceShader!AB42*LightShader!AB42*(IF(OFFSET(Ghosts!$S$41,COLUMN(),0)&lt;ScreenHeight!$E43,   1,   (SQRT(OFFSET(Ghosts!$T$41,COLUMN(),0)-OFFSET(Ghosts!$R$41,COLUMN(),0)*ScreenHeight!$D43)-1))+IF(Ghosts!$B$35,IF(Param!$M$21,-1-POWER(0.3,Param!$M$21)/(IF(Param!$M$21&lt;20,LightShader!AB107,OFFSET(LightShader!AB107,Param!$M$21-20,0))+POWER(0.3,Param!$M$21)),-2),0))</f>
        <v>2.0941480922852449</v>
      </c>
      <c r="AC42" s="46">
        <f ca="1">IF(ScreenHeight!$B43&lt;OFFSET(Radar!$AC$3,COLUMN(),0),    Param!$B$38/ScreenHeight!$B43,    (Param!$B$37+1/(1-OFFSET(Radar!$AD$3,COLUMN(),0)*ScreenHeight!$C43)/Param!$B$39)/OFFSET(Radar!$AC$3,COLUMN(),0))*DistanceShader!AC42*LightShader!AC42*(IF(OFFSET(Ghosts!$S$41,COLUMN(),0)&lt;ScreenHeight!$E43,   1,   (SQRT(OFFSET(Ghosts!$T$41,COLUMN(),0)-OFFSET(Ghosts!$R$41,COLUMN(),0)*ScreenHeight!$D43)-1))+IF(Ghosts!$B$35,IF(Param!$M$21,-1-POWER(0.3,Param!$M$21)/(IF(Param!$M$21&lt;20,LightShader!AC107,OFFSET(LightShader!AC107,Param!$M$21-20,0))+POWER(0.3,Param!$M$21)),-2),0))</f>
        <v>2.1884405476620423</v>
      </c>
      <c r="AD42" s="46">
        <f ca="1">IF(ScreenHeight!$B43&lt;OFFSET(Radar!$AC$3,COLUMN(),0),    Param!$B$38/ScreenHeight!$B43,    (Param!$B$37+1/(1-OFFSET(Radar!$AD$3,COLUMN(),0)*ScreenHeight!$C43)/Param!$B$39)/OFFSET(Radar!$AC$3,COLUMN(),0))*DistanceShader!AD42*LightShader!AD42*(IF(OFFSET(Ghosts!$S$41,COLUMN(),0)&lt;ScreenHeight!$E43,   1,   (SQRT(OFFSET(Ghosts!$T$41,COLUMN(),0)-OFFSET(Ghosts!$R$41,COLUMN(),0)*ScreenHeight!$D43)-1))+IF(Ghosts!$B$35,IF(Param!$M$21,-1-POWER(0.3,Param!$M$21)/(IF(Param!$M$21&lt;20,LightShader!AD107,OFFSET(LightShader!AD107,Param!$M$21-20,0))+POWER(0.3,Param!$M$21)),-2),0))</f>
        <v>2.2886663480646963</v>
      </c>
      <c r="AE42" s="46">
        <f ca="1">IF(ScreenHeight!$B43&lt;OFFSET(Radar!$AC$3,COLUMN(),0),    Param!$B$38/ScreenHeight!$B43,    (Param!$B$37+1/(1-OFFSET(Radar!$AD$3,COLUMN(),0)*ScreenHeight!$C43)/Param!$B$39)/OFFSET(Radar!$AC$3,COLUMN(),0))*DistanceShader!AE42*LightShader!AE42*(IF(OFFSET(Ghosts!$S$41,COLUMN(),0)&lt;ScreenHeight!$E43,   1,   (SQRT(OFFSET(Ghosts!$T$41,COLUMN(),0)-OFFSET(Ghosts!$R$41,COLUMN(),0)*ScreenHeight!$D43)-1))+IF(Ghosts!$B$35,IF(Param!$M$21,-1-POWER(0.3,Param!$M$21)/(IF(Param!$M$21&lt;20,LightShader!AE107,OFFSET(LightShader!AE107,Param!$M$21-20,0))+POWER(0.3,Param!$M$21)),-2),0))</f>
        <v>2.3952650167658764</v>
      </c>
      <c r="AF42" s="46">
        <f ca="1">IF(ScreenHeight!$B43&lt;OFFSET(Radar!$AC$3,COLUMN(),0),    Param!$B$38/ScreenHeight!$B43,    (Param!$B$37+1/(1-OFFSET(Radar!$AD$3,COLUMN(),0)*ScreenHeight!$C43)/Param!$B$39)/OFFSET(Radar!$AC$3,COLUMN(),0))*DistanceShader!AF42*LightShader!AF42*(IF(OFFSET(Ghosts!$S$41,COLUMN(),0)&lt;ScreenHeight!$E43,   1,   (SQRT(OFFSET(Ghosts!$T$41,COLUMN(),0)-OFFSET(Ghosts!$R$41,COLUMN(),0)*ScreenHeight!$D43)-1))+IF(Ghosts!$B$35,IF(Param!$M$21,-1-POWER(0.3,Param!$M$21)/(IF(Param!$M$21&lt;20,LightShader!AF107,OFFSET(LightShader!AF107,Param!$M$21-20,0))+POWER(0.3,Param!$M$21)),-2),0))</f>
        <v>2.5086959890632476</v>
      </c>
      <c r="AG42" s="46">
        <f ca="1">IF(ScreenHeight!$B43&lt;OFFSET(Radar!$AC$3,COLUMN(),0),    Param!$B$38/ScreenHeight!$B43,    (Param!$B$37+1/(1-OFFSET(Radar!$AD$3,COLUMN(),0)*ScreenHeight!$C43)/Param!$B$39)/OFFSET(Radar!$AC$3,COLUMN(),0))*DistanceShader!AG42*LightShader!AG42*(IF(OFFSET(Ghosts!$S$41,COLUMN(),0)&lt;ScreenHeight!$E43,   1,   (SQRT(OFFSET(Ghosts!$T$41,COLUMN(),0)-OFFSET(Ghosts!$R$41,COLUMN(),0)*ScreenHeight!$D43)-1))+IF(Ghosts!$B$35,IF(Param!$M$21,-1-POWER(0.3,Param!$M$21)/(IF(Param!$M$21&lt;20,LightShader!AG107,OFFSET(LightShader!AG107,Param!$M$21-20,0))+POWER(0.3,Param!$M$21)),-2),0))</f>
        <v>2.6294308199936718</v>
      </c>
      <c r="AH42" s="46">
        <f ca="1">IF(ScreenHeight!$B43&lt;OFFSET(Radar!$AC$3,COLUMN(),0),    Param!$B$38/ScreenHeight!$B43,    (Param!$B$37+1/(1-OFFSET(Radar!$AD$3,COLUMN(),0)*ScreenHeight!$C43)/Param!$B$39)/OFFSET(Radar!$AC$3,COLUMN(),0))*DistanceShader!AH42*LightShader!AH42*(IF(OFFSET(Ghosts!$S$41,COLUMN(),0)&lt;ScreenHeight!$E43,   1,   (SQRT(OFFSET(Ghosts!$T$41,COLUMN(),0)-OFFSET(Ghosts!$R$41,COLUMN(),0)*ScreenHeight!$D43)-1))+IF(Ghosts!$B$35,IF(Param!$M$21,-1-POWER(0.3,Param!$M$21)/(IF(Param!$M$21&lt;20,LightShader!AH107,OFFSET(LightShader!AH107,Param!$M$21-20,0))+POWER(0.3,Param!$M$21)),-2),0))</f>
        <v>2.7579405099046275</v>
      </c>
      <c r="AI42" s="46">
        <f ca="1">IF(ScreenHeight!$B43&lt;OFFSET(Radar!$AC$3,COLUMN(),0),    Param!$B$38/ScreenHeight!$B43,    (Param!$B$37+1/(1-OFFSET(Radar!$AD$3,COLUMN(),0)*ScreenHeight!$C43)/Param!$B$39)/OFFSET(Radar!$AC$3,COLUMN(),0))*DistanceShader!AI42*LightShader!AI42*(IF(OFFSET(Ghosts!$S$41,COLUMN(),0)&lt;ScreenHeight!$E43,   1,   (SQRT(OFFSET(Ghosts!$T$41,COLUMN(),0)-OFFSET(Ghosts!$R$41,COLUMN(),0)*ScreenHeight!$D43)-1))+IF(Ghosts!$B$35,IF(Param!$M$21,-1-POWER(0.3,Param!$M$21)/(IF(Param!$M$21&lt;20,LightShader!AI107,OFFSET(LightShader!AI107,Param!$M$21-20,0))+POWER(0.3,Param!$M$21)),-2),0))</f>
        <v>2.8946759022014206</v>
      </c>
      <c r="AJ42" s="46">
        <f ca="1">IF(ScreenHeight!$B43&lt;OFFSET(Radar!$AC$3,COLUMN(),0),    Param!$B$38/ScreenHeight!$B43,    (Param!$B$37+1/(1-OFFSET(Radar!$AD$3,COLUMN(),0)*ScreenHeight!$C43)/Param!$B$39)/OFFSET(Radar!$AC$3,COLUMN(),0))*DistanceShader!AJ42*LightShader!AJ42*(IF(OFFSET(Ghosts!$S$41,COLUMN(),0)&lt;ScreenHeight!$E43,   1,   (SQRT(OFFSET(Ghosts!$T$41,COLUMN(),0)-OFFSET(Ghosts!$R$41,COLUMN(),0)*ScreenHeight!$D43)-1))+IF(Ghosts!$B$35,IF(Param!$M$21,-1-POWER(0.3,Param!$M$21)/(IF(Param!$M$21&lt;20,LightShader!AJ107,OFFSET(LightShader!AJ107,Param!$M$21-20,0))+POWER(0.3,Param!$M$21)),-2),0))</f>
        <v>3.0400384174845931</v>
      </c>
      <c r="AK42" s="46">
        <f ca="1">IF(ScreenHeight!$B43&lt;OFFSET(Radar!$AC$3,COLUMN(),0),    Param!$B$38/ScreenHeight!$B43,    (Param!$B$37+1/(1-OFFSET(Radar!$AD$3,COLUMN(),0)*ScreenHeight!$C43)/Param!$B$39)/OFFSET(Radar!$AC$3,COLUMN(),0))*DistanceShader!AK42*LightShader!AK42*(IF(OFFSET(Ghosts!$S$41,COLUMN(),0)&lt;ScreenHeight!$E43,   1,   (SQRT(OFFSET(Ghosts!$T$41,COLUMN(),0)-OFFSET(Ghosts!$R$41,COLUMN(),0)*ScreenHeight!$D43)-1))+IF(Ghosts!$B$35,IF(Param!$M$21,-1-POWER(0.3,Param!$M$21)/(IF(Param!$M$21&lt;20,LightShader!AK107,OFFSET(LightShader!AK107,Param!$M$21-20,0))+POWER(0.3,Param!$M$21)),-2),0))</f>
        <v>3.1943375690619256</v>
      </c>
      <c r="AL42" s="46">
        <f ca="1">IF(ScreenHeight!$B43&lt;OFFSET(Radar!$AC$3,COLUMN(),0),    Param!$B$38/ScreenHeight!$B43,    (Param!$B$37+1/(1-OFFSET(Radar!$AD$3,COLUMN(),0)*ScreenHeight!$C43)/Param!$B$39)/OFFSET(Radar!$AC$3,COLUMN(),0))*DistanceShader!AL42*LightShader!AL42*(IF(OFFSET(Ghosts!$S$41,COLUMN(),0)&lt;ScreenHeight!$E43,   1,   (SQRT(OFFSET(Ghosts!$T$41,COLUMN(),0)-OFFSET(Ghosts!$R$41,COLUMN(),0)*ScreenHeight!$D43)-1))+IF(Ghosts!$B$35,IF(Param!$M$21,-1-POWER(0.3,Param!$M$21)/(IF(Param!$M$21&lt;20,LightShader!AL107,OFFSET(LightShader!AL107,Param!$M$21-20,0))+POWER(0.3,Param!$M$21)),-2),0))</f>
        <v>3.3577308314913088</v>
      </c>
      <c r="AM42" s="46">
        <f ca="1">IF(ScreenHeight!$B43&lt;OFFSET(Radar!$AC$3,COLUMN(),0),    Param!$B$38/ScreenHeight!$B43,    (Param!$B$37+1/(1-OFFSET(Radar!$AD$3,COLUMN(),0)*ScreenHeight!$C43)/Param!$B$39)/OFFSET(Radar!$AC$3,COLUMN(),0))*DistanceShader!AM42*LightShader!AM42*(IF(OFFSET(Ghosts!$S$41,COLUMN(),0)&lt;ScreenHeight!$E43,   1,   (SQRT(OFFSET(Ghosts!$T$41,COLUMN(),0)-OFFSET(Ghosts!$R$41,COLUMN(),0)*ScreenHeight!$D43)-1))+IF(Ghosts!$B$35,IF(Param!$M$21,-1-POWER(0.3,Param!$M$21)/(IF(Param!$M$21&lt;20,LightShader!AM107,OFFSET(LightShader!AM107,Param!$M$21-20,0))+POWER(0.3,Param!$M$21)),-2),0))</f>
        <v>3.530140703126083</v>
      </c>
      <c r="AN42" s="46">
        <f ca="1">IF(ScreenHeight!$B43&lt;OFFSET(Radar!$AC$3,COLUMN(),0),    Param!$B$38/ScreenHeight!$B43,    (Param!$B$37+1/(1-OFFSET(Radar!$AD$3,COLUMN(),0)*ScreenHeight!$C43)/Param!$B$39)/OFFSET(Radar!$AC$3,COLUMN(),0))*DistanceShader!AN42*LightShader!AN42*(IF(OFFSET(Ghosts!$S$41,COLUMN(),0)&lt;ScreenHeight!$E43,   1,   (SQRT(OFFSET(Ghosts!$T$41,COLUMN(),0)-OFFSET(Ghosts!$R$41,COLUMN(),0)*ScreenHeight!$D43)-1))+IF(Ghosts!$B$35,IF(Param!$M$21,-1-POWER(0.3,Param!$M$21)/(IF(Param!$M$21&lt;20,LightShader!AN107,OFFSET(LightShader!AN107,Param!$M$21-20,0))+POWER(0.3,Param!$M$21)),-2),0))</f>
        <v>3.7111436300351017</v>
      </c>
      <c r="AO42" s="46">
        <f ca="1">IF(ScreenHeight!$B43&lt;OFFSET(Radar!$AC$3,COLUMN(),0),    Param!$B$38/ScreenHeight!$B43,    (Param!$B$37+1/(1-OFFSET(Radar!$AD$3,COLUMN(),0)*ScreenHeight!$C43)/Param!$B$39)/OFFSET(Radar!$AC$3,COLUMN(),0))*DistanceShader!AO42*LightShader!AO42*(IF(OFFSET(Ghosts!$S$41,COLUMN(),0)&lt;ScreenHeight!$E43,   1,   (SQRT(OFFSET(Ghosts!$T$41,COLUMN(),0)-OFFSET(Ghosts!$R$41,COLUMN(),0)*ScreenHeight!$D43)-1))+IF(Ghosts!$B$35,IF(Param!$M$21,-1-POWER(0.3,Param!$M$21)/(IF(Param!$M$21&lt;20,LightShader!AO107,OFFSET(LightShader!AO107,Param!$M$21-20,0))+POWER(0.3,Param!$M$21)),-2),0))</f>
        <v>3.9640944751076401</v>
      </c>
      <c r="AP42" s="46">
        <f ca="1">IF(ScreenHeight!$B43&lt;OFFSET(Radar!$AC$3,COLUMN(),0),    Param!$B$38/ScreenHeight!$B43,    (Param!$B$37+1/(1-OFFSET(Radar!$AD$3,COLUMN(),0)*ScreenHeight!$C43)/Param!$B$39)/OFFSET(Radar!$AC$3,COLUMN(),0))*DistanceShader!AP42*LightShader!AP42*(IF(OFFSET(Ghosts!$S$41,COLUMN(),0)&lt;ScreenHeight!$E43,   1,   (SQRT(OFFSET(Ghosts!$T$41,COLUMN(),0)-OFFSET(Ghosts!$R$41,COLUMN(),0)*ScreenHeight!$D43)-1))+IF(Ghosts!$B$35,IF(Param!$M$21,-1-POWER(0.3,Param!$M$21)/(IF(Param!$M$21&lt;20,LightShader!AP107,OFFSET(LightShader!AP107,Param!$M$21-20,0))+POWER(0.3,Param!$M$21)),-2),0))</f>
        <v>4.0694922687970001</v>
      </c>
      <c r="AQ42" s="46">
        <f ca="1">IF(ScreenHeight!$B43&lt;OFFSET(Radar!$AC$3,COLUMN(),0),    Param!$B$38/ScreenHeight!$B43,    (Param!$B$37+1/(1-OFFSET(Radar!$AD$3,COLUMN(),0)*ScreenHeight!$C43)/Param!$B$39)/OFFSET(Radar!$AC$3,COLUMN(),0))*DistanceShader!AQ42*LightShader!AQ42*(IF(OFFSET(Ghosts!$S$41,COLUMN(),0)&lt;ScreenHeight!$E43,   1,   (SQRT(OFFSET(Ghosts!$T$41,COLUMN(),0)-OFFSET(Ghosts!$R$41,COLUMN(),0)*ScreenHeight!$D43)-1))+IF(Ghosts!$B$35,IF(Param!$M$21,-1-POWER(0.3,Param!$M$21)/(IF(Param!$M$21&lt;20,LightShader!AQ107,OFFSET(LightShader!AQ107,Param!$M$21-20,0))+POWER(0.3,Param!$M$21)),-2),0))</f>
        <v>4.1696350738859698</v>
      </c>
      <c r="AR42" s="46">
        <f ca="1">IF(ScreenHeight!$B43&lt;OFFSET(Radar!$AC$3,COLUMN(),0),    Param!$B$38/ScreenHeight!$B43,    (Param!$B$37+1/(1-OFFSET(Radar!$AD$3,COLUMN(),0)*ScreenHeight!$C43)/Param!$B$39)/OFFSET(Radar!$AC$3,COLUMN(),0))*DistanceShader!AR42*LightShader!AR42*(IF(OFFSET(Ghosts!$S$41,COLUMN(),0)&lt;ScreenHeight!$E43,   1,   (SQRT(OFFSET(Ghosts!$T$41,COLUMN(),0)-OFFSET(Ghosts!$R$41,COLUMN(),0)*ScreenHeight!$D43)-1))+IF(Ghosts!$B$35,IF(Param!$M$21,-1-POWER(0.3,Param!$M$21)/(IF(Param!$M$21&lt;20,LightShader!AR107,OFFSET(LightShader!AR107,Param!$M$21-20,0))+POWER(0.3,Param!$M$21)),-2),0))</f>
        <v>4.2609385693457362</v>
      </c>
      <c r="AS42" s="46">
        <f ca="1">IF(ScreenHeight!$B43&lt;OFFSET(Radar!$AC$3,COLUMN(),0),    Param!$B$38/ScreenHeight!$B43,    (Param!$B$37+1/(1-OFFSET(Radar!$AD$3,COLUMN(),0)*ScreenHeight!$C43)/Param!$B$39)/OFFSET(Radar!$AC$3,COLUMN(),0))*DistanceShader!AS42*LightShader!AS42*(IF(OFFSET(Ghosts!$S$41,COLUMN(),0)&lt;ScreenHeight!$E43,   1,   (SQRT(OFFSET(Ghosts!$T$41,COLUMN(),0)-OFFSET(Ghosts!$R$41,COLUMN(),0)*ScreenHeight!$D43)-1))+IF(Ghosts!$B$35,IF(Param!$M$21,-1-POWER(0.3,Param!$M$21)/(IF(Param!$M$21&lt;20,LightShader!AS107,OFFSET(LightShader!AS107,Param!$M$21-20,0))+POWER(0.3,Param!$M$21)),-2),0))</f>
        <v>4.3389917949443486</v>
      </c>
      <c r="AT42" s="46">
        <f ca="1">IF(ScreenHeight!$B43&lt;OFFSET(Radar!$AC$3,COLUMN(),0),    Param!$B$38/ScreenHeight!$B43,    (Param!$B$37+1/(1-OFFSET(Radar!$AD$3,COLUMN(),0)*ScreenHeight!$C43)/Param!$B$39)/OFFSET(Radar!$AC$3,COLUMN(),0))*DistanceShader!AT42*LightShader!AT42*(IF(OFFSET(Ghosts!$S$41,COLUMN(),0)&lt;ScreenHeight!$E43,   1,   (SQRT(OFFSET(Ghosts!$T$41,COLUMN(),0)-OFFSET(Ghosts!$R$41,COLUMN(),0)*ScreenHeight!$D43)-1))+IF(Ghosts!$B$35,IF(Param!$M$21,-1-POWER(0.3,Param!$M$21)/(IF(Param!$M$21&lt;20,LightShader!AT107,OFFSET(LightShader!AT107,Param!$M$21-20,0))+POWER(0.3,Param!$M$21)),-2),0))</f>
        <v>4.2519246953224856</v>
      </c>
      <c r="AU42" s="46">
        <f ca="1">IF(ScreenHeight!$B43&lt;OFFSET(Radar!$AC$3,COLUMN(),0),    Param!$B$38/ScreenHeight!$B43,    (Param!$B$37+1/(1-OFFSET(Radar!$AD$3,COLUMN(),0)*ScreenHeight!$C43)/Param!$B$39)/OFFSET(Radar!$AC$3,COLUMN(),0))*DistanceShader!AU42*LightShader!AU42*(IF(OFFSET(Ghosts!$S$41,COLUMN(),0)&lt;ScreenHeight!$E43,   1,   (SQRT(OFFSET(Ghosts!$T$41,COLUMN(),0)-OFFSET(Ghosts!$R$41,COLUMN(),0)*ScreenHeight!$D43)-1))+IF(Ghosts!$B$35,IF(Param!$M$21,-1-POWER(0.3,Param!$M$21)/(IF(Param!$M$21&lt;20,LightShader!AU107,OFFSET(LightShader!AU107,Param!$M$21-20,0))+POWER(0.3,Param!$M$21)),-2),0))</f>
        <v>4.1521683560550304</v>
      </c>
      <c r="AV42" s="46">
        <f ca="1">IF(ScreenHeight!$B43&lt;OFFSET(Radar!$AC$3,COLUMN(),0),    Param!$B$38/ScreenHeight!$B43,    (Param!$B$37+1/(1-OFFSET(Radar!$AD$3,COLUMN(),0)*ScreenHeight!$C43)/Param!$B$39)/OFFSET(Radar!$AC$3,COLUMN(),0))*DistanceShader!AV42*LightShader!AV42*(IF(OFFSET(Ghosts!$S$41,COLUMN(),0)&lt;ScreenHeight!$E43,   1,   (SQRT(OFFSET(Ghosts!$T$41,COLUMN(),0)-OFFSET(Ghosts!$R$41,COLUMN(),0)*ScreenHeight!$D43)-1))+IF(Ghosts!$B$35,IF(Param!$M$21,-1-POWER(0.3,Param!$M$21)/(IF(Param!$M$21&lt;20,LightShader!AV107,OFFSET(LightShader!AV107,Param!$M$21-20,0))+POWER(0.3,Param!$M$21)),-2),0))</f>
        <v>4.050240110608299</v>
      </c>
      <c r="AW42" s="46">
        <f ca="1">IF(ScreenHeight!$B43&lt;OFFSET(Radar!$AC$3,COLUMN(),0),    Param!$B$38/ScreenHeight!$B43,    (Param!$B$37+1/(1-OFFSET(Radar!$AD$3,COLUMN(),0)*ScreenHeight!$C43)/Param!$B$39)/OFFSET(Radar!$AC$3,COLUMN(),0))*DistanceShader!AW42*LightShader!AW42*(IF(OFFSET(Ghosts!$S$41,COLUMN(),0)&lt;ScreenHeight!$E43,   1,   (SQRT(OFFSET(Ghosts!$T$41,COLUMN(),0)-OFFSET(Ghosts!$R$41,COLUMN(),0)*ScreenHeight!$D43)-1))+IF(Ghosts!$B$35,IF(Param!$M$21,-1-POWER(0.3,Param!$M$21)/(IF(Param!$M$21&lt;20,LightShader!AW107,OFFSET(LightShader!AW107,Param!$M$21-20,0))+POWER(0.3,Param!$M$21)),-2),0))</f>
        <v>3.9462661178732863</v>
      </c>
      <c r="AX42" s="46">
        <f ca="1">IF(ScreenHeight!$B43&lt;OFFSET(Radar!$AC$3,COLUMN(),0),    Param!$B$38/ScreenHeight!$B43,    (Param!$B$37+1/(1-OFFSET(Radar!$AD$3,COLUMN(),0)*ScreenHeight!$C43)/Param!$B$39)/OFFSET(Radar!$AC$3,COLUMN(),0))*DistanceShader!AX42*LightShader!AX42*(IF(OFFSET(Ghosts!$S$41,COLUMN(),0)&lt;ScreenHeight!$E43,   1,   (SQRT(OFFSET(Ghosts!$T$41,COLUMN(),0)-OFFSET(Ghosts!$R$41,COLUMN(),0)*ScreenHeight!$D43)-1))+IF(Ghosts!$B$35,IF(Param!$M$21,-1-POWER(0.3,Param!$M$21)/(IF(Param!$M$21&lt;20,LightShader!AX107,OFFSET(LightShader!AX107,Param!$M$21-20,0))+POWER(0.3,Param!$M$21)),-2),0))</f>
        <v>3.8403817145303911</v>
      </c>
      <c r="AY42" s="46">
        <f ca="1">IF(ScreenHeight!$B43&lt;OFFSET(Radar!$AC$3,COLUMN(),0),    Param!$B$38/ScreenHeight!$B43,    (Param!$B$37+1/(1-OFFSET(Radar!$AD$3,COLUMN(),0)*ScreenHeight!$C43)/Param!$B$39)/OFFSET(Radar!$AC$3,COLUMN(),0))*DistanceShader!AY42*LightShader!AY42*(IF(OFFSET(Ghosts!$S$41,COLUMN(),0)&lt;ScreenHeight!$E43,   1,   (SQRT(OFFSET(Ghosts!$T$41,COLUMN(),0)-OFFSET(Ghosts!$R$41,COLUMN(),0)*ScreenHeight!$D43)-1))+IF(Ghosts!$B$35,IF(Param!$M$21,-1-POWER(0.3,Param!$M$21)/(IF(Param!$M$21&lt;20,LightShader!AY107,OFFSET(LightShader!AY107,Param!$M$21-20,0))+POWER(0.3,Param!$M$21)),-2),0))</f>
        <v>3.7327305410086451</v>
      </c>
      <c r="AZ42" s="46">
        <f ca="1">IF(ScreenHeight!$B43&lt;OFFSET(Radar!$AC$3,COLUMN(),0),    Param!$B$38/ScreenHeight!$B43,    (Param!$B$37+1/(1-OFFSET(Radar!$AD$3,COLUMN(),0)*ScreenHeight!$C43)/Param!$B$39)/OFFSET(Radar!$AC$3,COLUMN(),0))*DistanceShader!AZ42*LightShader!AZ42*(IF(OFFSET(Ghosts!$S$41,COLUMN(),0)&lt;ScreenHeight!$E43,   1,   (SQRT(OFFSET(Ghosts!$T$41,COLUMN(),0)-OFFSET(Ghosts!$R$41,COLUMN(),0)*ScreenHeight!$D43)-1))+IF(Ghosts!$B$35,IF(Param!$M$21,-1-POWER(0.3,Param!$M$21)/(IF(Param!$M$21&lt;20,LightShader!AZ107,OFFSET(LightShader!AZ107,Param!$M$21-20,0))+POWER(0.3,Param!$M$21)),-2),0))</f>
        <v>3.6234635679649201</v>
      </c>
      <c r="BA42" s="46">
        <f ca="1">IF(ScreenHeight!$B43&lt;OFFSET(Radar!$AC$3,COLUMN(),0),    Param!$B$38/ScreenHeight!$B43,    (Param!$B$37+1/(1-OFFSET(Radar!$AD$3,COLUMN(),0)*ScreenHeight!$C43)/Param!$B$39)/OFFSET(Radar!$AC$3,COLUMN(),0))*DistanceShader!BA42*LightShader!BA42*(IF(OFFSET(Ghosts!$S$41,COLUMN(),0)&lt;ScreenHeight!$E43,   1,   (SQRT(OFFSET(Ghosts!$T$41,COLUMN(),0)-OFFSET(Ghosts!$R$41,COLUMN(),0)*ScreenHeight!$D43)-1))+IF(Ghosts!$B$35,IF(Param!$M$21,-1-POWER(0.3,Param!$M$21)/(IF(Param!$M$21&lt;20,LightShader!BA107,OFFSET(LightShader!BA107,Param!$M$21-20,0))+POWER(0.3,Param!$M$21)),-2),0))</f>
        <v>3.5127380386166975</v>
      </c>
      <c r="BB42" s="46">
        <f ca="1">IF(ScreenHeight!$B43&lt;OFFSET(Radar!$AC$3,COLUMN(),0),    Param!$B$38/ScreenHeight!$B43,    (Param!$B$37+1/(1-OFFSET(Radar!$AD$3,COLUMN(),0)*ScreenHeight!$C43)/Param!$B$39)/OFFSET(Radar!$AC$3,COLUMN(),0))*DistanceShader!BB42*LightShader!BB42*(IF(OFFSET(Ghosts!$S$41,COLUMN(),0)&lt;ScreenHeight!$E43,   1,   (SQRT(OFFSET(Ghosts!$T$41,COLUMN(),0)-OFFSET(Ghosts!$R$41,COLUMN(),0)*ScreenHeight!$D43)-1))+IF(Ghosts!$B$35,IF(Param!$M$21,-1-POWER(0.3,Param!$M$21)/(IF(Param!$M$21&lt;20,LightShader!BB107,OFFSET(LightShader!BB107,Param!$M$21-20,0))+POWER(0.3,Param!$M$21)),-2),0))</f>
        <v>4.7064880482461398</v>
      </c>
      <c r="BC42" s="46">
        <f ca="1">IF(ScreenHeight!$B43&lt;OFFSET(Radar!$AC$3,COLUMN(),0),    Param!$B$38/ScreenHeight!$B43,    (Param!$B$37+1/(1-OFFSET(Radar!$AD$3,COLUMN(),0)*ScreenHeight!$C43)/Param!$B$39)/OFFSET(Radar!$AC$3,COLUMN(),0))*DistanceShader!BC42*LightShader!BC42*(IF(OFFSET(Ghosts!$S$41,COLUMN(),0)&lt;ScreenHeight!$E43,   1,   (SQRT(OFFSET(Ghosts!$T$41,COLUMN(),0)-OFFSET(Ghosts!$R$41,COLUMN(),0)*ScreenHeight!$D43)-1))+IF(Ghosts!$B$35,IF(Param!$M$21,-1-POWER(0.3,Param!$M$21)/(IF(Param!$M$21&lt;20,LightShader!BC107,OFFSET(LightShader!BC107,Param!$M$21-20,0))+POWER(0.3,Param!$M$21)),-2),0))</f>
        <v>4.6968248938900299</v>
      </c>
      <c r="BD42" s="46">
        <f ca="1">IF(ScreenHeight!$B43&lt;OFFSET(Radar!$AC$3,COLUMN(),0),    Param!$B$38/ScreenHeight!$B43,    (Param!$B$37+1/(1-OFFSET(Radar!$AD$3,COLUMN(),0)*ScreenHeight!$C43)/Param!$B$39)/OFFSET(Radar!$AC$3,COLUMN(),0))*DistanceShader!BD42*LightShader!BD42*(IF(OFFSET(Ghosts!$S$41,COLUMN(),0)&lt;ScreenHeight!$E43,   1,   (SQRT(OFFSET(Ghosts!$T$41,COLUMN(),0)-OFFSET(Ghosts!$R$41,COLUMN(),0)*ScreenHeight!$D43)-1))+IF(Ghosts!$B$35,IF(Param!$M$21,-1-POWER(0.3,Param!$M$21)/(IF(Param!$M$21&lt;20,LightShader!BD107,OFFSET(LightShader!BD107,Param!$M$21-20,0))+POWER(0.3,Param!$M$21)),-2),0))</f>
        <v>4.6850948099995602</v>
      </c>
      <c r="BE42" s="46">
        <f ca="1">IF(ScreenHeight!$B43&lt;OFFSET(Radar!$AC$3,COLUMN(),0),    Param!$B$38/ScreenHeight!$B43,    (Param!$B$37+1/(1-OFFSET(Radar!$AD$3,COLUMN(),0)*ScreenHeight!$C43)/Param!$B$39)/OFFSET(Radar!$AC$3,COLUMN(),0))*DistanceShader!BE42*LightShader!BE42*(IF(OFFSET(Ghosts!$S$41,COLUMN(),0)&lt;ScreenHeight!$E43,   1,   (SQRT(OFFSET(Ghosts!$T$41,COLUMN(),0)-OFFSET(Ghosts!$R$41,COLUMN(),0)*ScreenHeight!$D43)-1))+IF(Ghosts!$B$35,IF(Param!$M$21,-1-POWER(0.3,Param!$M$21)/(IF(Param!$M$21&lt;20,LightShader!BE107,OFFSET(LightShader!BE107,Param!$M$21-20,0))+POWER(0.3,Param!$M$21)),-2),0))</f>
        <v>4.6601736156989704</v>
      </c>
      <c r="BF42" s="46">
        <f ca="1">IF(ScreenHeight!$B43&lt;OFFSET(Radar!$AC$3,COLUMN(),0),    Param!$B$38/ScreenHeight!$B43,    (Param!$B$37+1/(1-OFFSET(Radar!$AD$3,COLUMN(),0)*ScreenHeight!$C43)/Param!$B$39)/OFFSET(Radar!$AC$3,COLUMN(),0))*DistanceShader!BF42*LightShader!BF42*(IF(OFFSET(Ghosts!$S$41,COLUMN(),0)&lt;ScreenHeight!$E43,   1,   (SQRT(OFFSET(Ghosts!$T$41,COLUMN(),0)-OFFSET(Ghosts!$R$41,COLUMN(),0)*ScreenHeight!$D43)-1))+IF(Ghosts!$B$35,IF(Param!$M$21,-1-POWER(0.3,Param!$M$21)/(IF(Param!$M$21&lt;20,LightShader!BF107,OFFSET(LightShader!BF107,Param!$M$21-20,0))+POWER(0.3,Param!$M$21)),-2),0))</f>
        <v>4.4633800878002257</v>
      </c>
      <c r="BG42" s="46">
        <f ca="1">IF(ScreenHeight!$B43&lt;OFFSET(Radar!$AC$3,COLUMN(),0),    Param!$B$38/ScreenHeight!$B43,    (Param!$B$37+1/(1-OFFSET(Radar!$AD$3,COLUMN(),0)*ScreenHeight!$C43)/Param!$B$39)/OFFSET(Radar!$AC$3,COLUMN(),0))*DistanceShader!BG42*LightShader!BG42*(IF(OFFSET(Ghosts!$S$41,COLUMN(),0)&lt;ScreenHeight!$E43,   1,   (SQRT(OFFSET(Ghosts!$T$41,COLUMN(),0)-OFFSET(Ghosts!$R$41,COLUMN(),0)*ScreenHeight!$D43)-1))+IF(Ghosts!$B$35,IF(Param!$M$21,-1-POWER(0.3,Param!$M$21)/(IF(Param!$M$21&lt;20,LightShader!BG107,OFFSET(LightShader!BG107,Param!$M$21-20,0))+POWER(0.3,Param!$M$21)),-2),0))</f>
        <v>4.2624134206067072</v>
      </c>
      <c r="BH42" s="46">
        <f ca="1">IF(ScreenHeight!$B43&lt;OFFSET(Radar!$AC$3,COLUMN(),0),    Param!$B$38/ScreenHeight!$B43,    (Param!$B$37+1/(1-OFFSET(Radar!$AD$3,COLUMN(),0)*ScreenHeight!$C43)/Param!$B$39)/OFFSET(Radar!$AC$3,COLUMN(),0))*DistanceShader!BH42*LightShader!BH42*(IF(OFFSET(Ghosts!$S$41,COLUMN(),0)&lt;ScreenHeight!$E43,   1,   (SQRT(OFFSET(Ghosts!$T$41,COLUMN(),0)-OFFSET(Ghosts!$R$41,COLUMN(),0)*ScreenHeight!$D43)-1))+IF(Ghosts!$B$35,IF(Param!$M$21,-1-POWER(0.3,Param!$M$21)/(IF(Param!$M$21&lt;20,LightShader!BH107,OFFSET(LightShader!BH107,Param!$M$21-20,0))+POWER(0.3,Param!$M$21)),-2),0))</f>
        <v>4.0619985231054097</v>
      </c>
      <c r="BI42" s="46">
        <f ca="1">IF(ScreenHeight!$B43&lt;OFFSET(Radar!$AC$3,COLUMN(),0),    Param!$B$38/ScreenHeight!$B43,    (Param!$B$37+1/(1-OFFSET(Radar!$AD$3,COLUMN(),0)*ScreenHeight!$C43)/Param!$B$39)/OFFSET(Radar!$AC$3,COLUMN(),0))*DistanceShader!BI42*LightShader!BI42*(IF(OFFSET(Ghosts!$S$41,COLUMN(),0)&lt;ScreenHeight!$E43,   1,   (SQRT(OFFSET(Ghosts!$T$41,COLUMN(),0)-OFFSET(Ghosts!$R$41,COLUMN(),0)*ScreenHeight!$D43)-1))+IF(Ghosts!$B$35,IF(Param!$M$21,-1-POWER(0.3,Param!$M$21)/(IF(Param!$M$21&lt;20,LightShader!BI107,OFFSET(LightShader!BI107,Param!$M$21-20,0))+POWER(0.3,Param!$M$21)),-2),0))</f>
        <v>3.8656169402919249</v>
      </c>
      <c r="BJ42" s="46">
        <f ca="1">IF(ScreenHeight!$B43&lt;OFFSET(Radar!$AC$3,COLUMN(),0),    Param!$B$38/ScreenHeight!$B43,    (Param!$B$37+1/(1-OFFSET(Radar!$AD$3,COLUMN(),0)*ScreenHeight!$C43)/Param!$B$39)/OFFSET(Radar!$AC$3,COLUMN(),0))*DistanceShader!BJ42*LightShader!BJ42*(IF(OFFSET(Ghosts!$S$41,COLUMN(),0)&lt;ScreenHeight!$E43,   1,   (SQRT(OFFSET(Ghosts!$T$41,COLUMN(),0)-OFFSET(Ghosts!$R$41,COLUMN(),0)*ScreenHeight!$D43)-1))+IF(Ghosts!$B$35,IF(Param!$M$21,-1-POWER(0.3,Param!$M$21)/(IF(Param!$M$21&lt;20,LightShader!BJ107,OFFSET(LightShader!BJ107,Param!$M$21-20,0))+POWER(0.3,Param!$M$21)),-2),0))</f>
        <v>3.6756757615935904</v>
      </c>
      <c r="BK42" s="46">
        <f ca="1">IF(ScreenHeight!$B43&lt;OFFSET(Radar!$AC$3,COLUMN(),0),    Param!$B$38/ScreenHeight!$B43,    (Param!$B$37+1/(1-OFFSET(Radar!$AD$3,COLUMN(),0)*ScreenHeight!$C43)/Param!$B$39)/OFFSET(Radar!$AC$3,COLUMN(),0))*DistanceShader!BK42*LightShader!BK42*(IF(OFFSET(Ghosts!$S$41,COLUMN(),0)&lt;ScreenHeight!$E43,   1,   (SQRT(OFFSET(Ghosts!$T$41,COLUMN(),0)-OFFSET(Ghosts!$R$41,COLUMN(),0)*ScreenHeight!$D43)-1))+IF(Ghosts!$B$35,IF(Param!$M$21,-1-POWER(0.3,Param!$M$21)/(IF(Param!$M$21&lt;20,LightShader!BK107,OFFSET(LightShader!BK107,Param!$M$21-20,0))+POWER(0.3,Param!$M$21)),-2),0))</f>
        <v>3.4937152329242194</v>
      </c>
      <c r="BL42" s="46">
        <f ca="1">IF(ScreenHeight!$B43&lt;OFFSET(Radar!$AC$3,COLUMN(),0),    Param!$B$38/ScreenHeight!$B43,    (Param!$B$37+1/(1-OFFSET(Radar!$AD$3,COLUMN(),0)*ScreenHeight!$C43)/Param!$B$39)/OFFSET(Radar!$AC$3,COLUMN(),0))*DistanceShader!BL42*LightShader!BL42*(IF(OFFSET(Ghosts!$S$41,COLUMN(),0)&lt;ScreenHeight!$E43,   1,   (SQRT(OFFSET(Ghosts!$T$41,COLUMN(),0)-OFFSET(Ghosts!$R$41,COLUMN(),0)*ScreenHeight!$D43)-1))+IF(Ghosts!$B$35,IF(Param!$M$21,-1-POWER(0.3,Param!$M$21)/(IF(Param!$M$21&lt;20,LightShader!BL107,OFFSET(LightShader!BL107,Param!$M$21-20,0))+POWER(0.3,Param!$M$21)),-2),0))</f>
        <v>3.3206119183713461</v>
      </c>
      <c r="BM42" s="46">
        <f ca="1">IF(ScreenHeight!$B43&lt;OFFSET(Radar!$AC$3,COLUMN(),0),    Param!$B$38/ScreenHeight!$B43,    (Param!$B$37+1/(1-OFFSET(Radar!$AD$3,COLUMN(),0)*ScreenHeight!$C43)/Param!$B$39)/OFFSET(Radar!$AC$3,COLUMN(),0))*DistanceShader!BM42*LightShader!BM42*(IF(OFFSET(Ghosts!$S$41,COLUMN(),0)&lt;ScreenHeight!$E43,   1,   (SQRT(OFFSET(Ghosts!$T$41,COLUMN(),0)-OFFSET(Ghosts!$R$41,COLUMN(),0)*ScreenHeight!$D43)-1))+IF(Ghosts!$B$35,IF(Param!$M$21,-1-POWER(0.3,Param!$M$21)/(IF(Param!$M$21&lt;20,LightShader!BM107,OFFSET(LightShader!BM107,Param!$M$21-20,0))+POWER(0.3,Param!$M$21)),-2),0))</f>
        <v>3.1567558189258658</v>
      </c>
      <c r="BN42" s="46">
        <f ca="1">IF(ScreenHeight!$B43&lt;OFFSET(Radar!$AC$3,COLUMN(),0),    Param!$B$38/ScreenHeight!$B43,    (Param!$B$37+1/(1-OFFSET(Radar!$AD$3,COLUMN(),0)*ScreenHeight!$C43)/Param!$B$39)/OFFSET(Radar!$AC$3,COLUMN(),0))*DistanceShader!BN42*LightShader!BN42*(IF(OFFSET(Ghosts!$S$41,COLUMN(),0)&lt;ScreenHeight!$E43,   1,   (SQRT(OFFSET(Ghosts!$T$41,COLUMN(),0)-OFFSET(Ghosts!$R$41,COLUMN(),0)*ScreenHeight!$D43)-1))+IF(Ghosts!$B$35,IF(Param!$M$21,-1-POWER(0.3,Param!$M$21)/(IF(Param!$M$21&lt;20,LightShader!BN107,OFFSET(LightShader!BN107,Param!$M$21-20,0))+POWER(0.3,Param!$M$21)),-2),0))</f>
        <v>3.0021941403178358</v>
      </c>
      <c r="BO42" s="46">
        <f ca="1">IF(ScreenHeight!$B43&lt;OFFSET(Radar!$AC$3,COLUMN(),0),    Param!$B$38/ScreenHeight!$B43,    (Param!$B$37+1/(1-OFFSET(Radar!$AD$3,COLUMN(),0)*ScreenHeight!$C43)/Param!$B$39)/OFFSET(Radar!$AC$3,COLUMN(),0))*DistanceShader!BO42*LightShader!BO42*(IF(OFFSET(Ghosts!$S$41,COLUMN(),0)&lt;ScreenHeight!$E43,   1,   (SQRT(OFFSET(Ghosts!$T$41,COLUMN(),0)-OFFSET(Ghosts!$R$41,COLUMN(),0)*ScreenHeight!$D43)-1))+IF(Ghosts!$B$35,IF(Param!$M$21,-1-POWER(0.3,Param!$M$21)/(IF(Param!$M$21&lt;20,LightShader!BO107,OFFSET(LightShader!BO107,Param!$M$21-20,0))+POWER(0.3,Param!$M$21)),-2),0))</f>
        <v>2.8567423919961925</v>
      </c>
      <c r="BP42" s="46">
        <f ca="1">IF(ScreenHeight!$B43&lt;OFFSET(Radar!$AC$3,COLUMN(),0),    Param!$B$38/ScreenHeight!$B43,    (Param!$B$37+1/(1-OFFSET(Radar!$AD$3,COLUMN(),0)*ScreenHeight!$C43)/Param!$B$39)/OFFSET(Radar!$AC$3,COLUMN(),0))*DistanceShader!BP42*LightShader!BP42*(IF(OFFSET(Ghosts!$S$41,COLUMN(),0)&lt;ScreenHeight!$E43,   1,   (SQRT(OFFSET(Ghosts!$T$41,COLUMN(),0)-OFFSET(Ghosts!$R$41,COLUMN(),0)*ScreenHeight!$D43)-1))+IF(Ghosts!$B$35,IF(Param!$M$21,-1-POWER(0.3,Param!$M$21)/(IF(Param!$M$21&lt;20,LightShader!BP107,OFFSET(LightShader!BP107,Param!$M$21-20,0))+POWER(0.3,Param!$M$21)),-2),0))</f>
        <v>2.7200671542065482</v>
      </c>
      <c r="BQ42" s="46">
        <f ca="1">IF(ScreenHeight!$B43&lt;OFFSET(Radar!$AC$3,COLUMN(),0),    Param!$B$38/ScreenHeight!$B43,    (Param!$B$37+1/(1-OFFSET(Radar!$AD$3,COLUMN(),0)*ScreenHeight!$C43)/Param!$B$39)/OFFSET(Radar!$AC$3,COLUMN(),0))*DistanceShader!BQ42*LightShader!BQ42*(IF(OFFSET(Ghosts!$S$41,COLUMN(),0)&lt;ScreenHeight!$E43,   1,   (SQRT(OFFSET(Ghosts!$T$41,COLUMN(),0)-OFFSET(Ghosts!$R$41,COLUMN(),0)*ScreenHeight!$D43)-1))+IF(Ghosts!$B$35,IF(Param!$M$21,-1-POWER(0.3,Param!$M$21)/(IF(Param!$M$21&lt;20,LightShader!BQ107,OFFSET(LightShader!BQ107,Param!$M$21-20,0))+POWER(0.3,Param!$M$21)),-2),0))</f>
        <v>2.5917459451989697</v>
      </c>
      <c r="BR42" s="46">
        <f ca="1">IF(ScreenHeight!$B43&lt;OFFSET(Radar!$AC$3,COLUMN(),0),    Param!$B$38/ScreenHeight!$B43,    (Param!$B$37+1/(1-OFFSET(Radar!$AD$3,COLUMN(),0)*ScreenHeight!$C43)/Param!$B$39)/OFFSET(Radar!$AC$3,COLUMN(),0))*DistanceShader!BR42*LightShader!BR42*(IF(OFFSET(Ghosts!$S$41,COLUMN(),0)&lt;ScreenHeight!$E43,   1,   (SQRT(OFFSET(Ghosts!$T$41,COLUMN(),0)-OFFSET(Ghosts!$R$41,COLUMN(),0)*ScreenHeight!$D43)-1))+IF(Ghosts!$B$35,IF(Param!$M$21,-1-POWER(0.3,Param!$M$21)/(IF(Param!$M$21&lt;20,LightShader!BR107,OFFSET(LightShader!BR107,Param!$M$21-20,0))+POWER(0.3,Param!$M$21)),-2),0))</f>
        <v>2.4713094085204301</v>
      </c>
      <c r="BS42" s="46">
        <f ca="1">IF(ScreenHeight!$B43&lt;OFFSET(Radar!$AC$3,COLUMN(),0),    Param!$B$38/ScreenHeight!$B43,    (Param!$B$37+1/(1-OFFSET(Radar!$AD$3,COLUMN(),0)*ScreenHeight!$C43)/Param!$B$39)/OFFSET(Radar!$AC$3,COLUMN(),0))*DistanceShader!BS42*LightShader!BS42*(IF(OFFSET(Ghosts!$S$41,COLUMN(),0)&lt;ScreenHeight!$E43,   1,   (SQRT(OFFSET(Ghosts!$T$41,COLUMN(),0)-OFFSET(Ghosts!$R$41,COLUMN(),0)*ScreenHeight!$D43)-1))+IF(Ghosts!$B$35,IF(Param!$M$21,-1-POWER(0.3,Param!$M$21)/(IF(Param!$M$21&lt;20,LightShader!BS107,OFFSET(LightShader!BS107,Param!$M$21-20,0))+POWER(0.3,Param!$M$21)),-2),0))</f>
        <v>2.3582702835788072</v>
      </c>
      <c r="BT42" s="46">
        <f ca="1">IF(ScreenHeight!$B43&lt;OFFSET(Radar!$AC$3,COLUMN(),0),    Param!$B$38/ScreenHeight!$B43,    (Param!$B$37+1/(1-OFFSET(Radar!$AD$3,COLUMN(),0)*ScreenHeight!$C43)/Param!$B$39)/OFFSET(Radar!$AC$3,COLUMN(),0))*DistanceShader!BT42*LightShader!BT42*(IF(OFFSET(Ghosts!$S$41,COLUMN(),0)&lt;ScreenHeight!$E43,   1,   (SQRT(OFFSET(Ghosts!$T$41,COLUMN(),0)-OFFSET(Ghosts!$R$41,COLUMN(),0)*ScreenHeight!$D43)-1))+IF(Ghosts!$B$35,IF(Param!$M$21,-1-POWER(0.3,Param!$M$21)/(IF(Param!$M$21&lt;20,LightShader!BT107,OFFSET(LightShader!BT107,Param!$M$21-20,0))+POWER(0.3,Param!$M$21)),-2),0))</f>
        <v>2.2521427326065471</v>
      </c>
      <c r="BU42" s="46">
        <f ca="1">IF(ScreenHeight!$B43&lt;OFFSET(Radar!$AC$3,COLUMN(),0),    Param!$B$38/ScreenHeight!$B43,    (Param!$B$37+1/(1-OFFSET(Radar!$AD$3,COLUMN(),0)*ScreenHeight!$C43)/Param!$B$39)/OFFSET(Radar!$AC$3,COLUMN(),0))*DistanceShader!BU42*LightShader!BU42*(IF(OFFSET(Ghosts!$S$41,COLUMN(),0)&lt;ScreenHeight!$E43,   1,   (SQRT(OFFSET(Ghosts!$T$41,COLUMN(),0)-OFFSET(Ghosts!$R$41,COLUMN(),0)*ScreenHeight!$D43)-1))+IF(Ghosts!$B$35,IF(Param!$M$21,-1-POWER(0.3,Param!$M$21)/(IF(Param!$M$21&lt;20,LightShader!BU107,OFFSET(LightShader!BU107,Param!$M$21-20,0))+POWER(0.3,Param!$M$21)),-2),0))</f>
        <v>2.1524547677145458</v>
      </c>
      <c r="BV42" s="46">
        <f ca="1">IF(ScreenHeight!$B43&lt;OFFSET(Radar!$AC$3,COLUMN(),0),    Param!$B$38/ScreenHeight!$B43,    (Param!$B$37+1/(1-OFFSET(Radar!$AD$3,COLUMN(),0)*ScreenHeight!$C43)/Param!$B$39)/OFFSET(Radar!$AC$3,COLUMN(),0))*DistanceShader!BV42*LightShader!BV42*(IF(OFFSET(Ghosts!$S$41,COLUMN(),0)&lt;ScreenHeight!$E43,   1,   (SQRT(OFFSET(Ghosts!$T$41,COLUMN(),0)-OFFSET(Ghosts!$R$41,COLUMN(),0)*ScreenHeight!$D43)-1))+IF(Ghosts!$B$35,IF(Param!$M$21,-1-POWER(0.3,Param!$M$21)/(IF(Param!$M$21&lt;20,LightShader!BV107,OFFSET(LightShader!BV107,Param!$M$21-20,0))+POWER(0.3,Param!$M$21)),-2),0))</f>
        <v>2.0587558257236238</v>
      </c>
      <c r="BW42" s="46">
        <f ca="1">IF(ScreenHeight!$B43&lt;OFFSET(Radar!$AC$3,COLUMN(),0),    Param!$B$38/ScreenHeight!$B43,    (Param!$B$37+1/(1-OFFSET(Radar!$AD$3,COLUMN(),0)*ScreenHeight!$C43)/Param!$B$39)/OFFSET(Radar!$AC$3,COLUMN(),0))*DistanceShader!BW42*LightShader!BW42*(IF(OFFSET(Ghosts!$S$41,COLUMN(),0)&lt;ScreenHeight!$E43,   1,   (SQRT(OFFSET(Ghosts!$T$41,COLUMN(),0)-OFFSET(Ghosts!$R$41,COLUMN(),0)*ScreenHeight!$D43)-1))+IF(Ghosts!$B$35,IF(Param!$M$21,-1-POWER(0.3,Param!$M$21)/(IF(Param!$M$21&lt;20,LightShader!BW107,OFFSET(LightShader!BW107,Param!$M$21-20,0))+POWER(0.3,Param!$M$21)),-2),0))</f>
        <v>1.9706209879194041</v>
      </c>
      <c r="BX42" s="46">
        <f ca="1">IF(ScreenHeight!$B43&lt;OFFSET(Radar!$AC$3,COLUMN(),0),    Param!$B$38/ScreenHeight!$B43,    (Param!$B$37+1/(1-OFFSET(Radar!$AD$3,COLUMN(),0)*ScreenHeight!$C43)/Param!$B$39)/OFFSET(Radar!$AC$3,COLUMN(),0))*DistanceShader!BX42*LightShader!BX42*(IF(OFFSET(Ghosts!$S$41,COLUMN(),0)&lt;ScreenHeight!$E43,   1,   (SQRT(OFFSET(Ghosts!$T$41,COLUMN(),0)-OFFSET(Ghosts!$R$41,COLUMN(),0)*ScreenHeight!$D43)-1))+IF(Ghosts!$B$35,IF(Param!$M$21,-1-POWER(0.3,Param!$M$21)/(IF(Param!$M$21&lt;20,LightShader!BX107,OFFSET(LightShader!BX107,Param!$M$21-20,0))+POWER(0.3,Param!$M$21)),-2),0))</f>
        <v>1.8876529222664156</v>
      </c>
      <c r="BY42" s="46">
        <f ca="1">IF(ScreenHeight!$B43&lt;OFFSET(Radar!$AC$3,COLUMN(),0),    Param!$B$38/ScreenHeight!$B43,    (Param!$B$37+1/(1-OFFSET(Radar!$AD$3,COLUMN(),0)*ScreenHeight!$C43)/Param!$B$39)/OFFSET(Radar!$AC$3,COLUMN(),0))*DistanceShader!BY42*LightShader!BY42*(IF(OFFSET(Ghosts!$S$41,COLUMN(),0)&lt;ScreenHeight!$E43,   1,   (SQRT(OFFSET(Ghosts!$T$41,COLUMN(),0)-OFFSET(Ghosts!$R$41,COLUMN(),0)*ScreenHeight!$D43)-1))+IF(Ghosts!$B$35,IF(Param!$M$21,-1-POWER(0.3,Param!$M$21)/(IF(Param!$M$21&lt;20,LightShader!BY107,OFFSET(LightShader!BY107,Param!$M$21-20,0))+POWER(0.3,Param!$M$21)),-2),0))</f>
        <v>1.8094823136779328</v>
      </c>
      <c r="BZ42" s="46">
        <f ca="1">IF(ScreenHeight!$B43&lt;OFFSET(Radar!$AC$3,COLUMN(),0),    Param!$B$38/ScreenHeight!$B43,    (Param!$B$37+1/(1-OFFSET(Radar!$AD$3,COLUMN(),0)*ScreenHeight!$C43)/Param!$B$39)/OFFSET(Radar!$AC$3,COLUMN(),0))*DistanceShader!BZ42*LightShader!BZ42*(IF(OFFSET(Ghosts!$S$41,COLUMN(),0)&lt;ScreenHeight!$E43,   1,   (SQRT(OFFSET(Ghosts!$T$41,COLUMN(),0)-OFFSET(Ghosts!$R$41,COLUMN(),0)*ScreenHeight!$D43)-1))+IF(Ghosts!$B$35,IF(Param!$M$21,-1-POWER(0.3,Param!$M$21)/(IF(Param!$M$21&lt;20,LightShader!BZ107,OFFSET(LightShader!BZ107,Param!$M$21-20,0))+POWER(0.3,Param!$M$21)),-2),0))</f>
        <v>1.7357673200859318</v>
      </c>
      <c r="CA42" s="46">
        <f ca="1">IF(ScreenHeight!$B43&lt;OFFSET(Radar!$AC$3,COLUMN(),0),    Param!$B$38/ScreenHeight!$B43,    (Param!$B$37+1/(1-OFFSET(Radar!$AD$3,COLUMN(),0)*ScreenHeight!$C43)/Param!$B$39)/OFFSET(Radar!$AC$3,COLUMN(),0))*DistanceShader!CA42*LightShader!CA42*(IF(OFFSET(Ghosts!$S$41,COLUMN(),0)&lt;ScreenHeight!$E43,   1,   (SQRT(OFFSET(Ghosts!$T$41,COLUMN(),0)-OFFSET(Ghosts!$R$41,COLUMN(),0)*ScreenHeight!$D43)-1))+IF(Ghosts!$B$35,IF(Param!$M$21,-1-POWER(0.3,Param!$M$21)/(IF(Param!$M$21&lt;20,LightShader!CA107,OFFSET(LightShader!CA107,Param!$M$21-20,0))+POWER(0.3,Param!$M$21)),-2),0))</f>
        <v>1.6661924277722313</v>
      </c>
      <c r="CB42" s="46">
        <f ca="1">IF(ScreenHeight!$B43&lt;OFFSET(Radar!$AC$3,COLUMN(),0),    Param!$B$38/ScreenHeight!$B43,    (Param!$B$37+1/(1-OFFSET(Radar!$AD$3,COLUMN(),0)*ScreenHeight!$C43)/Param!$B$39)/OFFSET(Radar!$AC$3,COLUMN(),0))*DistanceShader!CB42*LightShader!CB42*(IF(OFFSET(Ghosts!$S$41,COLUMN(),0)&lt;ScreenHeight!$E43,   1,   (SQRT(OFFSET(Ghosts!$T$41,COLUMN(),0)-OFFSET(Ghosts!$R$41,COLUMN(),0)*ScreenHeight!$D43)-1))+IF(Ghosts!$B$35,IF(Param!$M$21,-1-POWER(0.3,Param!$M$21)/(IF(Param!$M$21&lt;20,LightShader!CB107,OFFSET(LightShader!CB107,Param!$M$21-20,0))+POWER(0.3,Param!$M$21)),-2),0))</f>
        <v>1.6004669621639704</v>
      </c>
      <c r="CC42" s="46">
        <f ca="1">IF(ScreenHeight!$B43&lt;OFFSET(Radar!$AC$3,COLUMN(),0),    Param!$B$38/ScreenHeight!$B43,    (Param!$B$37+1/(1-OFFSET(Radar!$AD$3,COLUMN(),0)*ScreenHeight!$C43)/Param!$B$39)/OFFSET(Radar!$AC$3,COLUMN(),0))*DistanceShader!CC42*LightShader!CC42*(IF(OFFSET(Ghosts!$S$41,COLUMN(),0)&lt;ScreenHeight!$E43,   1,   (SQRT(OFFSET(Ghosts!$T$41,COLUMN(),0)-OFFSET(Ghosts!$R$41,COLUMN(),0)*ScreenHeight!$D43)-1))+IF(Ghosts!$B$35,IF(Param!$M$21,-1-POWER(0.3,Param!$M$21)/(IF(Param!$M$21&lt;20,LightShader!CC107,OFFSET(LightShader!CC107,Param!$M$21-20,0))+POWER(0.3,Param!$M$21)),-2),0))</f>
        <v>1.538323427305385</v>
      </c>
      <c r="CD42" s="46">
        <f ca="1">IF(ScreenHeight!$B43&lt;OFFSET(Radar!$AC$3,COLUMN(),0),    Param!$B$38/ScreenHeight!$B43,    (Param!$B$37+1/(1-OFFSET(Radar!$AD$3,COLUMN(),0)*ScreenHeight!$C43)/Param!$B$39)/OFFSET(Radar!$AC$3,COLUMN(),0))*DistanceShader!CD42*LightShader!CD42*(IF(OFFSET(Ghosts!$S$41,COLUMN(),0)&lt;ScreenHeight!$E43,   1,   (SQRT(OFFSET(Ghosts!$T$41,COLUMN(),0)-OFFSET(Ghosts!$R$41,COLUMN(),0)*ScreenHeight!$D43)-1))+IF(Ghosts!$B$35,IF(Param!$M$21,-1-POWER(0.3,Param!$M$21)/(IF(Param!$M$21&lt;20,LightShader!CD107,OFFSET(LightShader!CD107,Param!$M$21-20,0))+POWER(0.3,Param!$M$21)),-2),0))</f>
        <v>1.479515788926367</v>
      </c>
      <c r="CE42" s="46">
        <f ca="1">IF(ScreenHeight!$B43&lt;OFFSET(Radar!$AC$3,COLUMN(),0),    Param!$B$38/ScreenHeight!$B43,    (Param!$B$37+1/(1-OFFSET(Radar!$AD$3,COLUMN(),0)*ScreenHeight!$C43)/Param!$B$39)/OFFSET(Radar!$AC$3,COLUMN(),0))*DistanceShader!CE42*LightShader!CE42*(IF(OFFSET(Ghosts!$S$41,COLUMN(),0)&lt;ScreenHeight!$E43,   1,   (SQRT(OFFSET(Ghosts!$T$41,COLUMN(),0)-OFFSET(Ghosts!$R$41,COLUMN(),0)*ScreenHeight!$D43)-1))+IF(Ghosts!$B$35,IF(Param!$M$21,-1-POWER(0.3,Param!$M$21)/(IF(Param!$M$21&lt;20,LightShader!CE107,OFFSET(LightShader!CE107,Param!$M$21-20,0))+POWER(0.3,Param!$M$21)),-2),0))</f>
        <v>1.4238177753965677</v>
      </c>
      <c r="CF42" s="46">
        <f ca="1">IF(ScreenHeight!$B43&lt;OFFSET(Radar!$AC$3,COLUMN(),0),    Param!$B$38/ScreenHeight!$B43,    (Param!$B$37+1/(1-OFFSET(Radar!$AD$3,COLUMN(),0)*ScreenHeight!$C43)/Param!$B$39)/OFFSET(Radar!$AC$3,COLUMN(),0))*DistanceShader!CF42*LightShader!CF42*(IF(OFFSET(Ghosts!$S$41,COLUMN(),0)&lt;ScreenHeight!$E43,   1,   (SQRT(OFFSET(Ghosts!$T$41,COLUMN(),0)-OFFSET(Ghosts!$R$41,COLUMN(),0)*ScreenHeight!$D43)-1))+IF(Ghosts!$B$35,IF(Param!$M$21,-1-POWER(0.3,Param!$M$21)/(IF(Param!$M$21&lt;20,LightShader!CF107,OFFSET(LightShader!CF107,Param!$M$21-20,0))+POWER(0.3,Param!$M$21)),-2),0))</f>
        <v>1.3710212427677044</v>
      </c>
      <c r="CG42" s="46">
        <f ca="1">IF(ScreenHeight!$B43&lt;OFFSET(Radar!$AC$3,COLUMN(),0),    Param!$B$38/ScreenHeight!$B43,    (Param!$B$37+1/(1-OFFSET(Radar!$AD$3,COLUMN(),0)*ScreenHeight!$C43)/Param!$B$39)/OFFSET(Radar!$AC$3,COLUMN(),0))*DistanceShader!CG42*LightShader!CG42*(IF(OFFSET(Ghosts!$S$41,COLUMN(),0)&lt;ScreenHeight!$E43,   1,   (SQRT(OFFSET(Ghosts!$T$41,COLUMN(),0)-OFFSET(Ghosts!$R$41,COLUMN(),0)*ScreenHeight!$D43)-1))+IF(Ghosts!$B$35,IF(Param!$M$21,-1-POWER(0.3,Param!$M$21)/(IF(Param!$M$21&lt;20,LightShader!CG107,OFFSET(LightShader!CG107,Param!$M$21-20,0))+POWER(0.3,Param!$M$21)),-2),0))</f>
        <v>1.3209346308849785</v>
      </c>
      <c r="CH42" s="46">
        <f ca="1">IF(ScreenHeight!$B43&lt;OFFSET(Radar!$AC$3,COLUMN(),0),    Param!$B$38/ScreenHeight!$B43,    (Param!$B$37+1/(1-OFFSET(Radar!$AD$3,COLUMN(),0)*ScreenHeight!$C43)/Param!$B$39)/OFFSET(Radar!$AC$3,COLUMN(),0))*DistanceShader!CH42*LightShader!CH42*(IF(OFFSET(Ghosts!$S$41,COLUMN(),0)&lt;ScreenHeight!$E43,   1,   (SQRT(OFFSET(Ghosts!$T$41,COLUMN(),0)-OFFSET(Ghosts!$R$41,COLUMN(),0)*ScreenHeight!$D43)-1))+IF(Ghosts!$B$35,IF(Param!$M$21,-1-POWER(0.3,Param!$M$21)/(IF(Param!$M$21&lt;20,LightShader!CH107,OFFSET(LightShader!CH107,Param!$M$21-20,0))+POWER(0.3,Param!$M$21)),-2),0))</f>
        <v>1.273381524558697</v>
      </c>
      <c r="CI42" s="46">
        <f ca="1">IF(ScreenHeight!$B43&lt;OFFSET(Radar!$AC$3,COLUMN(),0),    Param!$B$38/ScreenHeight!$B43,    (Param!$B$37+1/(1-OFFSET(Radar!$AD$3,COLUMN(),0)*ScreenHeight!$C43)/Param!$B$39)/OFFSET(Radar!$AC$3,COLUMN(),0))*DistanceShader!CI42*LightShader!CI42*(IF(OFFSET(Ghosts!$S$41,COLUMN(),0)&lt;ScreenHeight!$E43,   1,   (SQRT(OFFSET(Ghosts!$T$41,COLUMN(),0)-OFFSET(Ghosts!$R$41,COLUMN(),0)*ScreenHeight!$D43)-1))+IF(Ghosts!$B$35,IF(Param!$M$21,-1-POWER(0.3,Param!$M$21)/(IF(Param!$M$21&lt;20,LightShader!CI107,OFFSET(LightShader!CI107,Param!$M$21-20,0))+POWER(0.3,Param!$M$21)),-2),0))</f>
        <v>1.2281993251561767</v>
      </c>
      <c r="CJ42" s="46">
        <f ca="1">IF(ScreenHeight!$B43&lt;OFFSET(Radar!$AC$3,COLUMN(),0),    Param!$B$38/ScreenHeight!$B43,    (Param!$B$37+1/(1-OFFSET(Radar!$AD$3,COLUMN(),0)*ScreenHeight!$C43)/Param!$B$39)/OFFSET(Radar!$AC$3,COLUMN(),0))*DistanceShader!CJ42*LightShader!CJ42*(IF(OFFSET(Ghosts!$S$41,COLUMN(),0)&lt;ScreenHeight!$E43,   1,   (SQRT(OFFSET(Ghosts!$T$41,COLUMN(),0)-OFFSET(Ghosts!$R$41,COLUMN(),0)*ScreenHeight!$D43)-1))+IF(Ghosts!$B$35,IF(Param!$M$21,-1-POWER(0.3,Param!$M$21)/(IF(Param!$M$21&lt;20,LightShader!CJ107,OFFSET(LightShader!CJ107,Param!$M$21-20,0))+POWER(0.3,Param!$M$21)),-2),0))</f>
        <v>1.1852380323742144</v>
      </c>
      <c r="CK42" s="46">
        <f ca="1">IF(ScreenHeight!$B43&lt;OFFSET(Radar!$AC$3,COLUMN(),0),    Param!$B$38/ScreenHeight!$B43,    (Param!$B$37+1/(1-OFFSET(Radar!$AD$3,COLUMN(),0)*ScreenHeight!$C43)/Param!$B$39)/OFFSET(Radar!$AC$3,COLUMN(),0))*DistanceShader!CK42*LightShader!CK42*(IF(OFFSET(Ghosts!$S$41,COLUMN(),0)&lt;ScreenHeight!$E43,   1,   (SQRT(OFFSET(Ghosts!$T$41,COLUMN(),0)-OFFSET(Ghosts!$R$41,COLUMN(),0)*ScreenHeight!$D43)-1))+IF(Ghosts!$B$35,IF(Param!$M$21,-1-POWER(0.3,Param!$M$21)/(IF(Param!$M$21&lt;20,LightShader!CK107,OFFSET(LightShader!CK107,Param!$M$21-20,0))+POWER(0.3,Param!$M$21)),-2),0))</f>
        <v>1.1443591324460802</v>
      </c>
      <c r="CL42" s="46">
        <f ca="1">IF(ScreenHeight!$B43&lt;OFFSET(Radar!$AC$3,COLUMN(),0),    Param!$B$38/ScreenHeight!$B43,    (Param!$B$37+1/(1-OFFSET(Radar!$AD$3,COLUMN(),0)*ScreenHeight!$C43)/Param!$B$39)/OFFSET(Radar!$AC$3,COLUMN(),0))*DistanceShader!CL42*LightShader!CL42*(IF(OFFSET(Ghosts!$S$41,COLUMN(),0)&lt;ScreenHeight!$E43,   1,   (SQRT(OFFSET(Ghosts!$T$41,COLUMN(),0)-OFFSET(Ghosts!$R$41,COLUMN(),0)*ScreenHeight!$D43)-1))+IF(Ghosts!$B$35,IF(Param!$M$21,-1-POWER(0.3,Param!$M$21)/(IF(Param!$M$21&lt;20,LightShader!CL107,OFFSET(LightShader!CL107,Param!$M$21-20,0))+POWER(0.3,Param!$M$21)),-2),0))</f>
        <v>1.1054345869637674</v>
      </c>
      <c r="CM42" s="46">
        <f ca="1">IF(ScreenHeight!$B43&lt;OFFSET(Radar!$AC$3,COLUMN(),0),    Param!$B$38/ScreenHeight!$B43,    (Param!$B$37+1/(1-OFFSET(Radar!$AD$3,COLUMN(),0)*ScreenHeight!$C43)/Param!$B$39)/OFFSET(Radar!$AC$3,COLUMN(),0))*DistanceShader!CM42*LightShader!CM42*(IF(OFFSET(Ghosts!$S$41,COLUMN(),0)&lt;ScreenHeight!$E43,   1,   (SQRT(OFFSET(Ghosts!$T$41,COLUMN(),0)-OFFSET(Ghosts!$R$41,COLUMN(),0)*ScreenHeight!$D43)-1))+IF(Ghosts!$B$35,IF(Param!$M$21,-1-POWER(0.3,Param!$M$21)/(IF(Param!$M$21&lt;20,LightShader!CM107,OFFSET(LightShader!CM107,Param!$M$21-20,0))+POWER(0.3,Param!$M$21)),-2),0))</f>
        <v>0.85831249844169111</v>
      </c>
      <c r="CN42" s="46">
        <f ca="1">IF(ScreenHeight!$B43&lt;OFFSET(Radar!$AC$3,COLUMN(),0),    Param!$B$38/ScreenHeight!$B43,    (Param!$B$37+1/(1-OFFSET(Radar!$AD$3,COLUMN(),0)*ScreenHeight!$C43)/Param!$B$39)/OFFSET(Radar!$AC$3,COLUMN(),0))*DistanceShader!CN42*LightShader!CN42*(IF(OFFSET(Ghosts!$S$41,COLUMN(),0)&lt;ScreenHeight!$E43,   1,   (SQRT(OFFSET(Ghosts!$T$41,COLUMN(),0)-OFFSET(Ghosts!$R$41,COLUMN(),0)*ScreenHeight!$D43)-1))+IF(Ghosts!$B$35,IF(Param!$M$21,-1-POWER(0.3,Param!$M$21)/(IF(Param!$M$21&lt;20,LightShader!CN107,OFFSET(LightShader!CN107,Param!$M$21-20,0))+POWER(0.3,Param!$M$21)),-2),0))</f>
        <v>0.83292310420361393</v>
      </c>
      <c r="CO42" s="46">
        <f ca="1">IF(ScreenHeight!$B43&lt;OFFSET(Radar!$AC$3,COLUMN(),0),    Param!$B$38/ScreenHeight!$B43,    (Param!$B$37+1/(1-OFFSET(Radar!$AD$3,COLUMN(),0)*ScreenHeight!$C43)/Param!$B$39)/OFFSET(Radar!$AC$3,COLUMN(),0))*DistanceShader!CO42*LightShader!CO42*(IF(OFFSET(Ghosts!$S$41,COLUMN(),0)&lt;ScreenHeight!$E43,   1,   (SQRT(OFFSET(Ghosts!$T$41,COLUMN(),0)-OFFSET(Ghosts!$R$41,COLUMN(),0)*ScreenHeight!$D43)-1))+IF(Ghosts!$B$35,IF(Param!$M$21,-1-POWER(0.3,Param!$M$21)/(IF(Param!$M$21&lt;20,LightShader!CO107,OFFSET(LightShader!CO107,Param!$M$21-20,0))+POWER(0.3,Param!$M$21)),-2),0))</f>
        <v>0.80859830074165762</v>
      </c>
      <c r="CP42" s="46">
        <f ca="1">IF(ScreenHeight!$B43&lt;OFFSET(Radar!$AC$3,COLUMN(),0),    Param!$B$38/ScreenHeight!$B43,    (Param!$B$37+1/(1-OFFSET(Radar!$AD$3,COLUMN(),0)*ScreenHeight!$C43)/Param!$B$39)/OFFSET(Radar!$AC$3,COLUMN(),0))*DistanceShader!CP42*LightShader!CP42*(IF(OFFSET(Ghosts!$S$41,COLUMN(),0)&lt;ScreenHeight!$E43,   1,   (SQRT(OFFSET(Ghosts!$T$41,COLUMN(),0)-OFFSET(Ghosts!$R$41,COLUMN(),0)*ScreenHeight!$D43)-1))+IF(Ghosts!$B$35,IF(Param!$M$21,-1-POWER(0.3,Param!$M$21)/(IF(Param!$M$21&lt;20,LightShader!CP107,OFFSET(LightShader!CP107,Param!$M$21-20,0))+POWER(0.3,Param!$M$21)),-2),0))</f>
        <v>0.7853148349495398</v>
      </c>
      <c r="CQ42" s="46">
        <f ca="1">IF(ScreenHeight!$B43&lt;OFFSET(Radar!$AC$3,COLUMN(),0),    Param!$B$38/ScreenHeight!$B43,    (Param!$B$37+1/(1-OFFSET(Radar!$AD$3,COLUMN(),0)*ScreenHeight!$C43)/Param!$B$39)/OFFSET(Radar!$AC$3,COLUMN(),0))*DistanceShader!CQ42*LightShader!CQ42*(IF(OFFSET(Ghosts!$S$41,COLUMN(),0)&lt;ScreenHeight!$E43,   1,   (SQRT(OFFSET(Ghosts!$T$41,COLUMN(),0)-OFFSET(Ghosts!$R$41,COLUMN(),0)*ScreenHeight!$D43)-1))+IF(Ghosts!$B$35,IF(Param!$M$21,-1-POWER(0.3,Param!$M$21)/(IF(Param!$M$21&lt;20,LightShader!CQ107,OFFSET(LightShader!CQ107,Param!$M$21-20,0))+POWER(0.3,Param!$M$21)),-2),0))</f>
        <v>0.76304048216215803</v>
      </c>
      <c r="CR42" s="46">
        <f ca="1">IF(ScreenHeight!$B43&lt;OFFSET(Radar!$AC$3,COLUMN(),0),    Param!$B$38/ScreenHeight!$B43,    (Param!$B$37+1/(1-OFFSET(Radar!$AD$3,COLUMN(),0)*ScreenHeight!$C43)/Param!$B$39)/OFFSET(Radar!$AC$3,COLUMN(),0))*DistanceShader!CR42*LightShader!CR42*(IF(OFFSET(Ghosts!$S$41,COLUMN(),0)&lt;ScreenHeight!$E43,   1,   (SQRT(OFFSET(Ghosts!$T$41,COLUMN(),0)-OFFSET(Ghosts!$R$41,COLUMN(),0)*ScreenHeight!$D43)-1))+IF(Ghosts!$B$35,IF(Param!$M$21,-1-POWER(0.3,Param!$M$21)/(IF(Param!$M$21&lt;20,LightShader!CR107,OFFSET(LightShader!CR107,Param!$M$21-20,0))+POWER(0.3,Param!$M$21)),-2),0))</f>
        <v>0.74173625755711825</v>
      </c>
      <c r="CS42" s="46">
        <f ca="1">IF(ScreenHeight!$B43&lt;OFFSET(Radar!$AC$3,COLUMN(),0),    Param!$B$38/ScreenHeight!$B43,    (Param!$B$37+1/(1-OFFSET(Radar!$AD$3,COLUMN(),0)*ScreenHeight!$C43)/Param!$B$39)/OFFSET(Radar!$AC$3,COLUMN(),0))*DistanceShader!CS42*LightShader!CS42*(IF(OFFSET(Ghosts!$S$41,COLUMN(),0)&lt;ScreenHeight!$E43,   1,   (SQRT(OFFSET(Ghosts!$T$41,COLUMN(),0)-OFFSET(Ghosts!$R$41,COLUMN(),0)*ScreenHeight!$D43)-1))+IF(Ghosts!$B$35,IF(Param!$M$21,-1-POWER(0.3,Param!$M$21)/(IF(Param!$M$21&lt;20,LightShader!CS107,OFFSET(LightShader!CS107,Param!$M$21-20,0))+POWER(0.3,Param!$M$21)),-2),0))</f>
        <v>0.7213588100299394</v>
      </c>
      <c r="CT42" s="46">
        <f ca="1">IF(ScreenHeight!$B43&lt;OFFSET(Radar!$AC$3,COLUMN(),0),    Param!$B$38/ScreenHeight!$B43,    (Param!$B$37+1/(1-OFFSET(Radar!$AD$3,COLUMN(),0)*ScreenHeight!$C43)/Param!$B$39)/OFFSET(Radar!$AC$3,COLUMN(),0))*DistanceShader!CT42*LightShader!CT42*(IF(OFFSET(Ghosts!$S$41,COLUMN(),0)&lt;ScreenHeight!$E43,   1,   (SQRT(OFFSET(Ghosts!$T$41,COLUMN(),0)-OFFSET(Ghosts!$R$41,COLUMN(),0)*ScreenHeight!$D43)-1))+IF(Ghosts!$B$35,IF(Param!$M$21,-1-POWER(0.3,Param!$M$21)/(IF(Param!$M$21&lt;20,LightShader!CT107,OFFSET(LightShader!CT107,Param!$M$21-20,0))+POWER(0.3,Param!$M$21)),-2),0))</f>
        <v>0.70186256490317545</v>
      </c>
      <c r="CU42" s="46">
        <f ca="1">IF(ScreenHeight!$B43&lt;OFFSET(Radar!$AC$3,COLUMN(),0),    Param!$B$38/ScreenHeight!$B43,    (Param!$B$37+1/(1-OFFSET(Radar!$AD$3,COLUMN(),0)*ScreenHeight!$C43)/Param!$B$39)/OFFSET(Radar!$AC$3,COLUMN(),0))*DistanceShader!CU42*LightShader!CU42*(IF(OFFSET(Ghosts!$S$41,COLUMN(),0)&lt;ScreenHeight!$E43,   1,   (SQRT(OFFSET(Ghosts!$T$41,COLUMN(),0)-OFFSET(Ghosts!$R$41,COLUMN(),0)*ScreenHeight!$D43)-1))+IF(Ghosts!$B$35,IF(Param!$M$21,-1-POWER(0.3,Param!$M$21)/(IF(Param!$M$21&lt;20,LightShader!CU107,OFFSET(LightShader!CU107,Param!$M$21-20,0))+POWER(0.3,Param!$M$21)),-2),0))</f>
        <v>0.6832014301656103</v>
      </c>
      <c r="CV42" s="46">
        <f ca="1">IF(ScreenHeight!$B43&lt;OFFSET(Radar!$AC$3,COLUMN(),0),    Param!$B$38/ScreenHeight!$B43,    (Param!$B$37+1/(1-OFFSET(Radar!$AD$3,COLUMN(),0)*ScreenHeight!$C43)/Param!$B$39)/OFFSET(Radar!$AC$3,COLUMN(),0))*DistanceShader!CV42*LightShader!CV42*(IF(OFFSET(Ghosts!$S$41,COLUMN(),0)&lt;ScreenHeight!$E43,   1,   (SQRT(OFFSET(Ghosts!$T$41,COLUMN(),0)-OFFSET(Ghosts!$R$41,COLUMN(),0)*ScreenHeight!$D43)-1))+IF(Ghosts!$B$35,IF(Param!$M$21,-1-POWER(0.3,Param!$M$21)/(IF(Param!$M$21&lt;20,LightShader!CV107,OFFSET(LightShader!CV107,Param!$M$21-20,0))+POWER(0.3,Param!$M$21)),-2),0))</f>
        <v>0.66533003909135646</v>
      </c>
      <c r="CW42" s="46">
        <f ca="1">IF(ScreenHeight!$B43&lt;OFFSET(Radar!$AC$3,COLUMN(),0),    Param!$B$38/ScreenHeight!$B43,    (Param!$B$37+1/(1-OFFSET(Radar!$AD$3,COLUMN(),0)*ScreenHeight!$C43)/Param!$B$39)/OFFSET(Radar!$AC$3,COLUMN(),0))*DistanceShader!CW42*LightShader!CW42*(IF(OFFSET(Ghosts!$S$41,COLUMN(),0)&lt;ScreenHeight!$E43,   1,   (SQRT(OFFSET(Ghosts!$T$41,COLUMN(),0)-OFFSET(Ghosts!$R$41,COLUMN(),0)*ScreenHeight!$D43)-1))+IF(Ghosts!$B$35,IF(Param!$M$21,-1-POWER(0.3,Param!$M$21)/(IF(Param!$M$21&lt;20,LightShader!CW107,OFFSET(LightShader!CW107,Param!$M$21-20,0))+POWER(0.3,Param!$M$21)),-2),0))</f>
        <v>0.64820458330051067</v>
      </c>
    </row>
    <row r="43" spans="1:125" ht="7.5" customHeight="1">
      <c r="A43" s="46">
        <f ca="1">IF(ScreenHeight!$B44&lt;OFFSET(Radar!$AC$3,COLUMN(),0),    Param!$B$38/ScreenHeight!$B44,    (Param!$B$37+1/(1-OFFSET(Radar!$AD$3,COLUMN(),0)*ScreenHeight!$C44)/Param!$B$39)/OFFSET(Radar!$AC$3,COLUMN(),0))*DistanceShader!A43*LightShader!A43*(IF(OFFSET(Ghosts!$S$41,COLUMN(),0)&lt;ScreenHeight!$E44,   1,   (SQRT(OFFSET(Ghosts!$T$41,COLUMN(),0)-OFFSET(Ghosts!$R$41,COLUMN(),0)*ScreenHeight!$D44)-1))+IF(Ghosts!$B$35,IF(Param!$M$21,-1-POWER(0.3,Param!$M$21)/(IF(Param!$M$21&lt;20,LightShader!A108,OFFSET(LightShader!A108,Param!$M$21-20,0))+POWER(0.3,Param!$M$21)),-2),0))</f>
        <v>0.70803410049954529</v>
      </c>
      <c r="B43" s="46">
        <f ca="1">IF(ScreenHeight!$B44&lt;OFFSET(Radar!$AC$3,COLUMN(),0),    Param!$B$38/ScreenHeight!$B44,    (Param!$B$37+1/(1-OFFSET(Radar!$AD$3,COLUMN(),0)*ScreenHeight!$C44)/Param!$B$39)/OFFSET(Radar!$AC$3,COLUMN(),0))*DistanceShader!B43*LightShader!B43*(IF(OFFSET(Ghosts!$S$41,COLUMN(),0)&lt;ScreenHeight!$E44,   1,   (SQRT(OFFSET(Ghosts!$T$41,COLUMN(),0)-OFFSET(Ghosts!$R$41,COLUMN(),0)*ScreenHeight!$D44)-1))+IF(Ghosts!$B$35,IF(Param!$M$21,-1-POWER(0.3,Param!$M$21)/(IF(Param!$M$21&lt;20,LightShader!B108,OFFSET(LightShader!B108,Param!$M$21-20,0))+POWER(0.3,Param!$M$21)),-2),0))</f>
        <v>0.7207947533469341</v>
      </c>
      <c r="C43" s="46">
        <f ca="1">IF(ScreenHeight!$B44&lt;OFFSET(Radar!$AC$3,COLUMN(),0),    Param!$B$38/ScreenHeight!$B44,    (Param!$B$37+1/(1-OFFSET(Radar!$AD$3,COLUMN(),0)*ScreenHeight!$C44)/Param!$B$39)/OFFSET(Radar!$AC$3,COLUMN(),0))*DistanceShader!C43*LightShader!C43*(IF(OFFSET(Ghosts!$S$41,COLUMN(),0)&lt;ScreenHeight!$E44,   1,   (SQRT(OFFSET(Ghosts!$T$41,COLUMN(),0)-OFFSET(Ghosts!$R$41,COLUMN(),0)*ScreenHeight!$D44)-1))+IF(Ghosts!$B$35,IF(Param!$M$21,-1-POWER(0.3,Param!$M$21)/(IF(Param!$M$21&lt;20,LightShader!C108,OFFSET(LightShader!C108,Param!$M$21-20,0))+POWER(0.3,Param!$M$21)),-2),0))</f>
        <v>0.73394222527841324</v>
      </c>
      <c r="D43" s="46">
        <f ca="1">IF(ScreenHeight!$B44&lt;OFFSET(Radar!$AC$3,COLUMN(),0),    Param!$B$38/ScreenHeight!$B44,    (Param!$B$37+1/(1-OFFSET(Radar!$AD$3,COLUMN(),0)*ScreenHeight!$C44)/Param!$B$39)/OFFSET(Radar!$AC$3,COLUMN(),0))*DistanceShader!D43*LightShader!D43*(IF(OFFSET(Ghosts!$S$41,COLUMN(),0)&lt;ScreenHeight!$E44,   1,   (SQRT(OFFSET(Ghosts!$T$41,COLUMN(),0)-OFFSET(Ghosts!$R$41,COLUMN(),0)*ScreenHeight!$D44)-1))+IF(Ghosts!$B$35,IF(Param!$M$21,-1-POWER(0.3,Param!$M$21)/(IF(Param!$M$21&lt;20,LightShader!D108,OFFSET(LightShader!D108,Param!$M$21-20,0))+POWER(0.3,Param!$M$21)),-2),0))</f>
        <v>0.74749210013620904</v>
      </c>
      <c r="E43" s="46">
        <f ca="1">IF(ScreenHeight!$B44&lt;OFFSET(Radar!$AC$3,COLUMN(),0),    Param!$B$38/ScreenHeight!$B44,    (Param!$B$37+1/(1-OFFSET(Radar!$AD$3,COLUMN(),0)*ScreenHeight!$C44)/Param!$B$39)/OFFSET(Radar!$AC$3,COLUMN(),0))*DistanceShader!E43*LightShader!E43*(IF(OFFSET(Ghosts!$S$41,COLUMN(),0)&lt;ScreenHeight!$E44,   1,   (SQRT(OFFSET(Ghosts!$T$41,COLUMN(),0)-OFFSET(Ghosts!$R$41,COLUMN(),0)*ScreenHeight!$D44)-1))+IF(Ghosts!$B$35,IF(Param!$M$21,-1-POWER(0.3,Param!$M$21)/(IF(Param!$M$21&lt;20,LightShader!E108,OFFSET(LightShader!E108,Param!$M$21-20,0))+POWER(0.3,Param!$M$21)),-2),0))</f>
        <v>0.7614607612973272</v>
      </c>
      <c r="F43" s="46">
        <f ca="1">IF(ScreenHeight!$B44&lt;OFFSET(Radar!$AC$3,COLUMN(),0),    Param!$B$38/ScreenHeight!$B44,    (Param!$B$37+1/(1-OFFSET(Radar!$AD$3,COLUMN(),0)*ScreenHeight!$C44)/Param!$B$39)/OFFSET(Radar!$AC$3,COLUMN(),0))*DistanceShader!F43*LightShader!F43*(IF(OFFSET(Ghosts!$S$41,COLUMN(),0)&lt;ScreenHeight!$E44,   1,   (SQRT(OFFSET(Ghosts!$T$41,COLUMN(),0)-OFFSET(Ghosts!$R$41,COLUMN(),0)*ScreenHeight!$D44)-1))+IF(Ghosts!$B$35,IF(Param!$M$21,-1-POWER(0.3,Param!$M$21)/(IF(Param!$M$21&lt;20,LightShader!F108,OFFSET(LightShader!F108,Param!$M$21-20,0))+POWER(0.3,Param!$M$21)),-2),0))</f>
        <v>0.77586544387448564</v>
      </c>
      <c r="G43" s="46">
        <f ca="1">IF(ScreenHeight!$B44&lt;OFFSET(Radar!$AC$3,COLUMN(),0),    Param!$B$38/ScreenHeight!$B44,    (Param!$B$37+1/(1-OFFSET(Radar!$AD$3,COLUMN(),0)*ScreenHeight!$C44)/Param!$B$39)/OFFSET(Radar!$AC$3,COLUMN(),0))*DistanceShader!G43*LightShader!G43*(IF(OFFSET(Ghosts!$S$41,COLUMN(),0)&lt;ScreenHeight!$E44,   1,   (SQRT(OFFSET(Ghosts!$T$41,COLUMN(),0)-OFFSET(Ghosts!$R$41,COLUMN(),0)*ScreenHeight!$D44)-1))+IF(Ghosts!$B$35,IF(Param!$M$21,-1-POWER(0.3,Param!$M$21)/(IF(Param!$M$21&lt;20,LightShader!G108,OFFSET(LightShader!G108,Param!$M$21-20,0))+POWER(0.3,Param!$M$21)),-2),0))</f>
        <v>0.79072429090257279</v>
      </c>
      <c r="H43" s="46">
        <f ca="1">IF(ScreenHeight!$B44&lt;OFFSET(Radar!$AC$3,COLUMN(),0),    Param!$B$38/ScreenHeight!$B44,    (Param!$B$37+1/(1-OFFSET(Radar!$AD$3,COLUMN(),0)*ScreenHeight!$C44)/Param!$B$39)/OFFSET(Radar!$AC$3,COLUMN(),0))*DistanceShader!H43*LightShader!H43*(IF(OFFSET(Ghosts!$S$41,COLUMN(),0)&lt;ScreenHeight!$E44,   1,   (SQRT(OFFSET(Ghosts!$T$41,COLUMN(),0)-OFFSET(Ghosts!$R$41,COLUMN(),0)*ScreenHeight!$D44)-1))+IF(Ghosts!$B$35,IF(Param!$M$21,-1-POWER(0.3,Param!$M$21)/(IF(Param!$M$21&lt;20,LightShader!H108,OFFSET(LightShader!H108,Param!$M$21-20,0))+POWER(0.3,Param!$M$21)),-2),0))</f>
        <v>0.80605641371293946</v>
      </c>
      <c r="I43" s="46">
        <f ca="1">IF(ScreenHeight!$B44&lt;OFFSET(Radar!$AC$3,COLUMN(),0),    Param!$B$38/ScreenHeight!$B44,    (Param!$B$37+1/(1-OFFSET(Radar!$AD$3,COLUMN(),0)*ScreenHeight!$C44)/Param!$B$39)/OFFSET(Radar!$AC$3,COLUMN(),0))*DistanceShader!I43*LightShader!I43*(IF(OFFSET(Ghosts!$S$41,COLUMN(),0)&lt;ScreenHeight!$E44,   1,   (SQRT(OFFSET(Ghosts!$T$41,COLUMN(),0)-OFFSET(Ghosts!$R$41,COLUMN(),0)*ScreenHeight!$D44)-1))+IF(Ghosts!$B$35,IF(Param!$M$21,-1-POWER(0.3,Param!$M$21)/(IF(Param!$M$21&lt;20,LightShader!I108,OFFSET(LightShader!I108,Param!$M$21-20,0))+POWER(0.3,Param!$M$21)),-2),0))</f>
        <v>0.82188195664549035</v>
      </c>
      <c r="J43" s="46">
        <f ca="1">IF(ScreenHeight!$B44&lt;OFFSET(Radar!$AC$3,COLUMN(),0),    Param!$B$38/ScreenHeight!$B44,    (Param!$B$37+1/(1-OFFSET(Radar!$AD$3,COLUMN(),0)*ScreenHeight!$C44)/Param!$B$39)/OFFSET(Radar!$AC$3,COLUMN(),0))*DistanceShader!J43*LightShader!J43*(IF(OFFSET(Ghosts!$S$41,COLUMN(),0)&lt;ScreenHeight!$E44,   1,   (SQRT(OFFSET(Ghosts!$T$41,COLUMN(),0)-OFFSET(Ghosts!$R$41,COLUMN(),0)*ScreenHeight!$D44)-1))+IF(Ghosts!$B$35,IF(Param!$M$21,-1-POWER(0.3,Param!$M$21)/(IF(Param!$M$21&lt;20,LightShader!J108,OFFSET(LightShader!J108,Param!$M$21-20,0))+POWER(0.3,Param!$M$21)),-2),0))</f>
        <v>1.1495960987545104</v>
      </c>
      <c r="K43" s="46">
        <f ca="1">IF(ScreenHeight!$B44&lt;OFFSET(Radar!$AC$3,COLUMN(),0),    Param!$B$38/ScreenHeight!$B44,    (Param!$B$37+1/(1-OFFSET(Radar!$AD$3,COLUMN(),0)*ScreenHeight!$C44)/Param!$B$39)/OFFSET(Radar!$AC$3,COLUMN(),0))*DistanceShader!K43*LightShader!K43*(IF(OFFSET(Ghosts!$S$41,COLUMN(),0)&lt;ScreenHeight!$E44,   1,   (SQRT(OFFSET(Ghosts!$T$41,COLUMN(),0)-OFFSET(Ghosts!$R$41,COLUMN(),0)*ScreenHeight!$D44)-1))+IF(Ghosts!$B$35,IF(Param!$M$21,-1-POWER(0.3,Param!$M$21)/(IF(Param!$M$21&lt;20,LightShader!K108,OFFSET(LightShader!K108,Param!$M$21-20,0))+POWER(0.3,Param!$M$21)),-2),0))</f>
        <v>1.1884276009678372</v>
      </c>
      <c r="L43" s="46">
        <f ca="1">IF(ScreenHeight!$B44&lt;OFFSET(Radar!$AC$3,COLUMN(),0),    Param!$B$38/ScreenHeight!$B44,    (Param!$B$37+1/(1-OFFSET(Radar!$AD$3,COLUMN(),0)*ScreenHeight!$C44)/Param!$B$39)/OFFSET(Radar!$AC$3,COLUMN(),0))*DistanceShader!L43*LightShader!L43*(IF(OFFSET(Ghosts!$S$41,COLUMN(),0)&lt;ScreenHeight!$E44,   1,   (SQRT(OFFSET(Ghosts!$T$41,COLUMN(),0)-OFFSET(Ghosts!$R$41,COLUMN(),0)*ScreenHeight!$D44)-1))+IF(Ghosts!$B$35,IF(Param!$M$21,-1-POWER(0.3,Param!$M$21)/(IF(Param!$M$21&lt;20,LightShader!L108,OFFSET(LightShader!L108,Param!$M$21-20,0))+POWER(0.3,Param!$M$21)),-2),0))</f>
        <v>1.2290991340745741</v>
      </c>
      <c r="M43" s="46">
        <f ca="1">IF(ScreenHeight!$B44&lt;OFFSET(Radar!$AC$3,COLUMN(),0),    Param!$B$38/ScreenHeight!$B44,    (Param!$B$37+1/(1-OFFSET(Radar!$AD$3,COLUMN(),0)*ScreenHeight!$C44)/Param!$B$39)/OFFSET(Radar!$AC$3,COLUMN(),0))*DistanceShader!M43*LightShader!M43*(IF(OFFSET(Ghosts!$S$41,COLUMN(),0)&lt;ScreenHeight!$E44,   1,   (SQRT(OFFSET(Ghosts!$T$41,COLUMN(),0)-OFFSET(Ghosts!$R$41,COLUMN(),0)*ScreenHeight!$D44)-1))+IF(Ghosts!$B$35,IF(Param!$M$21,-1-POWER(0.3,Param!$M$21)/(IF(Param!$M$21&lt;20,LightShader!M108,OFFSET(LightShader!M108,Param!$M$21-20,0))+POWER(0.3,Param!$M$21)),-2),0))</f>
        <v>1.2717221007025314</v>
      </c>
      <c r="N43" s="46">
        <f ca="1">IF(ScreenHeight!$B44&lt;OFFSET(Radar!$AC$3,COLUMN(),0),    Param!$B$38/ScreenHeight!$B44,    (Param!$B$37+1/(1-OFFSET(Radar!$AD$3,COLUMN(),0)*ScreenHeight!$C44)/Param!$B$39)/OFFSET(Radar!$AC$3,COLUMN(),0))*DistanceShader!N43*LightShader!N43*(IF(OFFSET(Ghosts!$S$41,COLUMN(),0)&lt;ScreenHeight!$E44,   1,   (SQRT(OFFSET(Ghosts!$T$41,COLUMN(),0)-OFFSET(Ghosts!$R$41,COLUMN(),0)*ScreenHeight!$D44)-1))+IF(Ghosts!$B$35,IF(Param!$M$21,-1-POWER(0.3,Param!$M$21)/(IF(Param!$M$21&lt;20,LightShader!N108,OFFSET(LightShader!N108,Param!$M$21-20,0))+POWER(0.3,Param!$M$21)),-2),0))</f>
        <v>1.3164161495435058</v>
      </c>
      <c r="O43" s="46">
        <f ca="1">IF(ScreenHeight!$B44&lt;OFFSET(Radar!$AC$3,COLUMN(),0),    Param!$B$38/ScreenHeight!$B44,    (Param!$B$37+1/(1-OFFSET(Radar!$AD$3,COLUMN(),0)*ScreenHeight!$C44)/Param!$B$39)/OFFSET(Radar!$AC$3,COLUMN(),0))*DistanceShader!O43*LightShader!O43*(IF(OFFSET(Ghosts!$S$41,COLUMN(),0)&lt;ScreenHeight!$E44,   1,   (SQRT(OFFSET(Ghosts!$T$41,COLUMN(),0)-OFFSET(Ghosts!$R$41,COLUMN(),0)*ScreenHeight!$D44)-1))+IF(Ghosts!$B$35,IF(Param!$M$21,-1-POWER(0.3,Param!$M$21)/(IF(Param!$M$21&lt;20,LightShader!O108,OFFSET(LightShader!O108,Param!$M$21-20,0))+POWER(0.3,Param!$M$21)),-2),0))</f>
        <v>1.363309881439144</v>
      </c>
      <c r="P43" s="46">
        <f ca="1">IF(ScreenHeight!$B44&lt;OFFSET(Radar!$AC$3,COLUMN(),0),    Param!$B$38/ScreenHeight!$B44,    (Param!$B$37+1/(1-OFFSET(Radar!$AD$3,COLUMN(),0)*ScreenHeight!$C44)/Param!$B$39)/OFFSET(Radar!$AC$3,COLUMN(),0))*DistanceShader!P43*LightShader!P43*(IF(OFFSET(Ghosts!$S$41,COLUMN(),0)&lt;ScreenHeight!$E44,   1,   (SQRT(OFFSET(Ghosts!$T$41,COLUMN(),0)-OFFSET(Ghosts!$R$41,COLUMN(),0)*ScreenHeight!$D44)-1))+IF(Ghosts!$B$35,IF(Param!$M$21,-1-POWER(0.3,Param!$M$21)/(IF(Param!$M$21&lt;20,LightShader!P108,OFFSET(LightShader!P108,Param!$M$21-20,0))+POWER(0.3,Param!$M$21)),-2),0))</f>
        <v>1.4125416148019538</v>
      </c>
      <c r="Q43" s="46">
        <f ca="1">IF(ScreenHeight!$B44&lt;OFFSET(Radar!$AC$3,COLUMN(),0),    Param!$B$38/ScreenHeight!$B44,    (Param!$B$37+1/(1-OFFSET(Radar!$AD$3,COLUMN(),0)*ScreenHeight!$C44)/Param!$B$39)/OFFSET(Radar!$AC$3,COLUMN(),0))*DistanceShader!Q43*LightShader!Q43*(IF(OFFSET(Ghosts!$S$41,COLUMN(),0)&lt;ScreenHeight!$E44,   1,   (SQRT(OFFSET(Ghosts!$T$41,COLUMN(),0)-OFFSET(Ghosts!$R$41,COLUMN(),0)*ScreenHeight!$D44)-1))+IF(Ghosts!$B$35,IF(Param!$M$21,-1-POWER(0.3,Param!$M$21)/(IF(Param!$M$21&lt;20,LightShader!Q108,OFFSET(LightShader!Q108,Param!$M$21-20,0))+POWER(0.3,Param!$M$21)),-2),0))</f>
        <v>1.4642602117174173</v>
      </c>
      <c r="R43" s="46">
        <f ca="1">IF(ScreenHeight!$B44&lt;OFFSET(Radar!$AC$3,COLUMN(),0),    Param!$B$38/ScreenHeight!$B44,    (Param!$B$37+1/(1-OFFSET(Radar!$AD$3,COLUMN(),0)*ScreenHeight!$C44)/Param!$B$39)/OFFSET(Radar!$AC$3,COLUMN(),0))*DistanceShader!R43*LightShader!R43*(IF(OFFSET(Ghosts!$S$41,COLUMN(),0)&lt;ScreenHeight!$E44,   1,   (SQRT(OFFSET(Ghosts!$T$41,COLUMN(),0)-OFFSET(Ghosts!$R$41,COLUMN(),0)*ScreenHeight!$D44)-1))+IF(Ghosts!$B$35,IF(Param!$M$21,-1-POWER(0.3,Param!$M$21)/(IF(Param!$M$21&lt;20,LightShader!R108,OFFSET(LightShader!R108,Param!$M$21-20,0))+POWER(0.3,Param!$M$21)),-2),0))</f>
        <v>1.5186259641963307</v>
      </c>
      <c r="S43" s="46">
        <f ca="1">IF(ScreenHeight!$B44&lt;OFFSET(Radar!$AC$3,COLUMN(),0),    Param!$B$38/ScreenHeight!$B44,    (Param!$B$37+1/(1-OFFSET(Radar!$AD$3,COLUMN(),0)*ScreenHeight!$C44)/Param!$B$39)/OFFSET(Radar!$AC$3,COLUMN(),0))*DistanceShader!S43*LightShader!S43*(IF(OFFSET(Ghosts!$S$41,COLUMN(),0)&lt;ScreenHeight!$E44,   1,   (SQRT(OFFSET(Ghosts!$T$41,COLUMN(),0)-OFFSET(Ghosts!$R$41,COLUMN(),0)*ScreenHeight!$D44)-1))+IF(Ghosts!$B$35,IF(Param!$M$21,-1-POWER(0.3,Param!$M$21)/(IF(Param!$M$21&lt;20,LightShader!S108,OFFSET(LightShader!S108,Param!$M$21-20,0))+POWER(0.3,Param!$M$21)),-2),0))</f>
        <v>1.5758115371890513</v>
      </c>
      <c r="T43" s="46">
        <f ca="1">IF(ScreenHeight!$B44&lt;OFFSET(Radar!$AC$3,COLUMN(),0),    Param!$B$38/ScreenHeight!$B44,    (Param!$B$37+1/(1-OFFSET(Radar!$AD$3,COLUMN(),0)*ScreenHeight!$C44)/Param!$B$39)/OFFSET(Radar!$AC$3,COLUMN(),0))*DistanceShader!T43*LightShader!T43*(IF(OFFSET(Ghosts!$S$41,COLUMN(),0)&lt;ScreenHeight!$E44,   1,   (SQRT(OFFSET(Ghosts!$T$41,COLUMN(),0)-OFFSET(Ghosts!$R$41,COLUMN(),0)*ScreenHeight!$D44)-1))+IF(Ghosts!$B$35,IF(Param!$M$21,-1-POWER(0.3,Param!$M$21)/(IF(Param!$M$21&lt;20,LightShader!T108,OFFSET(LightShader!T108,Param!$M$21-20,0))+POWER(0.3,Param!$M$21)),-2),0))</f>
        <v>1.636002960740516</v>
      </c>
      <c r="U43" s="46">
        <f ca="1">IF(ScreenHeight!$B44&lt;OFFSET(Radar!$AC$3,COLUMN(),0),    Param!$B$38/ScreenHeight!$B44,    (Param!$B$37+1/(1-OFFSET(Radar!$AD$3,COLUMN(),0)*ScreenHeight!$C44)/Param!$B$39)/OFFSET(Radar!$AC$3,COLUMN(),0))*DistanceShader!U43*LightShader!U43*(IF(OFFSET(Ghosts!$S$41,COLUMN(),0)&lt;ScreenHeight!$E44,   1,   (SQRT(OFFSET(Ghosts!$T$41,COLUMN(),0)-OFFSET(Ghosts!$R$41,COLUMN(),0)*ScreenHeight!$D44)-1))+IF(Ghosts!$B$35,IF(Param!$M$21,-1-POWER(0.3,Param!$M$21)/(IF(Param!$M$21&lt;20,LightShader!U108,OFFSET(LightShader!U108,Param!$M$21-20,0))+POWER(0.3,Param!$M$21)),-2),0))</f>
        <v>1.6994006575142109</v>
      </c>
      <c r="V43" s="46">
        <f ca="1">IF(ScreenHeight!$B44&lt;OFFSET(Radar!$AC$3,COLUMN(),0),    Param!$B$38/ScreenHeight!$B44,    (Param!$B$37+1/(1-OFFSET(Radar!$AD$3,COLUMN(),0)*ScreenHeight!$C44)/Param!$B$39)/OFFSET(Radar!$AC$3,COLUMN(),0))*DistanceShader!V43*LightShader!V43*(IF(OFFSET(Ghosts!$S$41,COLUMN(),0)&lt;ScreenHeight!$E44,   1,   (SQRT(OFFSET(Ghosts!$T$41,COLUMN(),0)-OFFSET(Ghosts!$R$41,COLUMN(),0)*ScreenHeight!$D44)-1))+IF(Ghosts!$B$35,IF(Param!$M$21,-1-POWER(0.3,Param!$M$21)/(IF(Param!$M$21&lt;20,LightShader!V108,OFFSET(LightShader!V108,Param!$M$21-20,0))+POWER(0.3,Param!$M$21)),-2),0))</f>
        <v>1.7662204831011061</v>
      </c>
      <c r="W43" s="46">
        <f ca="1">IF(ScreenHeight!$B44&lt;OFFSET(Radar!$AC$3,COLUMN(),0),    Param!$B$38/ScreenHeight!$B44,    (Param!$B$37+1/(1-OFFSET(Radar!$AD$3,COLUMN(),0)*ScreenHeight!$C44)/Param!$B$39)/OFFSET(Radar!$AC$3,COLUMN(),0))*DistanceShader!W43*LightShader!W43*(IF(OFFSET(Ghosts!$S$41,COLUMN(),0)&lt;ScreenHeight!$E44,   1,   (SQRT(OFFSET(Ghosts!$T$41,COLUMN(),0)-OFFSET(Ghosts!$R$41,COLUMN(),0)*ScreenHeight!$D44)-1))+IF(Ghosts!$B$35,IF(Param!$M$21,-1-POWER(0.3,Param!$M$21)/(IF(Param!$M$21&lt;20,LightShader!W108,OFFSET(LightShader!W108,Param!$M$21-20,0))+POWER(0.3,Param!$M$21)),-2),0))</f>
        <v>1.8366947440404338</v>
      </c>
      <c r="X43" s="46">
        <f ca="1">IF(ScreenHeight!$B44&lt;OFFSET(Radar!$AC$3,COLUMN(),0),    Param!$B$38/ScreenHeight!$B44,    (Param!$B$37+1/(1-OFFSET(Radar!$AD$3,COLUMN(),0)*ScreenHeight!$C44)/Param!$B$39)/OFFSET(Radar!$AC$3,COLUMN(),0))*DistanceShader!X43*LightShader!X43*(IF(OFFSET(Ghosts!$S$41,COLUMN(),0)&lt;ScreenHeight!$E44,   1,   (SQRT(OFFSET(Ghosts!$T$41,COLUMN(),0)-OFFSET(Ghosts!$R$41,COLUMN(),0)*ScreenHeight!$D44)-1))+IF(Ghosts!$B$35,IF(Param!$M$21,-1-POWER(0.3,Param!$M$21)/(IF(Param!$M$21&lt;20,LightShader!X108,OFFSET(LightShader!X108,Param!$M$21-20,0))+POWER(0.3,Param!$M$21)),-2),0))</f>
        <v>1.9110731409309869</v>
      </c>
      <c r="Y43" s="46">
        <f ca="1">IF(ScreenHeight!$B44&lt;OFFSET(Radar!$AC$3,COLUMN(),0),    Param!$B$38/ScreenHeight!$B44,    (Param!$B$37+1/(1-OFFSET(Radar!$AD$3,COLUMN(),0)*ScreenHeight!$C44)/Param!$B$39)/OFFSET(Radar!$AC$3,COLUMN(),0))*DistanceShader!Y43*LightShader!Y43*(IF(OFFSET(Ghosts!$S$41,COLUMN(),0)&lt;ScreenHeight!$E44,   1,   (SQRT(OFFSET(Ghosts!$T$41,COLUMN(),0)-OFFSET(Ghosts!$R$41,COLUMN(),0)*ScreenHeight!$D44)-1))+IF(Ghosts!$B$35,IF(Param!$M$21,-1-POWER(0.3,Param!$M$21)/(IF(Param!$M$21&lt;20,LightShader!Y108,OFFSET(LightShader!Y108,Param!$M$21-20,0))+POWER(0.3,Param!$M$21)),-2),0))</f>
        <v>1.9896235595336187</v>
      </c>
      <c r="Z43" s="46">
        <f ca="1">IF(ScreenHeight!$B44&lt;OFFSET(Radar!$AC$3,COLUMN(),0),    Param!$B$38/ScreenHeight!$B44,    (Param!$B$37+1/(1-OFFSET(Radar!$AD$3,COLUMN(),0)*ScreenHeight!$C44)/Param!$B$39)/OFFSET(Radar!$AC$3,COLUMN(),0))*DistanceShader!Z43*LightShader!Z43*(IF(OFFSET(Ghosts!$S$41,COLUMN(),0)&lt;ScreenHeight!$E44,   1,   (SQRT(OFFSET(Ghosts!$T$41,COLUMN(),0)-OFFSET(Ghosts!$R$41,COLUMN(),0)*ScreenHeight!$D44)-1))+IF(Ghosts!$B$35,IF(Param!$M$21,-1-POWER(0.3,Param!$M$21)/(IF(Param!$M$21&lt;20,LightShader!Z108,OFFSET(LightShader!Z108,Param!$M$21-20,0))+POWER(0.3,Param!$M$21)),-2),0))</f>
        <v>2.0726325988417185</v>
      </c>
      <c r="AA43" s="46">
        <f ca="1">IF(ScreenHeight!$B44&lt;OFFSET(Radar!$AC$3,COLUMN(),0),    Param!$B$38/ScreenHeight!$B44,    (Param!$B$37+1/(1-OFFSET(Radar!$AD$3,COLUMN(),0)*ScreenHeight!$C44)/Param!$B$39)/OFFSET(Radar!$AC$3,COLUMN(),0))*DistanceShader!AA43*LightShader!AA43*(IF(OFFSET(Ghosts!$S$41,COLUMN(),0)&lt;ScreenHeight!$E44,   1,   (SQRT(OFFSET(Ghosts!$T$41,COLUMN(),0)-OFFSET(Ghosts!$R$41,COLUMN(),0)*ScreenHeight!$D44)-1))+IF(Ghosts!$B$35,IF(Param!$M$21,-1-POWER(0.3,Param!$M$21)/(IF(Param!$M$21&lt;20,LightShader!AA108,OFFSET(LightShader!AA108,Param!$M$21-20,0))+POWER(0.3,Param!$M$21)),-2),0))</f>
        <v>2.160405678373468</v>
      </c>
      <c r="AB43" s="46">
        <f ca="1">IF(ScreenHeight!$B44&lt;OFFSET(Radar!$AC$3,COLUMN(),0),    Param!$B$38/ScreenHeight!$B44,    (Param!$B$37+1/(1-OFFSET(Radar!$AD$3,COLUMN(),0)*ScreenHeight!$C44)/Param!$B$39)/OFFSET(Radar!$AC$3,COLUMN(),0))*DistanceShader!AB43*LightShader!AB43*(IF(OFFSET(Ghosts!$S$41,COLUMN(),0)&lt;ScreenHeight!$E44,   1,   (SQRT(OFFSET(Ghosts!$T$41,COLUMN(),0)-OFFSET(Ghosts!$R$41,COLUMN(),0)*ScreenHeight!$D44)-1))+IF(Ghosts!$B$35,IF(Param!$M$21,-1-POWER(0.3,Param!$M$21)/(IF(Param!$M$21&lt;20,LightShader!AB108,OFFSET(LightShader!AB108,Param!$M$21-20,0))+POWER(0.3,Param!$M$21)),-2),0))</f>
        <v>2.2532665030045718</v>
      </c>
      <c r="AC43" s="46">
        <f ca="1">IF(ScreenHeight!$B44&lt;OFFSET(Radar!$AC$3,COLUMN(),0),    Param!$B$38/ScreenHeight!$B44,    (Param!$B$37+1/(1-OFFSET(Radar!$AD$3,COLUMN(),0)*ScreenHeight!$C44)/Param!$B$39)/OFFSET(Radar!$AC$3,COLUMN(),0))*DistanceShader!AC43*LightShader!AC43*(IF(OFFSET(Ghosts!$S$41,COLUMN(),0)&lt;ScreenHeight!$E44,   1,   (SQRT(OFFSET(Ghosts!$T$41,COLUMN(),0)-OFFSET(Ghosts!$R$41,COLUMN(),0)*ScreenHeight!$D44)-1))+IF(Ghosts!$B$35,IF(Param!$M$21,-1-POWER(0.3,Param!$M$21)/(IF(Param!$M$21&lt;20,LightShader!AC108,OFFSET(LightShader!AC108,Param!$M$21-20,0))+POWER(0.3,Param!$M$21)),-2),0))</f>
        <v>2.3515555768076104</v>
      </c>
      <c r="AD43" s="46">
        <f ca="1">IF(ScreenHeight!$B44&lt;OFFSET(Radar!$AC$3,COLUMN(),0),    Param!$B$38/ScreenHeight!$B44,    (Param!$B$37+1/(1-OFFSET(Radar!$AD$3,COLUMN(),0)*ScreenHeight!$C44)/Param!$B$39)/OFFSET(Radar!$AC$3,COLUMN(),0))*DistanceShader!AD43*LightShader!AD43*(IF(OFFSET(Ghosts!$S$41,COLUMN(),0)&lt;ScreenHeight!$E44,   1,   (SQRT(OFFSET(Ghosts!$T$41,COLUMN(),0)-OFFSET(Ghosts!$R$41,COLUMN(),0)*ScreenHeight!$D44)-1))+IF(Ghosts!$B$35,IF(Param!$M$21,-1-POWER(0.3,Param!$M$21)/(IF(Param!$M$21&lt;20,LightShader!AD108,OFFSET(LightShader!AD108,Param!$M$21-20,0))+POWER(0.3,Param!$M$21)),-2),0))</f>
        <v>2.4556273404087601</v>
      </c>
      <c r="AE43" s="46">
        <f ca="1">IF(ScreenHeight!$B44&lt;OFFSET(Radar!$AC$3,COLUMN(),0),    Param!$B$38/ScreenHeight!$B44,    (Param!$B$37+1/(1-OFFSET(Radar!$AD$3,COLUMN(),0)*ScreenHeight!$C44)/Param!$B$39)/OFFSET(Radar!$AC$3,COLUMN(),0))*DistanceShader!AE43*LightShader!AE43*(IF(OFFSET(Ghosts!$S$41,COLUMN(),0)&lt;ScreenHeight!$E44,   1,   (SQRT(OFFSET(Ghosts!$T$41,COLUMN(),0)-OFFSET(Ghosts!$R$41,COLUMN(),0)*ScreenHeight!$D44)-1))+IF(Ghosts!$B$35,IF(Param!$M$21,-1-POWER(0.3,Param!$M$21)/(IF(Param!$M$21&lt;20,LightShader!AE108,OFFSET(LightShader!AE108,Param!$M$21-20,0))+POWER(0.3,Param!$M$21)),-2),0))</f>
        <v>2.5658453506206267</v>
      </c>
      <c r="AF43" s="46">
        <f ca="1">IF(ScreenHeight!$B44&lt;OFFSET(Radar!$AC$3,COLUMN(),0),    Param!$B$38/ScreenHeight!$B44,    (Param!$B$37+1/(1-OFFSET(Radar!$AD$3,COLUMN(),0)*ScreenHeight!$C44)/Param!$B$39)/OFFSET(Radar!$AC$3,COLUMN(),0))*DistanceShader!AF43*LightShader!AF43*(IF(OFFSET(Ghosts!$S$41,COLUMN(),0)&lt;ScreenHeight!$E44,   1,   (SQRT(OFFSET(Ghosts!$T$41,COLUMN(),0)-OFFSET(Ghosts!$R$41,COLUMN(),0)*ScreenHeight!$D44)-1))+IF(Ghosts!$B$35,IF(Param!$M$21,-1-POWER(0.3,Param!$M$21)/(IF(Param!$M$21&lt;20,LightShader!AF108,OFFSET(LightShader!AF108,Param!$M$21-20,0))+POWER(0.3,Param!$M$21)),-2),0))</f>
        <v>2.6825747167194742</v>
      </c>
      <c r="AG43" s="46">
        <f ca="1">IF(ScreenHeight!$B44&lt;OFFSET(Radar!$AC$3,COLUMN(),0),    Param!$B$38/ScreenHeight!$B44,    (Param!$B$37+1/(1-OFFSET(Radar!$AD$3,COLUMN(),0)*ScreenHeight!$C44)/Param!$B$39)/OFFSET(Radar!$AC$3,COLUMN(),0))*DistanceShader!AG43*LightShader!AG43*(IF(OFFSET(Ghosts!$S$41,COLUMN(),0)&lt;ScreenHeight!$E44,   1,   (SQRT(OFFSET(Ghosts!$T$41,COLUMN(),0)-OFFSET(Ghosts!$R$41,COLUMN(),0)*ScreenHeight!$D44)-1))+IF(Ghosts!$B$35,IF(Param!$M$21,-1-POWER(0.3,Param!$M$21)/(IF(Param!$M$21&lt;20,LightShader!AG108,OFFSET(LightShader!AG108,Param!$M$21-20,0))+POWER(0.3,Param!$M$21)),-2),0))</f>
        <v>2.8061707448840707</v>
      </c>
      <c r="AH43" s="46">
        <f ca="1">IF(ScreenHeight!$B44&lt;OFFSET(Radar!$AC$3,COLUMN(),0),    Param!$B$38/ScreenHeight!$B44,    (Param!$B$37+1/(1-OFFSET(Radar!$AD$3,COLUMN(),0)*ScreenHeight!$C44)/Param!$B$39)/OFFSET(Radar!$AC$3,COLUMN(),0))*DistanceShader!AH43*LightShader!AH43*(IF(OFFSET(Ghosts!$S$41,COLUMN(),0)&lt;ScreenHeight!$E44,   1,   (SQRT(OFFSET(Ghosts!$T$41,COLUMN(),0)-OFFSET(Ghosts!$R$41,COLUMN(),0)*ScreenHeight!$D44)-1))+IF(Ghosts!$B$35,IF(Param!$M$21,-1-POWER(0.3,Param!$M$21)/(IF(Param!$M$21&lt;20,LightShader!AH108,OFFSET(LightShader!AH108,Param!$M$21-20,0))+POWER(0.3,Param!$M$21)),-2),0))</f>
        <v>2.9369624139178843</v>
      </c>
      <c r="AI43" s="46">
        <f ca="1">IF(ScreenHeight!$B44&lt;OFFSET(Radar!$AC$3,COLUMN(),0),    Param!$B$38/ScreenHeight!$B44,    (Param!$B$37+1/(1-OFFSET(Radar!$AD$3,COLUMN(),0)*ScreenHeight!$C44)/Param!$B$39)/OFFSET(Radar!$AC$3,COLUMN(),0))*DistanceShader!AI43*LightShader!AI43*(IF(OFFSET(Ghosts!$S$41,COLUMN(),0)&lt;ScreenHeight!$E44,   1,   (SQRT(OFFSET(Ghosts!$T$41,COLUMN(),0)-OFFSET(Ghosts!$R$41,COLUMN(),0)*ScreenHeight!$D44)-1))+IF(Ghosts!$B$35,IF(Param!$M$21,-1-POWER(0.3,Param!$M$21)/(IF(Param!$M$21&lt;20,LightShader!AI108,OFFSET(LightShader!AI108,Param!$M$21-20,0))+POWER(0.3,Param!$M$21)),-2),0))</f>
        <v>3.0752289125884884</v>
      </c>
      <c r="AJ43" s="46">
        <f ca="1">IF(ScreenHeight!$B44&lt;OFFSET(Radar!$AC$3,COLUMN(),0),    Param!$B$38/ScreenHeight!$B44,    (Param!$B$37+1/(1-OFFSET(Radar!$AD$3,COLUMN(),0)*ScreenHeight!$C44)/Param!$B$39)/OFFSET(Radar!$AC$3,COLUMN(),0))*DistanceShader!AJ43*LightShader!AJ43*(IF(OFFSET(Ghosts!$S$41,COLUMN(),0)&lt;ScreenHeight!$E44,   1,   (SQRT(OFFSET(Ghosts!$T$41,COLUMN(),0)-OFFSET(Ghosts!$R$41,COLUMN(),0)*ScreenHeight!$D44)-1))+IF(Ghosts!$B$35,IF(Param!$M$21,-1-POWER(0.3,Param!$M$21)/(IF(Param!$M$21&lt;20,LightShader!AJ108,OFFSET(LightShader!AJ108,Param!$M$21-20,0))+POWER(0.3,Param!$M$21)),-2),0))</f>
        <v>3.2211670313240925</v>
      </c>
      <c r="AK43" s="46">
        <f ca="1">IF(ScreenHeight!$B44&lt;OFFSET(Radar!$AC$3,COLUMN(),0),    Param!$B$38/ScreenHeight!$B44,    (Param!$B$37+1/(1-OFFSET(Radar!$AD$3,COLUMN(),0)*ScreenHeight!$C44)/Param!$B$39)/OFFSET(Radar!$AC$3,COLUMN(),0))*DistanceShader!AK43*LightShader!AK43*(IF(OFFSET(Ghosts!$S$41,COLUMN(),0)&lt;ScreenHeight!$E44,   1,   (SQRT(OFFSET(Ghosts!$T$41,COLUMN(),0)-OFFSET(Ghosts!$R$41,COLUMN(),0)*ScreenHeight!$D44)-1))+IF(Ghosts!$B$35,IF(Param!$M$21,-1-POWER(0.3,Param!$M$21)/(IF(Param!$M$21&lt;20,LightShader!AK108,OFFSET(LightShader!AK108,Param!$M$21-20,0))+POWER(0.3,Param!$M$21)),-2),0))</f>
        <v>3.374846774232231</v>
      </c>
      <c r="AL43" s="46">
        <f ca="1">IF(ScreenHeight!$B44&lt;OFFSET(Radar!$AC$3,COLUMN(),0),    Param!$B$38/ScreenHeight!$B44,    (Param!$B$37+1/(1-OFFSET(Radar!$AD$3,COLUMN(),0)*ScreenHeight!$C44)/Param!$B$39)/OFFSET(Radar!$AC$3,COLUMN(),0))*DistanceShader!AL43*LightShader!AL43*(IF(OFFSET(Ghosts!$S$41,COLUMN(),0)&lt;ScreenHeight!$E44,   1,   (SQRT(OFFSET(Ghosts!$T$41,COLUMN(),0)-OFFSET(Ghosts!$R$41,COLUMN(),0)*ScreenHeight!$D44)-1))+IF(Ghosts!$B$35,IF(Param!$M$21,-1-POWER(0.3,Param!$M$21)/(IF(Param!$M$21&lt;20,LightShader!AL108,OFFSET(LightShader!AL108,Param!$M$21-20,0))+POWER(0.3,Param!$M$21)),-2),0))</f>
        <v>3.5361522613287577</v>
      </c>
      <c r="AM43" s="46">
        <f ca="1">IF(ScreenHeight!$B44&lt;OFFSET(Radar!$AC$3,COLUMN(),0),    Param!$B$38/ScreenHeight!$B44,    (Param!$B$37+1/(1-OFFSET(Radar!$AD$3,COLUMN(),0)*ScreenHeight!$C44)/Param!$B$39)/OFFSET(Radar!$AC$3,COLUMN(),0))*DistanceShader!AM43*LightShader!AM43*(IF(OFFSET(Ghosts!$S$41,COLUMN(),0)&lt;ScreenHeight!$E44,   1,   (SQRT(OFFSET(Ghosts!$T$41,COLUMN(),0)-OFFSET(Ghosts!$R$41,COLUMN(),0)*ScreenHeight!$D44)-1))+IF(Ghosts!$B$35,IF(Param!$M$21,-1-POWER(0.3,Param!$M$21)/(IF(Param!$M$21&lt;20,LightShader!AM108,OFFSET(LightShader!AM108,Param!$M$21-20,0))+POWER(0.3,Param!$M$21)),-2),0))</f>
        <v>3.7047050507211741</v>
      </c>
      <c r="AN43" s="46">
        <f ca="1">IF(ScreenHeight!$B44&lt;OFFSET(Radar!$AC$3,COLUMN(),0),    Param!$B$38/ScreenHeight!$B44,    (Param!$B$37+1/(1-OFFSET(Radar!$AD$3,COLUMN(),0)*ScreenHeight!$C44)/Param!$B$39)/OFFSET(Radar!$AC$3,COLUMN(),0))*DistanceShader!AN43*LightShader!AN43*(IF(OFFSET(Ghosts!$S$41,COLUMN(),0)&lt;ScreenHeight!$E44,   1,   (SQRT(OFFSET(Ghosts!$T$41,COLUMN(),0)-OFFSET(Ghosts!$R$41,COLUMN(),0)*ScreenHeight!$D44)-1))+IF(Ghosts!$B$35,IF(Param!$M$21,-1-POWER(0.3,Param!$M$21)/(IF(Param!$M$21&lt;20,LightShader!AN108,OFFSET(LightShader!AN108,Param!$M$21-20,0))+POWER(0.3,Param!$M$21)),-2),0))</f>
        <v>3.8797678083167506</v>
      </c>
      <c r="AO43" s="46">
        <f ca="1">IF(ScreenHeight!$B44&lt;OFFSET(Radar!$AC$3,COLUMN(),0),    Param!$B$38/ScreenHeight!$B44,    (Param!$B$37+1/(1-OFFSET(Radar!$AD$3,COLUMN(),0)*ScreenHeight!$C44)/Param!$B$39)/OFFSET(Radar!$AC$3,COLUMN(),0))*DistanceShader!AO43*LightShader!AO43*(IF(OFFSET(Ghosts!$S$41,COLUMN(),0)&lt;ScreenHeight!$E44,   1,   (SQRT(OFFSET(Ghosts!$T$41,COLUMN(),0)-OFFSET(Ghosts!$R$41,COLUMN(),0)*ScreenHeight!$D44)-1))+IF(Ghosts!$B$35,IF(Param!$M$21,-1-POWER(0.3,Param!$M$21)/(IF(Param!$M$21&lt;20,LightShader!AO108,OFFSET(LightShader!AO108,Param!$M$21-20,0))+POWER(0.3,Param!$M$21)),-2),0))</f>
        <v>3.7518484863952817</v>
      </c>
      <c r="AP43" s="46">
        <f ca="1">IF(ScreenHeight!$B44&lt;OFFSET(Radar!$AC$3,COLUMN(),0),    Param!$B$38/ScreenHeight!$B44,    (Param!$B$37+1/(1-OFFSET(Radar!$AD$3,COLUMN(),0)*ScreenHeight!$C44)/Param!$B$39)/OFFSET(Radar!$AC$3,COLUMN(),0))*DistanceShader!AP43*LightShader!AP43*(IF(OFFSET(Ghosts!$S$41,COLUMN(),0)&lt;ScreenHeight!$E44,   1,   (SQRT(OFFSET(Ghosts!$T$41,COLUMN(),0)-OFFSET(Ghosts!$R$41,COLUMN(),0)*ScreenHeight!$D44)-1))+IF(Ghosts!$B$35,IF(Param!$M$21,-1-POWER(0.3,Param!$M$21)/(IF(Param!$M$21&lt;20,LightShader!AP108,OFFSET(LightShader!AP108,Param!$M$21-20,0))+POWER(0.3,Param!$M$21)),-2),0))</f>
        <v>3.834481006890099</v>
      </c>
      <c r="AQ43" s="46">
        <f ca="1">IF(ScreenHeight!$B44&lt;OFFSET(Radar!$AC$3,COLUMN(),0),    Param!$B$38/ScreenHeight!$B44,    (Param!$B$37+1/(1-OFFSET(Radar!$AD$3,COLUMN(),0)*ScreenHeight!$C44)/Param!$B$39)/OFFSET(Radar!$AC$3,COLUMN(),0))*DistanceShader!AQ43*LightShader!AQ43*(IF(OFFSET(Ghosts!$S$41,COLUMN(),0)&lt;ScreenHeight!$E44,   1,   (SQRT(OFFSET(Ghosts!$T$41,COLUMN(),0)-OFFSET(Ghosts!$R$41,COLUMN(),0)*ScreenHeight!$D44)-1))+IF(Ghosts!$B$35,IF(Param!$M$21,-1-POWER(0.3,Param!$M$21)/(IF(Param!$M$21&lt;20,LightShader!AQ108,OFFSET(LightShader!AQ108,Param!$M$21-20,0))+POWER(0.3,Param!$M$21)),-2),0))</f>
        <v>3.9103709022144084</v>
      </c>
      <c r="AR43" s="46">
        <f ca="1">IF(ScreenHeight!$B44&lt;OFFSET(Radar!$AC$3,COLUMN(),0),    Param!$B$38/ScreenHeight!$B44,    (Param!$B$37+1/(1-OFFSET(Radar!$AD$3,COLUMN(),0)*ScreenHeight!$C44)/Param!$B$39)/OFFSET(Radar!$AC$3,COLUMN(),0))*DistanceShader!AR43*LightShader!AR43*(IF(OFFSET(Ghosts!$S$41,COLUMN(),0)&lt;ScreenHeight!$E44,   1,   (SQRT(OFFSET(Ghosts!$T$41,COLUMN(),0)-OFFSET(Ghosts!$R$41,COLUMN(),0)*ScreenHeight!$D44)-1))+IF(Ghosts!$B$35,IF(Param!$M$21,-1-POWER(0.3,Param!$M$21)/(IF(Param!$M$21&lt;20,LightShader!AR108,OFFSET(LightShader!AR108,Param!$M$21-20,0))+POWER(0.3,Param!$M$21)),-2),0))</f>
        <v>3.9765142846045434</v>
      </c>
      <c r="AS43" s="46">
        <f ca="1">IF(ScreenHeight!$B44&lt;OFFSET(Radar!$AC$3,COLUMN(),0),    Param!$B$38/ScreenHeight!$B44,    (Param!$B$37+1/(1-OFFSET(Radar!$AD$3,COLUMN(),0)*ScreenHeight!$C44)/Param!$B$39)/OFFSET(Radar!$AC$3,COLUMN(),0))*DistanceShader!AS43*LightShader!AS43*(IF(OFFSET(Ghosts!$S$41,COLUMN(),0)&lt;ScreenHeight!$E44,   1,   (SQRT(OFFSET(Ghosts!$T$41,COLUMN(),0)-OFFSET(Ghosts!$R$41,COLUMN(),0)*ScreenHeight!$D44)-1))+IF(Ghosts!$B$35,IF(Param!$M$21,-1-POWER(0.3,Param!$M$21)/(IF(Param!$M$21&lt;20,LightShader!AS108,OFFSET(LightShader!AS108,Param!$M$21-20,0))+POWER(0.3,Param!$M$21)),-2),0))</f>
        <v>4.0294121486630905</v>
      </c>
      <c r="AT43" s="46">
        <f ca="1">IF(ScreenHeight!$B44&lt;OFFSET(Radar!$AC$3,COLUMN(),0),    Param!$B$38/ScreenHeight!$B44,    (Param!$B$37+1/(1-OFFSET(Radar!$AD$3,COLUMN(),0)*ScreenHeight!$C44)/Param!$B$39)/OFFSET(Radar!$AC$3,COLUMN(),0))*DistanceShader!AT43*LightShader!AT43*(IF(OFFSET(Ghosts!$S$41,COLUMN(),0)&lt;ScreenHeight!$E44,   1,   (SQRT(OFFSET(Ghosts!$T$41,COLUMN(),0)-OFFSET(Ghosts!$R$41,COLUMN(),0)*ScreenHeight!$D44)-1))+IF(Ghosts!$B$35,IF(Param!$M$21,-1-POWER(0.3,Param!$M$21)/(IF(Param!$M$21&lt;20,LightShader!AT108,OFFSET(LightShader!AT108,Param!$M$21-20,0))+POWER(0.3,Param!$M$21)),-2),0))</f>
        <v>4.0651957388484705</v>
      </c>
      <c r="AU43" s="46">
        <f ca="1">IF(ScreenHeight!$B44&lt;OFFSET(Radar!$AC$3,COLUMN(),0),    Param!$B$38/ScreenHeight!$B44,    (Param!$B$37+1/(1-OFFSET(Radar!$AD$3,COLUMN(),0)*ScreenHeight!$C44)/Param!$B$39)/OFFSET(Radar!$AC$3,COLUMN(),0))*DistanceShader!AU43*LightShader!AU43*(IF(OFFSET(Ghosts!$S$41,COLUMN(),0)&lt;ScreenHeight!$E44,   1,   (SQRT(OFFSET(Ghosts!$T$41,COLUMN(),0)-OFFSET(Ghosts!$R$41,COLUMN(),0)*ScreenHeight!$D44)-1))+IF(Ghosts!$B$35,IF(Param!$M$21,-1-POWER(0.3,Param!$M$21)/(IF(Param!$M$21&lt;20,LightShader!AU108,OFFSET(LightShader!AU108,Param!$M$21-20,0))+POWER(0.3,Param!$M$21)),-2),0))</f>
        <v>4.0798701496637388</v>
      </c>
      <c r="AV43" s="46">
        <f ca="1">IF(ScreenHeight!$B44&lt;OFFSET(Radar!$AC$3,COLUMN(),0),    Param!$B$38/ScreenHeight!$B44,    (Param!$B$37+1/(1-OFFSET(Radar!$AD$3,COLUMN(),0)*ScreenHeight!$C44)/Param!$B$39)/OFFSET(Radar!$AC$3,COLUMN(),0))*DistanceShader!AV43*LightShader!AV43*(IF(OFFSET(Ghosts!$S$41,COLUMN(),0)&lt;ScreenHeight!$E44,   1,   (SQRT(OFFSET(Ghosts!$T$41,COLUMN(),0)-OFFSET(Ghosts!$R$41,COLUMN(),0)*ScreenHeight!$D44)-1))+IF(Ghosts!$B$35,IF(Param!$M$21,-1-POWER(0.3,Param!$M$21)/(IF(Param!$M$21&lt;20,LightShader!AV108,OFFSET(LightShader!AV108,Param!$M$21-20,0))+POWER(0.3,Param!$M$21)),-2),0))</f>
        <v>4.0271377650685629</v>
      </c>
      <c r="AW43" s="46">
        <f ca="1">IF(ScreenHeight!$B44&lt;OFFSET(Radar!$AC$3,COLUMN(),0),    Param!$B$38/ScreenHeight!$B44,    (Param!$B$37+1/(1-OFFSET(Radar!$AD$3,COLUMN(),0)*ScreenHeight!$C44)/Param!$B$39)/OFFSET(Radar!$AC$3,COLUMN(),0))*DistanceShader!AW43*LightShader!AW43*(IF(OFFSET(Ghosts!$S$41,COLUMN(),0)&lt;ScreenHeight!$E44,   1,   (SQRT(OFFSET(Ghosts!$T$41,COLUMN(),0)-OFFSET(Ghosts!$R$41,COLUMN(),0)*ScreenHeight!$D44)-1))+IF(Ghosts!$B$35,IF(Param!$M$21,-1-POWER(0.3,Param!$M$21)/(IF(Param!$M$21&lt;20,LightShader!AW108,OFFSET(LightShader!AW108,Param!$M$21-20,0))+POWER(0.3,Param!$M$21)),-2),0))</f>
        <v>3.9237261672336712</v>
      </c>
      <c r="AX43" s="46">
        <f ca="1">IF(ScreenHeight!$B44&lt;OFFSET(Radar!$AC$3,COLUMN(),0),    Param!$B$38/ScreenHeight!$B44,    (Param!$B$37+1/(1-OFFSET(Radar!$AD$3,COLUMN(),0)*ScreenHeight!$C44)/Param!$B$39)/OFFSET(Radar!$AC$3,COLUMN(),0))*DistanceShader!AX43*LightShader!AX43*(IF(OFFSET(Ghosts!$S$41,COLUMN(),0)&lt;ScreenHeight!$E44,   1,   (SQRT(OFFSET(Ghosts!$T$41,COLUMN(),0)-OFFSET(Ghosts!$R$41,COLUMN(),0)*ScreenHeight!$D44)-1))+IF(Ghosts!$B$35,IF(Param!$M$21,-1-POWER(0.3,Param!$M$21)/(IF(Param!$M$21&lt;20,LightShader!AX108,OFFSET(LightShader!AX108,Param!$M$21-20,0))+POWER(0.3,Param!$M$21)),-2),0))</f>
        <v>3.818436686193468</v>
      </c>
      <c r="AY43" s="46">
        <f ca="1">IF(ScreenHeight!$B44&lt;OFFSET(Radar!$AC$3,COLUMN(),0),    Param!$B$38/ScreenHeight!$B44,    (Param!$B$37+1/(1-OFFSET(Radar!$AD$3,COLUMN(),0)*ScreenHeight!$C44)/Param!$B$39)/OFFSET(Radar!$AC$3,COLUMN(),0))*DistanceShader!AY43*LightShader!AY43*(IF(OFFSET(Ghosts!$S$41,COLUMN(),0)&lt;ScreenHeight!$E44,   1,   (SQRT(OFFSET(Ghosts!$T$41,COLUMN(),0)-OFFSET(Ghosts!$R$41,COLUMN(),0)*ScreenHeight!$D44)-1))+IF(Ghosts!$B$35,IF(Param!$M$21,-1-POWER(0.3,Param!$M$21)/(IF(Param!$M$21&lt;20,LightShader!AY108,OFFSET(LightShader!AY108,Param!$M$21-20,0))+POWER(0.3,Param!$M$21)),-2),0))</f>
        <v>5.1653303682544687</v>
      </c>
      <c r="AZ43" s="46">
        <f ca="1">IF(ScreenHeight!$B44&lt;OFFSET(Radar!$AC$3,COLUMN(),0),    Param!$B$38/ScreenHeight!$B44,    (Param!$B$37+1/(1-OFFSET(Radar!$AD$3,COLUMN(),0)*ScreenHeight!$C44)/Param!$B$39)/OFFSET(Radar!$AC$3,COLUMN(),0))*DistanceShader!AZ43*LightShader!AZ43*(IF(OFFSET(Ghosts!$S$41,COLUMN(),0)&lt;ScreenHeight!$E44,   1,   (SQRT(OFFSET(Ghosts!$T$41,COLUMN(),0)-OFFSET(Ghosts!$R$41,COLUMN(),0)*ScreenHeight!$D44)-1))+IF(Ghosts!$B$35,IF(Param!$M$21,-1-POWER(0.3,Param!$M$21)/(IF(Param!$M$21&lt;20,LightShader!AZ108,OFFSET(LightShader!AZ108,Param!$M$21-20,0))+POWER(0.3,Param!$M$21)),-2),0))</f>
        <v>5.1618041439033897</v>
      </c>
      <c r="BA43" s="46">
        <f ca="1">IF(ScreenHeight!$B44&lt;OFFSET(Radar!$AC$3,COLUMN(),0),    Param!$B$38/ScreenHeight!$B44,    (Param!$B$37+1/(1-OFFSET(Radar!$AD$3,COLUMN(),0)*ScreenHeight!$C44)/Param!$B$39)/OFFSET(Radar!$AC$3,COLUMN(),0))*DistanceShader!BA43*LightShader!BA43*(IF(OFFSET(Ghosts!$S$41,COLUMN(),0)&lt;ScreenHeight!$E44,   1,   (SQRT(OFFSET(Ghosts!$T$41,COLUMN(),0)-OFFSET(Ghosts!$R$41,COLUMN(),0)*ScreenHeight!$D44)-1))+IF(Ghosts!$B$35,IF(Param!$M$21,-1-POWER(0.3,Param!$M$21)/(IF(Param!$M$21&lt;20,LightShader!BA108,OFFSET(LightShader!BA108,Param!$M$21-20,0))+POWER(0.3,Param!$M$21)),-2),0))</f>
        <v>5.1559431176645001</v>
      </c>
      <c r="BB43" s="46">
        <f ca="1">IF(ScreenHeight!$B44&lt;OFFSET(Radar!$AC$3,COLUMN(),0),    Param!$B$38/ScreenHeight!$B44,    (Param!$B$37+1/(1-OFFSET(Radar!$AD$3,COLUMN(),0)*ScreenHeight!$C44)/Param!$B$39)/OFFSET(Radar!$AC$3,COLUMN(),0))*DistanceShader!BB43*LightShader!BB43*(IF(OFFSET(Ghosts!$S$41,COLUMN(),0)&lt;ScreenHeight!$E44,   1,   (SQRT(OFFSET(Ghosts!$T$41,COLUMN(),0)-OFFSET(Ghosts!$R$41,COLUMN(),0)*ScreenHeight!$D44)-1))+IF(Ghosts!$B$35,IF(Param!$M$21,-1-POWER(0.3,Param!$M$21)/(IF(Param!$M$21&lt;20,LightShader!BB108,OFFSET(LightShader!BB108,Param!$M$21-20,0))+POWER(0.3,Param!$M$21)),-2),0))</f>
        <v>5.1477711207193559</v>
      </c>
      <c r="BC43" s="46">
        <f ca="1">IF(ScreenHeight!$B44&lt;OFFSET(Radar!$AC$3,COLUMN(),0),    Param!$B$38/ScreenHeight!$B44,    (Param!$B$37+1/(1-OFFSET(Radar!$AD$3,COLUMN(),0)*ScreenHeight!$C44)/Param!$B$39)/OFFSET(Radar!$AC$3,COLUMN(),0))*DistanceShader!BC43*LightShader!BC43*(IF(OFFSET(Ghosts!$S$41,COLUMN(),0)&lt;ScreenHeight!$E44,   1,   (SQRT(OFFSET(Ghosts!$T$41,COLUMN(),0)-OFFSET(Ghosts!$R$41,COLUMN(),0)*ScreenHeight!$D44)-1))+IF(Ghosts!$B$35,IF(Param!$M$21,-1-POWER(0.3,Param!$M$21)/(IF(Param!$M$21&lt;20,LightShader!BC108,OFFSET(LightShader!BC108,Param!$M$21-20,0))+POWER(0.3,Param!$M$21)),-2),0))</f>
        <v>5.0767612110351541</v>
      </c>
      <c r="BD43" s="46">
        <f ca="1">IF(ScreenHeight!$B44&lt;OFFSET(Radar!$AC$3,COLUMN(),0),    Param!$B$38/ScreenHeight!$B44,    (Param!$B$37+1/(1-OFFSET(Radar!$AD$3,COLUMN(),0)*ScreenHeight!$C44)/Param!$B$39)/OFFSET(Radar!$AC$3,COLUMN(),0))*DistanceShader!BD43*LightShader!BD43*(IF(OFFSET(Ghosts!$S$41,COLUMN(),0)&lt;ScreenHeight!$E44,   1,   (SQRT(OFFSET(Ghosts!$T$41,COLUMN(),0)-OFFSET(Ghosts!$R$41,COLUMN(),0)*ScreenHeight!$D44)-1))+IF(Ghosts!$B$35,IF(Param!$M$21,-1-POWER(0.3,Param!$M$21)/(IF(Param!$M$21&lt;20,LightShader!BD108,OFFSET(LightShader!BD108,Param!$M$21-20,0))+POWER(0.3,Param!$M$21)),-2),0))</f>
        <v>4.9275336092695046</v>
      </c>
      <c r="BE43" s="46">
        <f ca="1">IF(ScreenHeight!$B44&lt;OFFSET(Radar!$AC$3,COLUMN(),0),    Param!$B$38/ScreenHeight!$B44,    (Param!$B$37+1/(1-OFFSET(Radar!$AD$3,COLUMN(),0)*ScreenHeight!$C44)/Param!$B$39)/OFFSET(Radar!$AC$3,COLUMN(),0))*DistanceShader!BE43*LightShader!BE43*(IF(OFFSET(Ghosts!$S$41,COLUMN(),0)&lt;ScreenHeight!$E44,   1,   (SQRT(OFFSET(Ghosts!$T$41,COLUMN(),0)-OFFSET(Ghosts!$R$41,COLUMN(),0)*ScreenHeight!$D44)-1))+IF(Ghosts!$B$35,IF(Param!$M$21,-1-POWER(0.3,Param!$M$21)/(IF(Param!$M$21&lt;20,LightShader!BE108,OFFSET(LightShader!BE108,Param!$M$21-20,0))+POWER(0.3,Param!$M$21)),-2),0))</f>
        <v>4.7607402828571059</v>
      </c>
      <c r="BF43" s="46">
        <f ca="1">IF(ScreenHeight!$B44&lt;OFFSET(Radar!$AC$3,COLUMN(),0),    Param!$B$38/ScreenHeight!$B44,    (Param!$B$37+1/(1-OFFSET(Radar!$AD$3,COLUMN(),0)*ScreenHeight!$C44)/Param!$B$39)/OFFSET(Radar!$AC$3,COLUMN(),0))*DistanceShader!BF43*LightShader!BF43*(IF(OFFSET(Ghosts!$S$41,COLUMN(),0)&lt;ScreenHeight!$E44,   1,   (SQRT(OFFSET(Ghosts!$T$41,COLUMN(),0)-OFFSET(Ghosts!$R$41,COLUMN(),0)*ScreenHeight!$D44)-1))+IF(Ghosts!$B$35,IF(Param!$M$21,-1-POWER(0.3,Param!$M$21)/(IF(Param!$M$21&lt;20,LightShader!BF108,OFFSET(LightShader!BF108,Param!$M$21-20,0))+POWER(0.3,Param!$M$21)),-2),0))</f>
        <v>4.5823130512217762</v>
      </c>
      <c r="BG43" s="46">
        <f ca="1">IF(ScreenHeight!$B44&lt;OFFSET(Radar!$AC$3,COLUMN(),0),    Param!$B$38/ScreenHeight!$B44,    (Param!$B$37+1/(1-OFFSET(Radar!$AD$3,COLUMN(),0)*ScreenHeight!$C44)/Param!$B$39)/OFFSET(Radar!$AC$3,COLUMN(),0))*DistanceShader!BG43*LightShader!BG43*(IF(OFFSET(Ghosts!$S$41,COLUMN(),0)&lt;ScreenHeight!$E44,   1,   (SQRT(OFFSET(Ghosts!$T$41,COLUMN(),0)-OFFSET(Ghosts!$R$41,COLUMN(),0)*ScreenHeight!$D44)-1))+IF(Ghosts!$B$35,IF(Param!$M$21,-1-POWER(0.3,Param!$M$21)/(IF(Param!$M$21&lt;20,LightShader!BG108,OFFSET(LightShader!BG108,Param!$M$21-20,0))+POWER(0.3,Param!$M$21)),-2),0))</f>
        <v>4.3974712725112015</v>
      </c>
      <c r="BH43" s="46">
        <f ca="1">IF(ScreenHeight!$B44&lt;OFFSET(Radar!$AC$3,COLUMN(),0),    Param!$B$38/ScreenHeight!$B44,    (Param!$B$37+1/(1-OFFSET(Radar!$AD$3,COLUMN(),0)*ScreenHeight!$C44)/Param!$B$39)/OFFSET(Radar!$AC$3,COLUMN(),0))*DistanceShader!BH43*LightShader!BH43*(IF(OFFSET(Ghosts!$S$41,COLUMN(),0)&lt;ScreenHeight!$E44,   1,   (SQRT(OFFSET(Ghosts!$T$41,COLUMN(),0)-OFFSET(Ghosts!$R$41,COLUMN(),0)*ScreenHeight!$D44)-1))+IF(Ghosts!$B$35,IF(Param!$M$21,-1-POWER(0.3,Param!$M$21)/(IF(Param!$M$21&lt;20,LightShader!BH108,OFFSET(LightShader!BH108,Param!$M$21-20,0))+POWER(0.3,Param!$M$21)),-2),0))</f>
        <v>4.2105362737407557</v>
      </c>
      <c r="BI43" s="46">
        <f ca="1">IF(ScreenHeight!$B44&lt;OFFSET(Radar!$AC$3,COLUMN(),0),    Param!$B$38/ScreenHeight!$B44,    (Param!$B$37+1/(1-OFFSET(Radar!$AD$3,COLUMN(),0)*ScreenHeight!$C44)/Param!$B$39)/OFFSET(Radar!$AC$3,COLUMN(),0))*DistanceShader!BI43*LightShader!BI43*(IF(OFFSET(Ghosts!$S$41,COLUMN(),0)&lt;ScreenHeight!$E44,   1,   (SQRT(OFFSET(Ghosts!$T$41,COLUMN(),0)-OFFSET(Ghosts!$R$41,COLUMN(),0)*ScreenHeight!$D44)-1))+IF(Ghosts!$B$35,IF(Param!$M$21,-1-POWER(0.3,Param!$M$21)/(IF(Param!$M$21&lt;20,LightShader!BI108,OFFSET(LightShader!BI108,Param!$M$21-20,0))+POWER(0.3,Param!$M$21)),-2),0))</f>
        <v>4.0248988276143356</v>
      </c>
      <c r="BJ43" s="46">
        <f ca="1">IF(ScreenHeight!$B44&lt;OFFSET(Radar!$AC$3,COLUMN(),0),    Param!$B$38/ScreenHeight!$B44,    (Param!$B$37+1/(1-OFFSET(Radar!$AD$3,COLUMN(),0)*ScreenHeight!$C44)/Param!$B$39)/OFFSET(Radar!$AC$3,COLUMN(),0))*DistanceShader!BJ43*LightShader!BJ43*(IF(OFFSET(Ghosts!$S$41,COLUMN(),0)&lt;ScreenHeight!$E44,   1,   (SQRT(OFFSET(Ghosts!$T$41,COLUMN(),0)-OFFSET(Ghosts!$R$41,COLUMN(),0)*ScreenHeight!$D44)-1))+IF(Ghosts!$B$35,IF(Param!$M$21,-1-POWER(0.3,Param!$M$21)/(IF(Param!$M$21&lt;20,LightShader!BJ108,OFFSET(LightShader!BJ108,Param!$M$21-20,0))+POWER(0.3,Param!$M$21)),-2),0))</f>
        <v>3.8430867562166409</v>
      </c>
      <c r="BK43" s="46">
        <f ca="1">IF(ScreenHeight!$B44&lt;OFFSET(Radar!$AC$3,COLUMN(),0),    Param!$B$38/ScreenHeight!$B44,    (Param!$B$37+1/(1-OFFSET(Radar!$AD$3,COLUMN(),0)*ScreenHeight!$C44)/Param!$B$39)/OFFSET(Radar!$AC$3,COLUMN(),0))*DistanceShader!BK43*LightShader!BK43*(IF(OFFSET(Ghosts!$S$41,COLUMN(),0)&lt;ScreenHeight!$E44,   1,   (SQRT(OFFSET(Ghosts!$T$41,COLUMN(),0)-OFFSET(Ghosts!$R$41,COLUMN(),0)*ScreenHeight!$D44)-1))+IF(Ghosts!$B$35,IF(Param!$M$21,-1-POWER(0.3,Param!$M$21)/(IF(Param!$M$21&lt;20,LightShader!BK108,OFFSET(LightShader!BK108,Param!$M$21-20,0))+POWER(0.3,Param!$M$21)),-2),0))</f>
        <v>3.6668848679608601</v>
      </c>
      <c r="BL43" s="46">
        <f ca="1">IF(ScreenHeight!$B44&lt;OFFSET(Radar!$AC$3,COLUMN(),0),    Param!$B$38/ScreenHeight!$B44,    (Param!$B$37+1/(1-OFFSET(Radar!$AD$3,COLUMN(),0)*ScreenHeight!$C44)/Param!$B$39)/OFFSET(Radar!$AC$3,COLUMN(),0))*DistanceShader!BL43*LightShader!BL43*(IF(OFFSET(Ghosts!$S$41,COLUMN(),0)&lt;ScreenHeight!$E44,   1,   (SQRT(OFFSET(Ghosts!$T$41,COLUMN(),0)-OFFSET(Ghosts!$R$41,COLUMN(),0)*ScreenHeight!$D44)-1))+IF(Ghosts!$B$35,IF(Param!$M$21,-1-POWER(0.3,Param!$M$21)/(IF(Param!$M$21&lt;20,LightShader!BL108,OFFSET(LightShader!BL108,Param!$M$21-20,0))+POWER(0.3,Param!$M$21)),-2),0))</f>
        <v>3.4974721081593381</v>
      </c>
      <c r="BM43" s="46">
        <f ca="1">IF(ScreenHeight!$B44&lt;OFFSET(Radar!$AC$3,COLUMN(),0),    Param!$B$38/ScreenHeight!$B44,    (Param!$B$37+1/(1-OFFSET(Radar!$AD$3,COLUMN(),0)*ScreenHeight!$C44)/Param!$B$39)/OFFSET(Radar!$AC$3,COLUMN(),0))*DistanceShader!BM43*LightShader!BM43*(IF(OFFSET(Ghosts!$S$41,COLUMN(),0)&lt;ScreenHeight!$E44,   1,   (SQRT(OFFSET(Ghosts!$T$41,COLUMN(),0)-OFFSET(Ghosts!$R$41,COLUMN(),0)*ScreenHeight!$D44)-1))+IF(Ghosts!$B$35,IF(Param!$M$21,-1-POWER(0.3,Param!$M$21)/(IF(Param!$M$21&lt;20,LightShader!BM108,OFFSET(LightShader!BM108,Param!$M$21-20,0))+POWER(0.3,Param!$M$21)),-2),0))</f>
        <v>3.335554079524945</v>
      </c>
      <c r="BN43" s="46">
        <f ca="1">IF(ScreenHeight!$B44&lt;OFFSET(Radar!$AC$3,COLUMN(),0),    Param!$B$38/ScreenHeight!$B44,    (Param!$B$37+1/(1-OFFSET(Radar!$AD$3,COLUMN(),0)*ScreenHeight!$C44)/Param!$B$39)/OFFSET(Radar!$AC$3,COLUMN(),0))*DistanceShader!BN43*LightShader!BN43*(IF(OFFSET(Ghosts!$S$41,COLUMN(),0)&lt;ScreenHeight!$E44,   1,   (SQRT(OFFSET(Ghosts!$T$41,COLUMN(),0)-OFFSET(Ghosts!$R$41,COLUMN(),0)*ScreenHeight!$D44)-1))+IF(Ghosts!$B$35,IF(Param!$M$21,-1-POWER(0.3,Param!$M$21)/(IF(Param!$M$21&lt;20,LightShader!BN108,OFFSET(LightShader!BN108,Param!$M$21-20,0))+POWER(0.3,Param!$M$21)),-2),0))</f>
        <v>3.1814796797753413</v>
      </c>
      <c r="BO43" s="46">
        <f ca="1">IF(ScreenHeight!$B44&lt;OFFSET(Radar!$AC$3,COLUMN(),0),    Param!$B$38/ScreenHeight!$B44,    (Param!$B$37+1/(1-OFFSET(Radar!$AD$3,COLUMN(),0)*ScreenHeight!$C44)/Param!$B$39)/OFFSET(Radar!$AC$3,COLUMN(),0))*DistanceShader!BO43*LightShader!BO43*(IF(OFFSET(Ghosts!$S$41,COLUMN(),0)&lt;ScreenHeight!$E44,   1,   (SQRT(OFFSET(Ghosts!$T$41,COLUMN(),0)-OFFSET(Ghosts!$R$41,COLUMN(),0)*ScreenHeight!$D44)-1))+IF(Ghosts!$B$35,IF(Param!$M$21,-1-POWER(0.3,Param!$M$21)/(IF(Param!$M$21&lt;20,LightShader!BO108,OFFSET(LightShader!BO108,Param!$M$21-20,0))+POWER(0.3,Param!$M$21)),-2),0))</f>
        <v>3.0353377525159484</v>
      </c>
      <c r="BP43" s="46">
        <f ca="1">IF(ScreenHeight!$B44&lt;OFFSET(Radar!$AC$3,COLUMN(),0),    Param!$B$38/ScreenHeight!$B44,    (Param!$B$37+1/(1-OFFSET(Radar!$AD$3,COLUMN(),0)*ScreenHeight!$C44)/Param!$B$39)/OFFSET(Radar!$AC$3,COLUMN(),0))*DistanceShader!BP43*LightShader!BP43*(IF(OFFSET(Ghosts!$S$41,COLUMN(),0)&lt;ScreenHeight!$E44,   1,   (SQRT(OFFSET(Ghosts!$T$41,COLUMN(),0)-OFFSET(Ghosts!$R$41,COLUMN(),0)*ScreenHeight!$D44)-1))+IF(Ghosts!$B$35,IF(Param!$M$21,-1-POWER(0.3,Param!$M$21)/(IF(Param!$M$21&lt;20,LightShader!BP108,OFFSET(LightShader!BP108,Param!$M$21-20,0))+POWER(0.3,Param!$M$21)),-2),0))</f>
        <v>2.8970338382420766</v>
      </c>
      <c r="BQ43" s="46">
        <f ca="1">IF(ScreenHeight!$B44&lt;OFFSET(Radar!$AC$3,COLUMN(),0),    Param!$B$38/ScreenHeight!$B44,    (Param!$B$37+1/(1-OFFSET(Radar!$AD$3,COLUMN(),0)*ScreenHeight!$C44)/Param!$B$39)/OFFSET(Radar!$AC$3,COLUMN(),0))*DistanceShader!BQ43*LightShader!BQ43*(IF(OFFSET(Ghosts!$S$41,COLUMN(),0)&lt;ScreenHeight!$E44,   1,   (SQRT(OFFSET(Ghosts!$T$41,COLUMN(),0)-OFFSET(Ghosts!$R$41,COLUMN(),0)*ScreenHeight!$D44)-1))+IF(Ghosts!$B$35,IF(Param!$M$21,-1-POWER(0.3,Param!$M$21)/(IF(Param!$M$21&lt;20,LightShader!BQ108,OFFSET(LightShader!BQ108,Param!$M$21-20,0))+POWER(0.3,Param!$M$21)),-2),0))</f>
        <v>2.7663491961953421</v>
      </c>
      <c r="BR43" s="46">
        <f ca="1">IF(ScreenHeight!$B44&lt;OFFSET(Radar!$AC$3,COLUMN(),0),    Param!$B$38/ScreenHeight!$B44,    (Param!$B$37+1/(1-OFFSET(Radar!$AD$3,COLUMN(),0)*ScreenHeight!$C44)/Param!$B$39)/OFFSET(Radar!$AC$3,COLUMN(),0))*DistanceShader!BR43*LightShader!BR43*(IF(OFFSET(Ghosts!$S$41,COLUMN(),0)&lt;ScreenHeight!$E44,   1,   (SQRT(OFFSET(Ghosts!$T$41,COLUMN(),0)-OFFSET(Ghosts!$R$41,COLUMN(),0)*ScreenHeight!$D44)-1))+IF(Ghosts!$B$35,IF(Param!$M$21,-1-POWER(0.3,Param!$M$21)/(IF(Param!$M$21&lt;20,LightShader!BR108,OFFSET(LightShader!BR108,Param!$M$21-20,0))+POWER(0.3,Param!$M$21)),-2),0))</f>
        <v>2.6429850347603256</v>
      </c>
      <c r="BS43" s="46">
        <f ca="1">IF(ScreenHeight!$B44&lt;OFFSET(Radar!$AC$3,COLUMN(),0),    Param!$B$38/ScreenHeight!$B44,    (Param!$B$37+1/(1-OFFSET(Radar!$AD$3,COLUMN(),0)*ScreenHeight!$C44)/Param!$B$39)/OFFSET(Radar!$AC$3,COLUMN(),0))*DistanceShader!BS43*LightShader!BS43*(IF(OFFSET(Ghosts!$S$41,COLUMN(),0)&lt;ScreenHeight!$E44,   1,   (SQRT(OFFSET(Ghosts!$T$41,COLUMN(),0)-OFFSET(Ghosts!$R$41,COLUMN(),0)*ScreenHeight!$D44)-1))+IF(Ghosts!$B$35,IF(Param!$M$21,-1-POWER(0.3,Param!$M$21)/(IF(Param!$M$21&lt;20,LightShader!BS108,OFFSET(LightShader!BS108,Param!$M$21-20,0))+POWER(0.3,Param!$M$21)),-2),0))</f>
        <v>2.5265949244078989</v>
      </c>
      <c r="BT43" s="46">
        <f ca="1">IF(ScreenHeight!$B44&lt;OFFSET(Radar!$AC$3,COLUMN(),0),    Param!$B$38/ScreenHeight!$B44,    (Param!$B$37+1/(1-OFFSET(Radar!$AD$3,COLUMN(),0)*ScreenHeight!$C44)/Param!$B$39)/OFFSET(Radar!$AC$3,COLUMN(),0))*DistanceShader!BT43*LightShader!BT43*(IF(OFFSET(Ghosts!$S$41,COLUMN(),0)&lt;ScreenHeight!$E44,   1,   (SQRT(OFFSET(Ghosts!$T$41,COLUMN(),0)-OFFSET(Ghosts!$R$41,COLUMN(),0)*ScreenHeight!$D44)-1))+IF(Ghosts!$B$35,IF(Param!$M$21,-1-POWER(0.3,Param!$M$21)/(IF(Param!$M$21&lt;20,LightShader!BT108,OFFSET(LightShader!BT108,Param!$M$21-20,0))+POWER(0.3,Param!$M$21)),-2),0))</f>
        <v>2.416808054321169</v>
      </c>
      <c r="BU43" s="46">
        <f ca="1">IF(ScreenHeight!$B44&lt;OFFSET(Radar!$AC$3,COLUMN(),0),    Param!$B$38/ScreenHeight!$B44,    (Param!$B$37+1/(1-OFFSET(Radar!$AD$3,COLUMN(),0)*ScreenHeight!$C44)/Param!$B$39)/OFFSET(Radar!$AC$3,COLUMN(),0))*DistanceShader!BU43*LightShader!BU43*(IF(OFFSET(Ghosts!$S$41,COLUMN(),0)&lt;ScreenHeight!$E44,   1,   (SQRT(OFFSET(Ghosts!$T$41,COLUMN(),0)-OFFSET(Ghosts!$R$41,COLUMN(),0)*ScreenHeight!$D44)-1))+IF(Ghosts!$B$35,IF(Param!$M$21,-1-POWER(0.3,Param!$M$21)/(IF(Param!$M$21&lt;20,LightShader!BU108,OFFSET(LightShader!BU108,Param!$M$21-20,0))+POWER(0.3,Param!$M$21)),-2),0))</f>
        <v>2.313245555665675</v>
      </c>
      <c r="BV43" s="46">
        <f ca="1">IF(ScreenHeight!$B44&lt;OFFSET(Radar!$AC$3,COLUMN(),0),    Param!$B$38/ScreenHeight!$B44,    (Param!$B$37+1/(1-OFFSET(Radar!$AD$3,COLUMN(),0)*ScreenHeight!$C44)/Param!$B$39)/OFFSET(Radar!$AC$3,COLUMN(),0))*DistanceShader!BV43*LightShader!BV43*(IF(OFFSET(Ghosts!$S$41,COLUMN(),0)&lt;ScreenHeight!$E44,   1,   (SQRT(OFFSET(Ghosts!$T$41,COLUMN(),0)-OFFSET(Ghosts!$R$41,COLUMN(),0)*ScreenHeight!$D44)-1))+IF(Ghosts!$B$35,IF(Param!$M$21,-1-POWER(0.3,Param!$M$21)/(IF(Param!$M$21&lt;20,LightShader!BV108,OFFSET(LightShader!BV108,Param!$M$21-20,0))+POWER(0.3,Param!$M$21)),-2),0))</f>
        <v>2.2155316694573153</v>
      </c>
      <c r="BW43" s="46">
        <f ca="1">IF(ScreenHeight!$B44&lt;OFFSET(Radar!$AC$3,COLUMN(),0),    Param!$B$38/ScreenHeight!$B44,    (Param!$B$37+1/(1-OFFSET(Radar!$AD$3,COLUMN(),0)*ScreenHeight!$C44)/Param!$B$39)/OFFSET(Radar!$AC$3,COLUMN(),0))*DistanceShader!BW43*LightShader!BW43*(IF(OFFSET(Ghosts!$S$41,COLUMN(),0)&lt;ScreenHeight!$E44,   1,   (SQRT(OFFSET(Ghosts!$T$41,COLUMN(),0)-OFFSET(Ghosts!$R$41,COLUMN(),0)*ScreenHeight!$D44)-1))+IF(Ghosts!$B$35,IF(Param!$M$21,-1-POWER(0.3,Param!$M$21)/(IF(Param!$M$21&lt;20,LightShader!BW108,OFFSET(LightShader!BW108,Param!$M$21-20,0))+POWER(0.3,Param!$M$21)),-2),0))</f>
        <v>2.1233011395695223</v>
      </c>
      <c r="BX43" s="46">
        <f ca="1">IF(ScreenHeight!$B44&lt;OFFSET(Radar!$AC$3,COLUMN(),0),    Param!$B$38/ScreenHeight!$B44,    (Param!$B$37+1/(1-OFFSET(Radar!$AD$3,COLUMN(),0)*ScreenHeight!$C44)/Param!$B$39)/OFFSET(Radar!$AC$3,COLUMN(),0))*DistanceShader!BX43*LightShader!BX43*(IF(OFFSET(Ghosts!$S$41,COLUMN(),0)&lt;ScreenHeight!$E44,   1,   (SQRT(OFFSET(Ghosts!$T$41,COLUMN(),0)-OFFSET(Ghosts!$R$41,COLUMN(),0)*ScreenHeight!$D44)-1))+IF(Ghosts!$B$35,IF(Param!$M$21,-1-POWER(0.3,Param!$M$21)/(IF(Param!$M$21&lt;20,LightShader!BX108,OFFSET(LightShader!BX108,Param!$M$21-20,0))+POWER(0.3,Param!$M$21)),-2),0))</f>
        <v>2.0362038802766782</v>
      </c>
      <c r="BY43" s="46">
        <f ca="1">IF(ScreenHeight!$B44&lt;OFFSET(Radar!$AC$3,COLUMN(),0),    Param!$B$38/ScreenHeight!$B44,    (Param!$B$37+1/(1-OFFSET(Radar!$AD$3,COLUMN(),0)*ScreenHeight!$C44)/Param!$B$39)/OFFSET(Radar!$AC$3,COLUMN(),0))*DistanceShader!BY43*LightShader!BY43*(IF(OFFSET(Ghosts!$S$41,COLUMN(),0)&lt;ScreenHeight!$E44,   1,   (SQRT(OFFSET(Ghosts!$T$41,COLUMN(),0)-OFFSET(Ghosts!$R$41,COLUMN(),0)*ScreenHeight!$D44)-1))+IF(Ghosts!$B$35,IF(Param!$M$21,-1-POWER(0.3,Param!$M$21)/(IF(Param!$M$21&lt;20,LightShader!BY108,OFFSET(LightShader!BY108,Param!$M$21-20,0))+POWER(0.3,Param!$M$21)),-2),0))</f>
        <v>1.9539077033476888</v>
      </c>
      <c r="BZ43" s="46">
        <f ca="1">IF(ScreenHeight!$B44&lt;OFFSET(Radar!$AC$3,COLUMN(),0),    Param!$B$38/ScreenHeight!$B44,    (Param!$B$37+1/(1-OFFSET(Radar!$AD$3,COLUMN(),0)*ScreenHeight!$C44)/Param!$B$39)/OFFSET(Radar!$AC$3,COLUMN(),0))*DistanceShader!BZ43*LightShader!BZ43*(IF(OFFSET(Ghosts!$S$41,COLUMN(),0)&lt;ScreenHeight!$E44,   1,   (SQRT(OFFSET(Ghosts!$T$41,COLUMN(),0)-OFFSET(Ghosts!$R$41,COLUMN(),0)*ScreenHeight!$D44)-1))+IF(Ghosts!$B$35,IF(Param!$M$21,-1-POWER(0.3,Param!$M$21)/(IF(Param!$M$21&lt;20,LightShader!BZ108,OFFSET(LightShader!BZ108,Param!$M$21-20,0))+POWER(0.3,Param!$M$21)),-2),0))</f>
        <v>1.8760996845445721</v>
      </c>
      <c r="CA43" s="46">
        <f ca="1">IF(ScreenHeight!$B44&lt;OFFSET(Radar!$AC$3,COLUMN(),0),    Param!$B$38/ScreenHeight!$B44,    (Param!$B$37+1/(1-OFFSET(Radar!$AD$3,COLUMN(),0)*ScreenHeight!$C44)/Param!$B$39)/OFFSET(Radar!$AC$3,COLUMN(),0))*DistanceShader!CA43*LightShader!CA43*(IF(OFFSET(Ghosts!$S$41,COLUMN(),0)&lt;ScreenHeight!$E44,   1,   (SQRT(OFFSET(Ghosts!$T$41,COLUMN(),0)-OFFSET(Ghosts!$R$41,COLUMN(),0)*ScreenHeight!$D44)-1))+IF(Ghosts!$B$35,IF(Param!$M$21,-1-POWER(0.3,Param!$M$21)/(IF(Param!$M$21&lt;20,LightShader!CA108,OFFSET(LightShader!CA108,Param!$M$21-20,0))+POWER(0.3,Param!$M$21)),-2),0))</f>
        <v>1.802486593321764</v>
      </c>
      <c r="CB43" s="46">
        <f ca="1">IF(ScreenHeight!$B44&lt;OFFSET(Radar!$AC$3,COLUMN(),0),    Param!$B$38/ScreenHeight!$B44,    (Param!$B$37+1/(1-OFFSET(Radar!$AD$3,COLUMN(),0)*ScreenHeight!$C44)/Param!$B$39)/OFFSET(Radar!$AC$3,COLUMN(),0))*DistanceShader!CB43*LightShader!CB43*(IF(OFFSET(Ghosts!$S$41,COLUMN(),0)&lt;ScreenHeight!$E44,   1,   (SQRT(OFFSET(Ghosts!$T$41,COLUMN(),0)-OFFSET(Ghosts!$R$41,COLUMN(),0)*ScreenHeight!$D44)-1))+IF(Ghosts!$B$35,IF(Param!$M$21,-1-POWER(0.3,Param!$M$21)/(IF(Param!$M$21&lt;20,LightShader!CB108,OFFSET(LightShader!CB108,Param!$M$21-20,0))+POWER(0.3,Param!$M$21)),-2),0))</f>
        <v>1.7327946925245605</v>
      </c>
      <c r="CC43" s="46">
        <f ca="1">IF(ScreenHeight!$B44&lt;OFFSET(Radar!$AC$3,COLUMN(),0),    Param!$B$38/ScreenHeight!$B44,    (Param!$B$37+1/(1-OFFSET(Radar!$AD$3,COLUMN(),0)*ScreenHeight!$C44)/Param!$B$39)/OFFSET(Radar!$AC$3,COLUMN(),0))*DistanceShader!CC43*LightShader!CC43*(IF(OFFSET(Ghosts!$S$41,COLUMN(),0)&lt;ScreenHeight!$E44,   1,   (SQRT(OFFSET(Ghosts!$T$41,COLUMN(),0)-OFFSET(Ghosts!$R$41,COLUMN(),0)*ScreenHeight!$D44)-1))+IF(Ghosts!$B$35,IF(Param!$M$21,-1-POWER(0.3,Param!$M$21)/(IF(Param!$M$21&lt;20,LightShader!CC108,OFFSET(LightShader!CC108,Param!$M$21-20,0))+POWER(0.3,Param!$M$21)),-2),0))</f>
        <v>1.6667691281327144</v>
      </c>
      <c r="CD43" s="46">
        <f ca="1">IF(ScreenHeight!$B44&lt;OFFSET(Radar!$AC$3,COLUMN(),0),    Param!$B$38/ScreenHeight!$B44,    (Param!$B$37+1/(1-OFFSET(Radar!$AD$3,COLUMN(),0)*ScreenHeight!$C44)/Param!$B$39)/OFFSET(Radar!$AC$3,COLUMN(),0))*DistanceShader!CD43*LightShader!CD43*(IF(OFFSET(Ghosts!$S$41,COLUMN(),0)&lt;ScreenHeight!$E44,   1,   (SQRT(OFFSET(Ghosts!$T$41,COLUMN(),0)-OFFSET(Ghosts!$R$41,COLUMN(),0)*ScreenHeight!$D44)-1))+IF(Ghosts!$B$35,IF(Param!$M$21,-1-POWER(0.3,Param!$M$21)/(IF(Param!$M$21&lt;20,LightShader!CD108,OFFSET(LightShader!CD108,Param!$M$21-20,0))+POWER(0.3,Param!$M$21)),-2),0))</f>
        <v>1.6041730653265838</v>
      </c>
      <c r="CE43" s="46">
        <f ca="1">IF(ScreenHeight!$B44&lt;OFFSET(Radar!$AC$3,COLUMN(),0),    Param!$B$38/ScreenHeight!$B44,    (Param!$B$37+1/(1-OFFSET(Radar!$AD$3,COLUMN(),0)*ScreenHeight!$C44)/Param!$B$39)/OFFSET(Radar!$AC$3,COLUMN(),0))*DistanceShader!CE43*LightShader!CE43*(IF(OFFSET(Ghosts!$S$41,COLUMN(),0)&lt;ScreenHeight!$E44,   1,   (SQRT(OFFSET(Ghosts!$T$41,COLUMN(),0)-OFFSET(Ghosts!$R$41,COLUMN(),0)*ScreenHeight!$D44)-1))+IF(Ghosts!$B$35,IF(Param!$M$21,-1-POWER(0.3,Param!$M$21)/(IF(Param!$M$21&lt;20,LightShader!CE108,OFFSET(LightShader!CE108,Param!$M$21-20,0))+POWER(0.3,Param!$M$21)),-2),0))</f>
        <v>1.5447866806186361</v>
      </c>
      <c r="CF43" s="46">
        <f ca="1">IF(ScreenHeight!$B44&lt;OFFSET(Radar!$AC$3,COLUMN(),0),    Param!$B$38/ScreenHeight!$B44,    (Param!$B$37+1/(1-OFFSET(Radar!$AD$3,COLUMN(),0)*ScreenHeight!$C44)/Param!$B$39)/OFFSET(Radar!$AC$3,COLUMN(),0))*DistanceShader!CF43*LightShader!CF43*(IF(OFFSET(Ghosts!$S$41,COLUMN(),0)&lt;ScreenHeight!$E44,   1,   (SQRT(OFFSET(Ghosts!$T$41,COLUMN(),0)-OFFSET(Ghosts!$R$41,COLUMN(),0)*ScreenHeight!$D44)-1))+IF(Ghosts!$B$35,IF(Param!$M$21,-1-POWER(0.3,Param!$M$21)/(IF(Param!$M$21&lt;20,LightShader!CF108,OFFSET(LightShader!CF108,Param!$M$21-20,0))+POWER(0.3,Param!$M$21)),-2),0))</f>
        <v>1.4884060860545665</v>
      </c>
      <c r="CG43" s="46">
        <f ca="1">IF(ScreenHeight!$B44&lt;OFFSET(Radar!$AC$3,COLUMN(),0),    Param!$B$38/ScreenHeight!$B44,    (Param!$B$37+1/(1-OFFSET(Radar!$AD$3,COLUMN(),0)*ScreenHeight!$C44)/Param!$B$39)/OFFSET(Radar!$AC$3,COLUMN(),0))*DistanceShader!CG43*LightShader!CG43*(IF(OFFSET(Ghosts!$S$41,COLUMN(),0)&lt;ScreenHeight!$E44,   1,   (SQRT(OFFSET(Ghosts!$T$41,COLUMN(),0)-OFFSET(Ghosts!$R$41,COLUMN(),0)*ScreenHeight!$D44)-1))+IF(Ghosts!$B$35,IF(Param!$M$21,-1-POWER(0.3,Param!$M$21)/(IF(Param!$M$21&lt;20,LightShader!CG108,OFFSET(LightShader!CG108,Param!$M$21-20,0))+POWER(0.3,Param!$M$21)),-2),0))</f>
        <v>1.4348422371800598</v>
      </c>
      <c r="CH43" s="46">
        <f ca="1">IF(ScreenHeight!$B44&lt;OFFSET(Radar!$AC$3,COLUMN(),0),    Param!$B$38/ScreenHeight!$B44,    (Param!$B$37+1/(1-OFFSET(Radar!$AD$3,COLUMN(),0)*ScreenHeight!$C44)/Param!$B$39)/OFFSET(Radar!$AC$3,COLUMN(),0))*DistanceShader!CH43*LightShader!CH43*(IF(OFFSET(Ghosts!$S$41,COLUMN(),0)&lt;ScreenHeight!$E44,   1,   (SQRT(OFFSET(Ghosts!$T$41,COLUMN(),0)-OFFSET(Ghosts!$R$41,COLUMN(),0)*ScreenHeight!$D44)-1))+IF(Ghosts!$B$35,IF(Param!$M$21,-1-POWER(0.3,Param!$M$21)/(IF(Param!$M$21&lt;20,LightShader!CH108,OFFSET(LightShader!CH108,Param!$M$21-20,0))+POWER(0.3,Param!$M$21)),-2),0))</f>
        <v>1.3839198590697541</v>
      </c>
      <c r="CI43" s="46">
        <f ca="1">IF(ScreenHeight!$B44&lt;OFFSET(Radar!$AC$3,COLUMN(),0),    Param!$B$38/ScreenHeight!$B44,    (Param!$B$37+1/(1-OFFSET(Radar!$AD$3,COLUMN(),0)*ScreenHeight!$C44)/Param!$B$39)/OFFSET(Radar!$AC$3,COLUMN(),0))*DistanceShader!CI43*LightShader!CI43*(IF(OFFSET(Ghosts!$S$41,COLUMN(),0)&lt;ScreenHeight!$E44,   1,   (SQRT(OFFSET(Ghosts!$T$41,COLUMN(),0)-OFFSET(Ghosts!$R$41,COLUMN(),0)*ScreenHeight!$D44)-1))+IF(Ghosts!$B$35,IF(Param!$M$21,-1-POWER(0.3,Param!$M$21)/(IF(Param!$M$21&lt;20,LightShader!CI108,OFFSET(LightShader!CI108,Param!$M$21-20,0))+POWER(0.3,Param!$M$21)),-2),0))</f>
        <v>1.3354764123523881</v>
      </c>
      <c r="CJ43" s="46">
        <f ca="1">IF(ScreenHeight!$B44&lt;OFFSET(Radar!$AC$3,COLUMN(),0),    Param!$B$38/ScreenHeight!$B44,    (Param!$B$37+1/(1-OFFSET(Radar!$AD$3,COLUMN(),0)*ScreenHeight!$C44)/Param!$B$39)/OFFSET(Radar!$AC$3,COLUMN(),0))*DistanceShader!CJ43*LightShader!CJ43*(IF(OFFSET(Ghosts!$S$41,COLUMN(),0)&lt;ScreenHeight!$E44,   1,   (SQRT(OFFSET(Ghosts!$T$41,COLUMN(),0)-OFFSET(Ghosts!$R$41,COLUMN(),0)*ScreenHeight!$D44)-1))+IF(Ghosts!$B$35,IF(Param!$M$21,-1-POWER(0.3,Param!$M$21)/(IF(Param!$M$21&lt;20,LightShader!CJ108,OFFSET(LightShader!CJ108,Param!$M$21-20,0))+POWER(0.3,Param!$M$21)),-2),0))</f>
        <v>1.2893611124595206</v>
      </c>
      <c r="CK43" s="46">
        <f ca="1">IF(ScreenHeight!$B44&lt;OFFSET(Radar!$AC$3,COLUMN(),0),    Param!$B$38/ScreenHeight!$B44,    (Param!$B$37+1/(1-OFFSET(Radar!$AD$3,COLUMN(),0)*ScreenHeight!$C44)/Param!$B$39)/OFFSET(Radar!$AC$3,COLUMN(),0))*DistanceShader!CK43*LightShader!CK43*(IF(OFFSET(Ghosts!$S$41,COLUMN(),0)&lt;ScreenHeight!$E44,   1,   (SQRT(OFFSET(Ghosts!$T$41,COLUMN(),0)-OFFSET(Ghosts!$R$41,COLUMN(),0)*ScreenHeight!$D44)-1))+IF(Ghosts!$B$35,IF(Param!$M$21,-1-POWER(0.3,Param!$M$21)/(IF(Param!$M$21&lt;20,LightShader!CK108,OFFSET(LightShader!CK108,Param!$M$21-20,0))+POWER(0.3,Param!$M$21)),-2),0))</f>
        <v>1.245434009261289</v>
      </c>
      <c r="CL43" s="46">
        <f ca="1">IF(ScreenHeight!$B44&lt;OFFSET(Radar!$AC$3,COLUMN(),0),    Param!$B$38/ScreenHeight!$B44,    (Param!$B$37+1/(1-OFFSET(Radar!$AD$3,COLUMN(),0)*ScreenHeight!$C44)/Param!$B$39)/OFFSET(Radar!$AC$3,COLUMN(),0))*DistanceShader!CL43*LightShader!CL43*(IF(OFFSET(Ghosts!$S$41,COLUMN(),0)&lt;ScreenHeight!$E44,   1,   (SQRT(OFFSET(Ghosts!$T$41,COLUMN(),0)-OFFSET(Ghosts!$R$41,COLUMN(),0)*ScreenHeight!$D44)-1))+IF(Ghosts!$B$35,IF(Param!$M$21,-1-POWER(0.3,Param!$M$21)/(IF(Param!$M$21&lt;20,LightShader!CL108,OFFSET(LightShader!CL108,Param!$M$21-20,0))+POWER(0.3,Param!$M$21)),-2),0))</f>
        <v>1.2035651300904995</v>
      </c>
      <c r="CM43" s="46">
        <f ca="1">IF(ScreenHeight!$B44&lt;OFFSET(Radar!$AC$3,COLUMN(),0),    Param!$B$38/ScreenHeight!$B44,    (Param!$B$37+1/(1-OFFSET(Radar!$AD$3,COLUMN(),0)*ScreenHeight!$C44)/Param!$B$39)/OFFSET(Radar!$AC$3,COLUMN(),0))*DistanceShader!CM43*LightShader!CM43*(IF(OFFSET(Ghosts!$S$41,COLUMN(),0)&lt;ScreenHeight!$E44,   1,   (SQRT(OFFSET(Ghosts!$T$41,COLUMN(),0)-OFFSET(Ghosts!$R$41,COLUMN(),0)*ScreenHeight!$D44)-1))+IF(Ghosts!$B$35,IF(Param!$M$21,-1-POWER(0.3,Param!$M$21)/(IF(Param!$M$21&lt;20,LightShader!CM108,OFFSET(LightShader!CM108,Param!$M$21-20,0))+POWER(0.3,Param!$M$21)),-2),0))</f>
        <v>1.1636336863560166</v>
      </c>
      <c r="CN43" s="46">
        <f ca="1">IF(ScreenHeight!$B44&lt;OFFSET(Radar!$AC$3,COLUMN(),0),    Param!$B$38/ScreenHeight!$B44,    (Param!$B$37+1/(1-OFFSET(Radar!$AD$3,COLUMN(),0)*ScreenHeight!$C44)/Param!$B$39)/OFFSET(Radar!$AC$3,COLUMN(),0))*DistanceShader!CN43*LightShader!CN43*(IF(OFFSET(Ghosts!$S$41,COLUMN(),0)&lt;ScreenHeight!$E44,   1,   (SQRT(OFFSET(Ghosts!$T$41,COLUMN(),0)-OFFSET(Ghosts!$R$41,COLUMN(),0)*ScreenHeight!$D44)-1))+IF(Ghosts!$B$35,IF(Param!$M$21,-1-POWER(0.3,Param!$M$21)/(IF(Param!$M$21&lt;20,LightShader!CN108,OFFSET(LightShader!CN108,Param!$M$21-20,0))+POWER(0.3,Param!$M$21)),-2),0))</f>
        <v>1.1255273421156984</v>
      </c>
      <c r="CO43" s="46">
        <f ca="1">IF(ScreenHeight!$B44&lt;OFFSET(Radar!$AC$3,COLUMN(),0),    Param!$B$38/ScreenHeight!$B44,    (Param!$B$37+1/(1-OFFSET(Radar!$AD$3,COLUMN(),0)*ScreenHeight!$C44)/Param!$B$39)/OFFSET(Radar!$AC$3,COLUMN(),0))*DistanceShader!CO43*LightShader!CO43*(IF(OFFSET(Ghosts!$S$41,COLUMN(),0)&lt;ScreenHeight!$E44,   1,   (SQRT(OFFSET(Ghosts!$T$41,COLUMN(),0)-OFFSET(Ghosts!$R$41,COLUMN(),0)*ScreenHeight!$D44)-1))+IF(Ghosts!$B$35,IF(Param!$M$21,-1-POWER(0.3,Param!$M$21)/(IF(Param!$M$21&lt;20,LightShader!CO108,OFFSET(LightShader!CO108,Param!$M$21-20,0))+POWER(0.3,Param!$M$21)),-2),0))</f>
        <v>1.0891415418335848</v>
      </c>
      <c r="CP43" s="46">
        <f ca="1">IF(ScreenHeight!$B44&lt;OFFSET(Radar!$AC$3,COLUMN(),0),    Param!$B$38/ScreenHeight!$B44,    (Param!$B$37+1/(1-OFFSET(Radar!$AD$3,COLUMN(),0)*ScreenHeight!$C44)/Param!$B$39)/OFFSET(Radar!$AC$3,COLUMN(),0))*DistanceShader!CP43*LightShader!CP43*(IF(OFFSET(Ghosts!$S$41,COLUMN(),0)&lt;ScreenHeight!$E44,   1,   (SQRT(OFFSET(Ghosts!$T$41,COLUMN(),0)-OFFSET(Ghosts!$R$41,COLUMN(),0)*ScreenHeight!$D44)-1))+IF(Ghosts!$B$35,IF(Param!$M$21,-1-POWER(0.3,Param!$M$21)/(IF(Param!$M$21&lt;20,LightShader!CP108,OFFSET(LightShader!CP108,Param!$M$21-20,0))+POWER(0.3,Param!$M$21)),-2),0))</f>
        <v>1.0543788938803955</v>
      </c>
      <c r="CQ43" s="46">
        <f ca="1">IF(ScreenHeight!$B44&lt;OFFSET(Radar!$AC$3,COLUMN(),0),    Param!$B$38/ScreenHeight!$B44,    (Param!$B$37+1/(1-OFFSET(Radar!$AD$3,COLUMN(),0)*ScreenHeight!$C44)/Param!$B$39)/OFFSET(Radar!$AC$3,COLUMN(),0))*DistanceShader!CQ43*LightShader!CQ43*(IF(OFFSET(Ghosts!$S$41,COLUMN(),0)&lt;ScreenHeight!$E44,   1,   (SQRT(OFFSET(Ghosts!$T$41,COLUMN(),0)-OFFSET(Ghosts!$R$41,COLUMN(),0)*ScreenHeight!$D44)-1))+IF(Ghosts!$B$35,IF(Param!$M$21,-1-POWER(0.3,Param!$M$21)/(IF(Param!$M$21&lt;20,LightShader!CQ108,OFFSET(LightShader!CQ108,Param!$M$21-20,0))+POWER(0.3,Param!$M$21)),-2),0))</f>
        <v>1.0211486060025987</v>
      </c>
      <c r="CR43" s="46">
        <f ca="1">IF(ScreenHeight!$B44&lt;OFFSET(Radar!$AC$3,COLUMN(),0),    Param!$B$38/ScreenHeight!$B44,    (Param!$B$37+1/(1-OFFSET(Radar!$AD$3,COLUMN(),0)*ScreenHeight!$C44)/Param!$B$39)/OFFSET(Radar!$AC$3,COLUMN(),0))*DistanceShader!CR43*LightShader!CR43*(IF(OFFSET(Ghosts!$S$41,COLUMN(),0)&lt;ScreenHeight!$E44,   1,   (SQRT(OFFSET(Ghosts!$T$41,COLUMN(),0)-OFFSET(Ghosts!$R$41,COLUMN(),0)*ScreenHeight!$D44)-1))+IF(Ghosts!$B$35,IF(Param!$M$21,-1-POWER(0.3,Param!$M$21)/(IF(Param!$M$21&lt;20,LightShader!CR108,OFFSET(LightShader!CR108,Param!$M$21-20,0))+POWER(0.3,Param!$M$21)),-2),0))</f>
        <v>0.73420412530476586</v>
      </c>
      <c r="CS43" s="46">
        <f ca="1">IF(ScreenHeight!$B44&lt;OFFSET(Radar!$AC$3,COLUMN(),0),    Param!$B$38/ScreenHeight!$B44,    (Param!$B$37+1/(1-OFFSET(Radar!$AD$3,COLUMN(),0)*ScreenHeight!$C44)/Param!$B$39)/OFFSET(Radar!$AC$3,COLUMN(),0))*DistanceShader!CS43*LightShader!CS43*(IF(OFFSET(Ghosts!$S$41,COLUMN(),0)&lt;ScreenHeight!$E44,   1,   (SQRT(OFFSET(Ghosts!$T$41,COLUMN(),0)-OFFSET(Ghosts!$R$41,COLUMN(),0)*ScreenHeight!$D44)-1))+IF(Ghosts!$B$35,IF(Param!$M$21,-1-POWER(0.3,Param!$M$21)/(IF(Param!$M$21&lt;20,LightShader!CS108,OFFSET(LightShader!CS108,Param!$M$21-20,0))+POWER(0.3,Param!$M$21)),-2),0))</f>
        <v>0.71440963184905293</v>
      </c>
      <c r="CT43" s="46">
        <f ca="1">IF(ScreenHeight!$B44&lt;OFFSET(Radar!$AC$3,COLUMN(),0),    Param!$B$38/ScreenHeight!$B44,    (Param!$B$37+1/(1-OFFSET(Radar!$AD$3,COLUMN(),0)*ScreenHeight!$C44)/Param!$B$39)/OFFSET(Radar!$AC$3,COLUMN(),0))*DistanceShader!CT43*LightShader!CT43*(IF(OFFSET(Ghosts!$S$41,COLUMN(),0)&lt;ScreenHeight!$E44,   1,   (SQRT(OFFSET(Ghosts!$T$41,COLUMN(),0)-OFFSET(Ghosts!$R$41,COLUMN(),0)*ScreenHeight!$D44)-1))+IF(Ghosts!$B$35,IF(Param!$M$21,-1-POWER(0.3,Param!$M$21)/(IF(Param!$M$21&lt;20,LightShader!CT108,OFFSET(LightShader!CT108,Param!$M$21-20,0))+POWER(0.3,Param!$M$21)),-2),0))</f>
        <v>0.69543649631846072</v>
      </c>
      <c r="CU43" s="46">
        <f ca="1">IF(ScreenHeight!$B44&lt;OFFSET(Radar!$AC$3,COLUMN(),0),    Param!$B$38/ScreenHeight!$B44,    (Param!$B$37+1/(1-OFFSET(Radar!$AD$3,COLUMN(),0)*ScreenHeight!$C44)/Param!$B$39)/OFFSET(Radar!$AC$3,COLUMN(),0))*DistanceShader!CU43*LightShader!CU43*(IF(OFFSET(Ghosts!$S$41,COLUMN(),0)&lt;ScreenHeight!$E44,   1,   (SQRT(OFFSET(Ghosts!$T$41,COLUMN(),0)-OFFSET(Ghosts!$R$41,COLUMN(),0)*ScreenHeight!$D44)-1))+IF(Ghosts!$B$35,IF(Param!$M$21,-1-POWER(0.3,Param!$M$21)/(IF(Param!$M$21&lt;20,LightShader!CU108,OFFSET(LightShader!CU108,Param!$M$21-20,0))+POWER(0.3,Param!$M$21)),-2),0))</f>
        <v>0.67724489365896257</v>
      </c>
      <c r="CV43" s="46">
        <f ca="1">IF(ScreenHeight!$B44&lt;OFFSET(Radar!$AC$3,COLUMN(),0),    Param!$B$38/ScreenHeight!$B44,    (Param!$B$37+1/(1-OFFSET(Radar!$AD$3,COLUMN(),0)*ScreenHeight!$C44)/Param!$B$39)/OFFSET(Radar!$AC$3,COLUMN(),0))*DistanceShader!CV43*LightShader!CV43*(IF(OFFSET(Ghosts!$S$41,COLUMN(),0)&lt;ScreenHeight!$E44,   1,   (SQRT(OFFSET(Ghosts!$T$41,COLUMN(),0)-OFFSET(Ghosts!$R$41,COLUMN(),0)*ScreenHeight!$D44)-1))+IF(Ghosts!$B$35,IF(Param!$M$21,-1-POWER(0.3,Param!$M$21)/(IF(Param!$M$21&lt;20,LightShader!CV108,OFFSET(LightShader!CV108,Param!$M$21-20,0))+POWER(0.3,Param!$M$21)),-2),0))</f>
        <v>0.65979553060907681</v>
      </c>
      <c r="CW43" s="46">
        <f ca="1">IF(ScreenHeight!$B44&lt;OFFSET(Radar!$AC$3,COLUMN(),0),    Param!$B$38/ScreenHeight!$B44,    (Param!$B$37+1/(1-OFFSET(Radar!$AD$3,COLUMN(),0)*ScreenHeight!$C44)/Param!$B$39)/OFFSET(Radar!$AC$3,COLUMN(),0))*DistanceShader!CW43*LightShader!CW43*(IF(OFFSET(Ghosts!$S$41,COLUMN(),0)&lt;ScreenHeight!$E44,   1,   (SQRT(OFFSET(Ghosts!$T$41,COLUMN(),0)-OFFSET(Ghosts!$R$41,COLUMN(),0)*ScreenHeight!$D44)-1))+IF(Ghosts!$B$35,IF(Param!$M$21,-1-POWER(0.3,Param!$M$21)/(IF(Param!$M$21&lt;20,LightShader!CW108,OFFSET(LightShader!CW108,Param!$M$21-20,0))+POWER(0.3,Param!$M$21)),-2),0))</f>
        <v>0.64305022915318666</v>
      </c>
    </row>
    <row r="44" spans="1:125" ht="7.5" customHeight="1">
      <c r="A44" s="46">
        <f ca="1">IF(ScreenHeight!$B45&lt;OFFSET(Radar!$AC$3,COLUMN(),0),    Param!$B$38/ScreenHeight!$B45,    (Param!$B$37+1/(1-OFFSET(Radar!$AD$3,COLUMN(),0)*ScreenHeight!$C45)/Param!$B$39)/OFFSET(Radar!$AC$3,COLUMN(),0))*DistanceShader!A44*LightShader!A44*(IF(OFFSET(Ghosts!$S$41,COLUMN(),0)&lt;ScreenHeight!$E45,   1,   (SQRT(OFFSET(Ghosts!$T$41,COLUMN(),0)-OFFSET(Ghosts!$R$41,COLUMN(),0)*ScreenHeight!$D45)-1))+IF(Ghosts!$B$35,IF(Param!$M$21,-1-POWER(0.3,Param!$M$21)/(IF(Param!$M$21&lt;20,LightShader!A109,OFFSET(LightShader!A109,Param!$M$21-20,0))+POWER(0.3,Param!$M$21)),-2),0))</f>
        <v>0.70263671677662132</v>
      </c>
      <c r="B44" s="46">
        <f ca="1">IF(ScreenHeight!$B45&lt;OFFSET(Radar!$AC$3,COLUMN(),0),    Param!$B$38/ScreenHeight!$B45,    (Param!$B$37+1/(1-OFFSET(Radar!$AD$3,COLUMN(),0)*ScreenHeight!$C45)/Param!$B$39)/OFFSET(Radar!$AC$3,COLUMN(),0))*DistanceShader!B44*LightShader!B44*(IF(OFFSET(Ghosts!$S$41,COLUMN(),0)&lt;ScreenHeight!$E45,   1,   (SQRT(OFFSET(Ghosts!$T$41,COLUMN(),0)-OFFSET(Ghosts!$R$41,COLUMN(),0)*ScreenHeight!$D45)-1))+IF(Ghosts!$B$35,IF(Param!$M$21,-1-POWER(0.3,Param!$M$21)/(IF(Param!$M$21&lt;20,LightShader!B109,OFFSET(LightShader!B109,Param!$M$21-20,0))+POWER(0.3,Param!$M$21)),-2),0))</f>
        <v>0.71512557300270874</v>
      </c>
      <c r="C44" s="46">
        <f ca="1">IF(ScreenHeight!$B45&lt;OFFSET(Radar!$AC$3,COLUMN(),0),    Param!$B$38/ScreenHeight!$B45,    (Param!$B$37+1/(1-OFFSET(Radar!$AD$3,COLUMN(),0)*ScreenHeight!$C45)/Param!$B$39)/OFFSET(Radar!$AC$3,COLUMN(),0))*DistanceShader!C44*LightShader!C44*(IF(OFFSET(Ghosts!$S$41,COLUMN(),0)&lt;ScreenHeight!$E45,   1,   (SQRT(OFFSET(Ghosts!$T$41,COLUMN(),0)-OFFSET(Ghosts!$R$41,COLUMN(),0)*ScreenHeight!$D45)-1))+IF(Ghosts!$B$35,IF(Param!$M$21,-1-POWER(0.3,Param!$M$21)/(IF(Param!$M$21&lt;20,LightShader!C109,OFFSET(LightShader!C109,Param!$M$21-20,0))+POWER(0.3,Param!$M$21)),-2),0))</f>
        <v>0.72798324596780561</v>
      </c>
      <c r="D44" s="46">
        <f ca="1">IF(ScreenHeight!$B45&lt;OFFSET(Radar!$AC$3,COLUMN(),0),    Param!$B$38/ScreenHeight!$B45,    (Param!$B$37+1/(1-OFFSET(Radar!$AD$3,COLUMN(),0)*ScreenHeight!$C45)/Param!$B$39)/OFFSET(Radar!$AC$3,COLUMN(),0))*DistanceShader!D44*LightShader!D44*(IF(OFFSET(Ghosts!$S$41,COLUMN(),0)&lt;ScreenHeight!$E45,   1,   (SQRT(OFFSET(Ghosts!$T$41,COLUMN(),0)-OFFSET(Ghosts!$R$41,COLUMN(),0)*ScreenHeight!$D45)-1))+IF(Ghosts!$B$35,IF(Param!$M$21,-1-POWER(0.3,Param!$M$21)/(IF(Param!$M$21&lt;20,LightShader!D109,OFFSET(LightShader!D109,Param!$M$21-20,0))+POWER(0.3,Param!$M$21)),-2),0))</f>
        <v>1.0275744651333558</v>
      </c>
      <c r="E44" s="46">
        <f ca="1">IF(ScreenHeight!$B45&lt;OFFSET(Radar!$AC$3,COLUMN(),0),    Param!$B$38/ScreenHeight!$B45,    (Param!$B$37+1/(1-OFFSET(Radar!$AD$3,COLUMN(),0)*ScreenHeight!$C45)/Param!$B$39)/OFFSET(Radar!$AC$3,COLUMN(),0))*DistanceShader!E44*LightShader!E44*(IF(OFFSET(Ghosts!$S$41,COLUMN(),0)&lt;ScreenHeight!$E45,   1,   (SQRT(OFFSET(Ghosts!$T$41,COLUMN(),0)-OFFSET(Ghosts!$R$41,COLUMN(),0)*ScreenHeight!$D45)-1))+IF(Ghosts!$B$35,IF(Param!$M$21,-1-POWER(0.3,Param!$M$21)/(IF(Param!$M$21&lt;20,LightShader!E109,OFFSET(LightShader!E109,Param!$M$21-20,0))+POWER(0.3,Param!$M$21)),-2),0))</f>
        <v>1.0594509207873746</v>
      </c>
      <c r="F44" s="46">
        <f ca="1">IF(ScreenHeight!$B45&lt;OFFSET(Radar!$AC$3,COLUMN(),0),    Param!$B$38/ScreenHeight!$B45,    (Param!$B$37+1/(1-OFFSET(Radar!$AD$3,COLUMN(),0)*ScreenHeight!$C45)/Param!$B$39)/OFFSET(Radar!$AC$3,COLUMN(),0))*DistanceShader!F44*LightShader!F44*(IF(OFFSET(Ghosts!$S$41,COLUMN(),0)&lt;ScreenHeight!$E45,   1,   (SQRT(OFFSET(Ghosts!$T$41,COLUMN(),0)-OFFSET(Ghosts!$R$41,COLUMN(),0)*ScreenHeight!$D45)-1))+IF(Ghosts!$B$35,IF(Param!$M$21,-1-POWER(0.3,Param!$M$21)/(IF(Param!$M$21&lt;20,LightShader!F109,OFFSET(LightShader!F109,Param!$M$21-20,0))+POWER(0.3,Param!$M$21)),-2),0))</f>
        <v>1.0927117573143081</v>
      </c>
      <c r="G44" s="46">
        <f ca="1">IF(ScreenHeight!$B45&lt;OFFSET(Radar!$AC$3,COLUMN(),0),    Param!$B$38/ScreenHeight!$B45,    (Param!$B$37+1/(1-OFFSET(Radar!$AD$3,COLUMN(),0)*ScreenHeight!$C45)/Param!$B$39)/OFFSET(Radar!$AC$3,COLUMN(),0))*DistanceShader!G44*LightShader!G44*(IF(OFFSET(Ghosts!$S$41,COLUMN(),0)&lt;ScreenHeight!$E45,   1,   (SQRT(OFFSET(Ghosts!$T$41,COLUMN(),0)-OFFSET(Ghosts!$R$41,COLUMN(),0)*ScreenHeight!$D45)-1))+IF(Ghosts!$B$35,IF(Param!$M$21,-1-POWER(0.3,Param!$M$21)/(IF(Param!$M$21&lt;20,LightShader!G109,OFFSET(LightShader!G109,Param!$M$21-20,0))+POWER(0.3,Param!$M$21)),-2),0))</f>
        <v>1.1274328512378029</v>
      </c>
      <c r="H44" s="46">
        <f ca="1">IF(ScreenHeight!$B45&lt;OFFSET(Radar!$AC$3,COLUMN(),0),    Param!$B$38/ScreenHeight!$B45,    (Param!$B$37+1/(1-OFFSET(Radar!$AD$3,COLUMN(),0)*ScreenHeight!$C45)/Param!$B$39)/OFFSET(Radar!$AC$3,COLUMN(),0))*DistanceShader!H44*LightShader!H44*(IF(OFFSET(Ghosts!$S$41,COLUMN(),0)&lt;ScreenHeight!$E45,   1,   (SQRT(OFFSET(Ghosts!$T$41,COLUMN(),0)-OFFSET(Ghosts!$R$41,COLUMN(),0)*ScreenHeight!$D45)-1))+IF(Ghosts!$B$35,IF(Param!$M$21,-1-POWER(0.3,Param!$M$21)/(IF(Param!$M$21&lt;20,LightShader!H109,OFFSET(LightShader!H109,Param!$M$21-20,0))+POWER(0.3,Param!$M$21)),-2),0))</f>
        <v>1.1636950743636048</v>
      </c>
      <c r="I44" s="46">
        <f ca="1">IF(ScreenHeight!$B45&lt;OFFSET(Radar!$AC$3,COLUMN(),0),    Param!$B$38/ScreenHeight!$B45,    (Param!$B$37+1/(1-OFFSET(Radar!$AD$3,COLUMN(),0)*ScreenHeight!$C45)/Param!$B$39)/OFFSET(Radar!$AC$3,COLUMN(),0))*DistanceShader!I44*LightShader!I44*(IF(OFFSET(Ghosts!$S$41,COLUMN(),0)&lt;ScreenHeight!$E45,   1,   (SQRT(OFFSET(Ghosts!$T$41,COLUMN(),0)-OFFSET(Ghosts!$R$41,COLUMN(),0)*ScreenHeight!$D45)-1))+IF(Ghosts!$B$35,IF(Param!$M$21,-1-POWER(0.3,Param!$M$21)/(IF(Param!$M$21&lt;20,LightShader!I109,OFFSET(LightShader!I109,Param!$M$21-20,0))+POWER(0.3,Param!$M$21)),-2),0))</f>
        <v>1.2015846739674834</v>
      </c>
      <c r="J44" s="46">
        <f ca="1">IF(ScreenHeight!$B45&lt;OFFSET(Radar!$AC$3,COLUMN(),0),    Param!$B$38/ScreenHeight!$B45,    (Param!$B$37+1/(1-OFFSET(Radar!$AD$3,COLUMN(),0)*ScreenHeight!$C45)/Param!$B$39)/OFFSET(Radar!$AC$3,COLUMN(),0))*DistanceShader!J44*LightShader!J44*(IF(OFFSET(Ghosts!$S$41,COLUMN(),0)&lt;ScreenHeight!$E45,   1,   (SQRT(OFFSET(Ghosts!$T$41,COLUMN(),0)-OFFSET(Ghosts!$R$41,COLUMN(),0)*ScreenHeight!$D45)-1))+IF(Ghosts!$B$35,IF(Param!$M$21,-1-POWER(0.3,Param!$M$21)/(IF(Param!$M$21&lt;20,LightShader!J109,OFFSET(LightShader!J109,Param!$M$21-20,0))+POWER(0.3,Param!$M$21)),-2),0))</f>
        <v>1.2411936836769268</v>
      </c>
      <c r="K44" s="46">
        <f ca="1">IF(ScreenHeight!$B45&lt;OFFSET(Radar!$AC$3,COLUMN(),0),    Param!$B$38/ScreenHeight!$B45,    (Param!$B$37+1/(1-OFFSET(Radar!$AD$3,COLUMN(),0)*ScreenHeight!$C45)/Param!$B$39)/OFFSET(Radar!$AC$3,COLUMN(),0))*DistanceShader!K44*LightShader!K44*(IF(OFFSET(Ghosts!$S$41,COLUMN(),0)&lt;ScreenHeight!$E45,   1,   (SQRT(OFFSET(Ghosts!$T$41,COLUMN(),0)-OFFSET(Ghosts!$R$41,COLUMN(),0)*ScreenHeight!$D45)-1))+IF(Ghosts!$B$35,IF(Param!$M$21,-1-POWER(0.3,Param!$M$21)/(IF(Param!$M$21&lt;20,LightShader!K109,OFFSET(LightShader!K109,Param!$M$21-20,0))+POWER(0.3,Param!$M$21)),-2),0))</f>
        <v>1.2826203668557359</v>
      </c>
      <c r="L44" s="46">
        <f ca="1">IF(ScreenHeight!$B45&lt;OFFSET(Radar!$AC$3,COLUMN(),0),    Param!$B$38/ScreenHeight!$B45,    (Param!$B$37+1/(1-OFFSET(Radar!$AD$3,COLUMN(),0)*ScreenHeight!$C45)/Param!$B$39)/OFFSET(Radar!$AC$3,COLUMN(),0))*DistanceShader!L44*LightShader!L44*(IF(OFFSET(Ghosts!$S$41,COLUMN(),0)&lt;ScreenHeight!$E45,   1,   (SQRT(OFFSET(Ghosts!$T$41,COLUMN(),0)-OFFSET(Ghosts!$R$41,COLUMN(),0)*ScreenHeight!$D45)-1))+IF(Ghosts!$B$35,IF(Param!$M$21,-1-POWER(0.3,Param!$M$21)/(IF(Param!$M$21&lt;20,LightShader!L109,OFFSET(LightShader!L109,Param!$M$21-20,0))+POWER(0.3,Param!$M$21)),-2),0))</f>
        <v>1.3259696940487551</v>
      </c>
      <c r="M44" s="46">
        <f ca="1">IF(ScreenHeight!$B45&lt;OFFSET(Radar!$AC$3,COLUMN(),0),    Param!$B$38/ScreenHeight!$B45,    (Param!$B$37+1/(1-OFFSET(Radar!$AD$3,COLUMN(),0)*ScreenHeight!$C45)/Param!$B$39)/OFFSET(Radar!$AC$3,COLUMN(),0))*DistanceShader!M44*LightShader!M44*(IF(OFFSET(Ghosts!$S$41,COLUMN(),0)&lt;ScreenHeight!$E45,   1,   (SQRT(OFFSET(Ghosts!$T$41,COLUMN(),0)-OFFSET(Ghosts!$R$41,COLUMN(),0)*ScreenHeight!$D45)-1))+IF(Ghosts!$B$35,IF(Param!$M$21,-1-POWER(0.3,Param!$M$21)/(IF(Param!$M$21&lt;20,LightShader!M109,OFFSET(LightShader!M109,Param!$M$21-20,0))+POWER(0.3,Param!$M$21)),-2),0))</f>
        <v>1.3713538556111069</v>
      </c>
      <c r="N44" s="46">
        <f ca="1">IF(ScreenHeight!$B45&lt;OFFSET(Radar!$AC$3,COLUMN(),0),    Param!$B$38/ScreenHeight!$B45,    (Param!$B$37+1/(1-OFFSET(Radar!$AD$3,COLUMN(),0)*ScreenHeight!$C45)/Param!$B$39)/OFFSET(Radar!$AC$3,COLUMN(),0))*DistanceShader!N44*LightShader!N44*(IF(OFFSET(Ghosts!$S$41,COLUMN(),0)&lt;ScreenHeight!$E45,   1,   (SQRT(OFFSET(Ghosts!$T$41,COLUMN(),0)-OFFSET(Ghosts!$R$41,COLUMN(),0)*ScreenHeight!$D45)-1))+IF(Ghosts!$B$35,IF(Param!$M$21,-1-POWER(0.3,Param!$M$21)/(IF(Param!$M$21&lt;20,LightShader!N109,OFFSET(LightShader!N109,Param!$M$21-20,0))+POWER(0.3,Param!$M$21)),-2),0))</f>
        <v>1.4188928099604883</v>
      </c>
      <c r="O44" s="46">
        <f ca="1">IF(ScreenHeight!$B45&lt;OFFSET(Radar!$AC$3,COLUMN(),0),    Param!$B$38/ScreenHeight!$B45,    (Param!$B$37+1/(1-OFFSET(Radar!$AD$3,COLUMN(),0)*ScreenHeight!$C45)/Param!$B$39)/OFFSET(Radar!$AC$3,COLUMN(),0))*DistanceShader!O44*LightShader!O44*(IF(OFFSET(Ghosts!$S$41,COLUMN(),0)&lt;ScreenHeight!$E45,   1,   (SQRT(OFFSET(Ghosts!$T$41,COLUMN(),0)-OFFSET(Ghosts!$R$41,COLUMN(),0)*ScreenHeight!$D45)-1))+IF(Ghosts!$B$35,IF(Param!$M$21,-1-POWER(0.3,Param!$M$21)/(IF(Param!$M$21&lt;20,LightShader!O109,OFFSET(LightShader!O109,Param!$M$21-20,0))+POWER(0.3,Param!$M$21)),-2),0))</f>
        <v>1.468714866854949</v>
      </c>
      <c r="P44" s="46">
        <f ca="1">IF(ScreenHeight!$B45&lt;OFFSET(Radar!$AC$3,COLUMN(),0),    Param!$B$38/ScreenHeight!$B45,    (Param!$B$37+1/(1-OFFSET(Radar!$AD$3,COLUMN(),0)*ScreenHeight!$C45)/Param!$B$39)/OFFSET(Radar!$AC$3,COLUMN(),0))*DistanceShader!P44*LightShader!P44*(IF(OFFSET(Ghosts!$S$41,COLUMN(),0)&lt;ScreenHeight!$E45,   1,   (SQRT(OFFSET(Ghosts!$T$41,COLUMN(),0)-OFFSET(Ghosts!$R$41,COLUMN(),0)*ScreenHeight!$D45)-1))+IF(Ghosts!$B$35,IF(Param!$M$21,-1-POWER(0.3,Param!$M$21)/(IF(Param!$M$21&lt;20,LightShader!P109,OFFSET(LightShader!P109,Param!$M$21-20,0))+POWER(0.3,Param!$M$21)),-2),0))</f>
        <v>1.5209573035806909</v>
      </c>
      <c r="Q44" s="46">
        <f ca="1">IF(ScreenHeight!$B45&lt;OFFSET(Radar!$AC$3,COLUMN(),0),    Param!$B$38/ScreenHeight!$B45,    (Param!$B$37+1/(1-OFFSET(Radar!$AD$3,COLUMN(),0)*ScreenHeight!$C45)/Param!$B$39)/OFFSET(Radar!$AC$3,COLUMN(),0))*DistanceShader!Q44*LightShader!Q44*(IF(OFFSET(Ghosts!$S$41,COLUMN(),0)&lt;ScreenHeight!$E45,   1,   (SQRT(OFFSET(Ghosts!$T$41,COLUMN(),0)-OFFSET(Ghosts!$R$41,COLUMN(),0)*ScreenHeight!$D45)-1))+IF(Ghosts!$B$35,IF(Param!$M$21,-1-POWER(0.3,Param!$M$21)/(IF(Param!$M$21&lt;20,LightShader!Q109,OFFSET(LightShader!Q109,Param!$M$21-20,0))+POWER(0.3,Param!$M$21)),-2),0))</f>
        <v>1.5757670097580359</v>
      </c>
      <c r="R44" s="46">
        <f ca="1">IF(ScreenHeight!$B45&lt;OFFSET(Radar!$AC$3,COLUMN(),0),    Param!$B$38/ScreenHeight!$B45,    (Param!$B$37+1/(1-OFFSET(Radar!$AD$3,COLUMN(),0)*ScreenHeight!$C45)/Param!$B$39)/OFFSET(Radar!$AC$3,COLUMN(),0))*DistanceShader!R44*LightShader!R44*(IF(OFFSET(Ghosts!$S$41,COLUMN(),0)&lt;ScreenHeight!$E45,   1,   (SQRT(OFFSET(Ghosts!$T$41,COLUMN(),0)-OFFSET(Ghosts!$R$41,COLUMN(),0)*ScreenHeight!$D45)-1))+IF(Ghosts!$B$35,IF(Param!$M$21,-1-POWER(0.3,Param!$M$21)/(IF(Param!$M$21&lt;20,LightShader!R109,OFFSET(LightShader!R109,Param!$M$21-20,0))+POWER(0.3,Param!$M$21)),-2),0))</f>
        <v>1.6333011534014688</v>
      </c>
      <c r="S44" s="46">
        <f ca="1">IF(ScreenHeight!$B45&lt;OFFSET(Radar!$AC$3,COLUMN(),0),    Param!$B$38/ScreenHeight!$B45,    (Param!$B$37+1/(1-OFFSET(Radar!$AD$3,COLUMN(),0)*ScreenHeight!$C45)/Param!$B$39)/OFFSET(Radar!$AC$3,COLUMN(),0))*DistanceShader!S44*LightShader!S44*(IF(OFFSET(Ghosts!$S$41,COLUMN(),0)&lt;ScreenHeight!$E45,   1,   (SQRT(OFFSET(Ghosts!$T$41,COLUMN(),0)-OFFSET(Ghosts!$R$41,COLUMN(),0)*ScreenHeight!$D45)-1))+IF(Ghosts!$B$35,IF(Param!$M$21,-1-POWER(0.3,Param!$M$21)/(IF(Param!$M$21&lt;20,LightShader!S109,OFFSET(LightShader!S109,Param!$M$21-20,0))+POWER(0.3,Param!$M$21)),-2),0))</f>
        <v>1.6937278565837903</v>
      </c>
      <c r="T44" s="46">
        <f ca="1">IF(ScreenHeight!$B45&lt;OFFSET(Radar!$AC$3,COLUMN(),0),    Param!$B$38/ScreenHeight!$B45,    (Param!$B$37+1/(1-OFFSET(Radar!$AD$3,COLUMN(),0)*ScreenHeight!$C45)/Param!$B$39)/OFFSET(Radar!$AC$3,COLUMN(),0))*DistanceShader!T44*LightShader!T44*(IF(OFFSET(Ghosts!$S$41,COLUMN(),0)&lt;ScreenHeight!$E45,   1,   (SQRT(OFFSET(Ghosts!$T$41,COLUMN(),0)-OFFSET(Ghosts!$R$41,COLUMN(),0)*ScreenHeight!$D45)-1))+IF(Ghosts!$B$35,IF(Param!$M$21,-1-POWER(0.3,Param!$M$21)/(IF(Param!$M$21&lt;20,LightShader!T109,OFFSET(LightShader!T109,Param!$M$21-20,0))+POWER(0.3,Param!$M$21)),-2),0))</f>
        <v>1.7572268631306045</v>
      </c>
      <c r="U44" s="46">
        <f ca="1">IF(ScreenHeight!$B45&lt;OFFSET(Radar!$AC$3,COLUMN(),0),    Param!$B$38/ScreenHeight!$B45,    (Param!$B$37+1/(1-OFFSET(Radar!$AD$3,COLUMN(),0)*ScreenHeight!$C45)/Param!$B$39)/OFFSET(Radar!$AC$3,COLUMN(),0))*DistanceShader!U44*LightShader!U44*(IF(OFFSET(Ghosts!$S$41,COLUMN(),0)&lt;ScreenHeight!$E45,   1,   (SQRT(OFFSET(Ghosts!$T$41,COLUMN(),0)-OFFSET(Ghosts!$R$41,COLUMN(),0)*ScreenHeight!$D45)-1))+IF(Ghosts!$B$35,IF(Param!$M$21,-1-POWER(0.3,Param!$M$21)/(IF(Param!$M$21&lt;20,LightShader!U109,OFFSET(LightShader!U109,Param!$M$21-20,0))+POWER(0.3,Param!$M$21)),-2),0))</f>
        <v>1.8239901726447907</v>
      </c>
      <c r="V44" s="46">
        <f ca="1">IF(ScreenHeight!$B45&lt;OFFSET(Radar!$AC$3,COLUMN(),0),    Param!$B$38/ScreenHeight!$B45,    (Param!$B$37+1/(1-OFFSET(Radar!$AD$3,COLUMN(),0)*ScreenHeight!$C45)/Param!$B$39)/OFFSET(Radar!$AC$3,COLUMN(),0))*DistanceShader!V44*LightShader!V44*(IF(OFFSET(Ghosts!$S$41,COLUMN(),0)&lt;ScreenHeight!$E45,   1,   (SQRT(OFFSET(Ghosts!$T$41,COLUMN(),0)-OFFSET(Ghosts!$R$41,COLUMN(),0)*ScreenHeight!$D45)-1))+IF(Ghosts!$B$35,IF(Param!$M$21,-1-POWER(0.3,Param!$M$21)/(IF(Param!$M$21&lt;20,LightShader!V109,OFFSET(LightShader!V109,Param!$M$21-20,0))+POWER(0.3,Param!$M$21)),-2),0))</f>
        <v>1.8942226040826258</v>
      </c>
      <c r="W44" s="46">
        <f ca="1">IF(ScreenHeight!$B45&lt;OFFSET(Radar!$AC$3,COLUMN(),0),    Param!$B$38/ScreenHeight!$B45,    (Param!$B$37+1/(1-OFFSET(Radar!$AD$3,COLUMN(),0)*ScreenHeight!$C45)/Param!$B$39)/OFFSET(Radar!$AC$3,COLUMN(),0))*DistanceShader!W44*LightShader!W44*(IF(OFFSET(Ghosts!$S$41,COLUMN(),0)&lt;ScreenHeight!$E45,   1,   (SQRT(OFFSET(Ghosts!$T$41,COLUMN(),0)-OFFSET(Ghosts!$R$41,COLUMN(),0)*ScreenHeight!$D45)-1))+IF(Ghosts!$B$35,IF(Param!$M$21,-1-POWER(0.3,Param!$M$21)/(IF(Param!$M$21&lt;20,LightShader!W109,OFFSET(LightShader!W109,Param!$M$21-20,0))+POWER(0.3,Param!$M$21)),-2),0))</f>
        <v>1.9681422370862176</v>
      </c>
      <c r="X44" s="46">
        <f ca="1">IF(ScreenHeight!$B45&lt;OFFSET(Radar!$AC$3,COLUMN(),0),    Param!$B$38/ScreenHeight!$B45,    (Param!$B$37+1/(1-OFFSET(Radar!$AD$3,COLUMN(),0)*ScreenHeight!$C45)/Param!$B$39)/OFFSET(Radar!$AC$3,COLUMN(),0))*DistanceShader!X44*LightShader!X44*(IF(OFFSET(Ghosts!$S$41,COLUMN(),0)&lt;ScreenHeight!$E45,   1,   (SQRT(OFFSET(Ghosts!$T$41,COLUMN(),0)-OFFSET(Ghosts!$R$41,COLUMN(),0)*ScreenHeight!$D45)-1))+IF(Ghosts!$B$35,IF(Param!$M$21,-1-POWER(0.3,Param!$M$21)/(IF(Param!$M$21&lt;20,LightShader!X109,OFFSET(LightShader!X109,Param!$M$21-20,0))+POWER(0.3,Param!$M$21)),-2),0))</f>
        <v>2.0459806590270508</v>
      </c>
      <c r="Y44" s="46">
        <f ca="1">IF(ScreenHeight!$B45&lt;OFFSET(Radar!$AC$3,COLUMN(),0),    Param!$B$38/ScreenHeight!$B45,    (Param!$B$37+1/(1-OFFSET(Radar!$AD$3,COLUMN(),0)*ScreenHeight!$C45)/Param!$B$39)/OFFSET(Radar!$AC$3,COLUMN(),0))*DistanceShader!Y44*LightShader!Y44*(IF(OFFSET(Ghosts!$S$41,COLUMN(),0)&lt;ScreenHeight!$E45,   1,   (SQRT(OFFSET(Ghosts!$T$41,COLUMN(),0)-OFFSET(Ghosts!$R$41,COLUMN(),0)*ScreenHeight!$D45)-1))+IF(Ghosts!$B$35,IF(Param!$M$21,-1-POWER(0.3,Param!$M$21)/(IF(Param!$M$21&lt;20,LightShader!Y109,OFFSET(LightShader!Y109,Param!$M$21-20,0))+POWER(0.3,Param!$M$21)),-2),0))</f>
        <v>2.1279829185523083</v>
      </c>
      <c r="Z44" s="46">
        <f ca="1">IF(ScreenHeight!$B45&lt;OFFSET(Radar!$AC$3,COLUMN(),0),    Param!$B$38/ScreenHeight!$B45,    (Param!$B$37+1/(1-OFFSET(Radar!$AD$3,COLUMN(),0)*ScreenHeight!$C45)/Param!$B$39)/OFFSET(Radar!$AC$3,COLUMN(),0))*DistanceShader!Z44*LightShader!Z44*(IF(OFFSET(Ghosts!$S$41,COLUMN(),0)&lt;ScreenHeight!$E45,   1,   (SQRT(OFFSET(Ghosts!$T$41,COLUMN(),0)-OFFSET(Ghosts!$R$41,COLUMN(),0)*ScreenHeight!$D45)-1))+IF(Ghosts!$B$35,IF(Param!$M$21,-1-POWER(0.3,Param!$M$21)/(IF(Param!$M$21&lt;20,LightShader!Z109,OFFSET(LightShader!Z109,Param!$M$21-20,0))+POWER(0.3,Param!$M$21)),-2),0))</f>
        <v>2.2144070501931647</v>
      </c>
      <c r="AA44" s="46">
        <f ca="1">IF(ScreenHeight!$B45&lt;OFFSET(Radar!$AC$3,COLUMN(),0),    Param!$B$38/ScreenHeight!$B45,    (Param!$B$37+1/(1-OFFSET(Radar!$AD$3,COLUMN(),0)*ScreenHeight!$C45)/Param!$B$39)/OFFSET(Radar!$AC$3,COLUMN(),0))*DistanceShader!AA44*LightShader!AA44*(IF(OFFSET(Ghosts!$S$41,COLUMN(),0)&lt;ScreenHeight!$E45,   1,   (SQRT(OFFSET(Ghosts!$T$41,COLUMN(),0)-OFFSET(Ghosts!$R$41,COLUMN(),0)*ScreenHeight!$D45)-1))+IF(Ghosts!$B$35,IF(Param!$M$21,-1-POWER(0.3,Param!$M$21)/(IF(Param!$M$21&lt;20,LightShader!AA109,OFFSET(LightShader!AA109,Param!$M$21-20,0))+POWER(0.3,Param!$M$21)),-2),0))</f>
        <v>2.3055229865717535</v>
      </c>
      <c r="AB44" s="46">
        <f ca="1">IF(ScreenHeight!$B45&lt;OFFSET(Radar!$AC$3,COLUMN(),0),    Param!$B$38/ScreenHeight!$B45,    (Param!$B$37+1/(1-OFFSET(Radar!$AD$3,COLUMN(),0)*ScreenHeight!$C45)/Param!$B$39)/OFFSET(Radar!$AC$3,COLUMN(),0))*DistanceShader!AB44*LightShader!AB44*(IF(OFFSET(Ghosts!$S$41,COLUMN(),0)&lt;ScreenHeight!$E45,   1,   (SQRT(OFFSET(Ghosts!$T$41,COLUMN(),0)-OFFSET(Ghosts!$R$41,COLUMN(),0)*ScreenHeight!$D45)-1))+IF(Ghosts!$B$35,IF(Param!$M$21,-1-POWER(0.3,Param!$M$21)/(IF(Param!$M$21&lt;20,LightShader!AB109,OFFSET(LightShader!AB109,Param!$M$21-20,0))+POWER(0.3,Param!$M$21)),-2),0))</f>
        <v>2.4016106115795828</v>
      </c>
      <c r="AC44" s="46">
        <f ca="1">IF(ScreenHeight!$B45&lt;OFFSET(Radar!$AC$3,COLUMN(),0),    Param!$B$38/ScreenHeight!$B45,    (Param!$B$37+1/(1-OFFSET(Radar!$AD$3,COLUMN(),0)*ScreenHeight!$C45)/Param!$B$39)/OFFSET(Radar!$AC$3,COLUMN(),0))*DistanceShader!AC44*LightShader!AC44*(IF(OFFSET(Ghosts!$S$41,COLUMN(),0)&lt;ScreenHeight!$E45,   1,   (SQRT(OFFSET(Ghosts!$T$41,COLUMN(),0)-OFFSET(Ghosts!$R$41,COLUMN(),0)*ScreenHeight!$D45)-1))+IF(Ghosts!$B$35,IF(Param!$M$21,-1-POWER(0.3,Param!$M$21)/(IF(Param!$M$21&lt;20,LightShader!AC109,OFFSET(LightShader!AC109,Param!$M$21-20,0))+POWER(0.3,Param!$M$21)),-2),0))</f>
        <v>2.5029566256114646</v>
      </c>
      <c r="AD44" s="46">
        <f ca="1">IF(ScreenHeight!$B45&lt;OFFSET(Radar!$AC$3,COLUMN(),0),    Param!$B$38/ScreenHeight!$B45,    (Param!$B$37+1/(1-OFFSET(Radar!$AD$3,COLUMN(),0)*ScreenHeight!$C45)/Param!$B$39)/OFFSET(Radar!$AC$3,COLUMN(),0))*DistanceShader!AD44*LightShader!AD44*(IF(OFFSET(Ghosts!$S$41,COLUMN(),0)&lt;ScreenHeight!$E45,   1,   (SQRT(OFFSET(Ghosts!$T$41,COLUMN(),0)-OFFSET(Ghosts!$R$41,COLUMN(),0)*ScreenHeight!$D45)-1))+IF(Ghosts!$B$35,IF(Param!$M$21,-1-POWER(0.3,Param!$M$21)/(IF(Param!$M$21&lt;20,LightShader!AD109,OFFSET(LightShader!AD109,Param!$M$21-20,0))+POWER(0.3,Param!$M$21)),-2),0))</f>
        <v>2.6098497880553748</v>
      </c>
      <c r="AE44" s="46">
        <f ca="1">IF(ScreenHeight!$B45&lt;OFFSET(Radar!$AC$3,COLUMN(),0),    Param!$B$38/ScreenHeight!$B45,    (Param!$B$37+1/(1-OFFSET(Radar!$AD$3,COLUMN(),0)*ScreenHeight!$C45)/Param!$B$39)/OFFSET(Radar!$AC$3,COLUMN(),0))*DistanceShader!AE44*LightShader!AE44*(IF(OFFSET(Ghosts!$S$41,COLUMN(),0)&lt;ScreenHeight!$E45,   1,   (SQRT(OFFSET(Ghosts!$T$41,COLUMN(),0)-OFFSET(Ghosts!$R$41,COLUMN(),0)*ScreenHeight!$D45)-1))+IF(Ghosts!$B$35,IF(Param!$M$21,-1-POWER(0.3,Param!$M$21)/(IF(Param!$M$21&lt;20,LightShader!AE109,OFFSET(LightShader!AE109,Param!$M$21-20,0))+POWER(0.3,Param!$M$21)),-2),0))</f>
        <v>2.722573968234693</v>
      </c>
      <c r="AF44" s="46">
        <f ca="1">IF(ScreenHeight!$B45&lt;OFFSET(Radar!$AC$3,COLUMN(),0),    Param!$B$38/ScreenHeight!$B45,    (Param!$B$37+1/(1-OFFSET(Radar!$AD$3,COLUMN(),0)*ScreenHeight!$C45)/Param!$B$39)/OFFSET(Radar!$AC$3,COLUMN(),0))*DistanceShader!AF44*LightShader!AF44*(IF(OFFSET(Ghosts!$S$41,COLUMN(),0)&lt;ScreenHeight!$E45,   1,   (SQRT(OFFSET(Ghosts!$T$41,COLUMN(),0)-OFFSET(Ghosts!$R$41,COLUMN(),0)*ScreenHeight!$D45)-1))+IF(Ghosts!$B$35,IF(Param!$M$21,-1-POWER(0.3,Param!$M$21)/(IF(Param!$M$21&lt;20,LightShader!AF109,OFFSET(LightShader!AF109,Param!$M$21-20,0))+POWER(0.3,Param!$M$21)),-2),0))</f>
        <v>2.8413982702509286</v>
      </c>
      <c r="AG44" s="46">
        <f ca="1">IF(ScreenHeight!$B45&lt;OFFSET(Radar!$AC$3,COLUMN(),0),    Param!$B$38/ScreenHeight!$B45,    (Param!$B$37+1/(1-OFFSET(Radar!$AD$3,COLUMN(),0)*ScreenHeight!$C45)/Param!$B$39)/OFFSET(Radar!$AC$3,COLUMN(),0))*DistanceShader!AG44*LightShader!AG44*(IF(OFFSET(Ghosts!$S$41,COLUMN(),0)&lt;ScreenHeight!$E45,   1,   (SQRT(OFFSET(Ghosts!$T$41,COLUMN(),0)-OFFSET(Ghosts!$R$41,COLUMN(),0)*ScreenHeight!$D45)-1))+IF(Ghosts!$B$35,IF(Param!$M$21,-1-POWER(0.3,Param!$M$21)/(IF(Param!$M$21&lt;20,LightShader!AG109,OFFSET(LightShader!AG109,Param!$M$21-20,0))+POWER(0.3,Param!$M$21)),-2),0))</f>
        <v>2.9665632988251738</v>
      </c>
      <c r="AH44" s="46">
        <f ca="1">IF(ScreenHeight!$B45&lt;OFFSET(Radar!$AC$3,COLUMN(),0),    Param!$B$38/ScreenHeight!$B45,    (Param!$B$37+1/(1-OFFSET(Radar!$AD$3,COLUMN(),0)*ScreenHeight!$C45)/Param!$B$39)/OFFSET(Radar!$AC$3,COLUMN(),0))*DistanceShader!AH44*LightShader!AH44*(IF(OFFSET(Ghosts!$S$41,COLUMN(),0)&lt;ScreenHeight!$E45,   1,   (SQRT(OFFSET(Ghosts!$T$41,COLUMN(),0)-OFFSET(Ghosts!$R$41,COLUMN(),0)*ScreenHeight!$D45)-1))+IF(Ghosts!$B$35,IF(Param!$M$21,-1-POWER(0.3,Param!$M$21)/(IF(Param!$M$21&lt;20,LightShader!AH109,OFFSET(LightShader!AH109,Param!$M$21-20,0))+POWER(0.3,Param!$M$21)),-2),0))</f>
        <v>3.0982624075554908</v>
      </c>
      <c r="AI44" s="46">
        <f ca="1">IF(ScreenHeight!$B45&lt;OFFSET(Radar!$AC$3,COLUMN(),0),    Param!$B$38/ScreenHeight!$B45,    (Param!$B$37+1/(1-OFFSET(Radar!$AD$3,COLUMN(),0)*ScreenHeight!$C45)/Param!$B$39)/OFFSET(Radar!$AC$3,COLUMN(),0))*DistanceShader!AI44*LightShader!AI44*(IF(OFFSET(Ghosts!$S$41,COLUMN(),0)&lt;ScreenHeight!$E45,   1,   (SQRT(OFFSET(Ghosts!$T$41,COLUMN(),0)-OFFSET(Ghosts!$R$41,COLUMN(),0)*ScreenHeight!$D45)-1))+IF(Ghosts!$B$35,IF(Param!$M$21,-1-POWER(0.3,Param!$M$21)/(IF(Param!$M$21&lt;20,LightShader!AI109,OFFSET(LightShader!AI109,Param!$M$21-20,0))+POWER(0.3,Param!$M$21)),-2),0))</f>
        <v>3.2366165350812515</v>
      </c>
      <c r="AJ44" s="46">
        <f ca="1">IF(ScreenHeight!$B45&lt;OFFSET(Radar!$AC$3,COLUMN(),0),    Param!$B$38/ScreenHeight!$B45,    (Param!$B$37+1/(1-OFFSET(Radar!$AD$3,COLUMN(),0)*ScreenHeight!$C45)/Param!$B$39)/OFFSET(Radar!$AC$3,COLUMN(),0))*DistanceShader!AJ44*LightShader!AJ44*(IF(OFFSET(Ghosts!$S$41,COLUMN(),0)&lt;ScreenHeight!$E45,   1,   (SQRT(OFFSET(Ghosts!$T$41,COLUMN(),0)-OFFSET(Ghosts!$R$41,COLUMN(),0)*ScreenHeight!$D45)-1))+IF(Ghosts!$B$35,IF(Param!$M$21,-1-POWER(0.3,Param!$M$21)/(IF(Param!$M$21&lt;20,LightShader!AJ109,OFFSET(LightShader!AJ109,Param!$M$21-20,0))+POWER(0.3,Param!$M$21)),-2),0))</f>
        <v>3.3816410264403234</v>
      </c>
      <c r="AK44" s="46">
        <f ca="1">IF(ScreenHeight!$B45&lt;OFFSET(Radar!$AC$3,COLUMN(),0),    Param!$B$38/ScreenHeight!$B45,    (Param!$B$37+1/(1-OFFSET(Radar!$AD$3,COLUMN(),0)*ScreenHeight!$C45)/Param!$B$39)/OFFSET(Radar!$AC$3,COLUMN(),0))*DistanceShader!AK44*LightShader!AK44*(IF(OFFSET(Ghosts!$S$41,COLUMN(),0)&lt;ScreenHeight!$E45,   1,   (SQRT(OFFSET(Ghosts!$T$41,COLUMN(),0)-OFFSET(Ghosts!$R$41,COLUMN(),0)*ScreenHeight!$D45)-1))+IF(Ghosts!$B$35,IF(Param!$M$21,-1-POWER(0.3,Param!$M$21)/(IF(Param!$M$21&lt;20,LightShader!AK109,OFFSET(LightShader!AK109,Param!$M$21-20,0))+POWER(0.3,Param!$M$21)),-2),0))</f>
        <v>3.5332027287327792</v>
      </c>
      <c r="AL44" s="46">
        <f ca="1">IF(ScreenHeight!$B45&lt;OFFSET(Radar!$AC$3,COLUMN(),0),    Param!$B$38/ScreenHeight!$B45,    (Param!$B$37+1/(1-OFFSET(Radar!$AD$3,COLUMN(),0)*ScreenHeight!$C45)/Param!$B$39)/OFFSET(Radar!$AC$3,COLUMN(),0))*DistanceShader!AL44*LightShader!AL44*(IF(OFFSET(Ghosts!$S$41,COLUMN(),0)&lt;ScreenHeight!$E45,   1,   (SQRT(OFFSET(Ghosts!$T$41,COLUMN(),0)-OFFSET(Ghosts!$R$41,COLUMN(),0)*ScreenHeight!$D45)-1))+IF(Ghosts!$B$35,IF(Param!$M$21,-1-POWER(0.3,Param!$M$21)/(IF(Param!$M$21&lt;20,LightShader!AL109,OFFSET(LightShader!AL109,Param!$M$21-20,0))+POWER(0.3,Param!$M$21)),-2),0))</f>
        <v>3.690965766880014</v>
      </c>
      <c r="AM44" s="46">
        <f ca="1">IF(ScreenHeight!$B45&lt;OFFSET(Radar!$AC$3,COLUMN(),0),    Param!$B$38/ScreenHeight!$B45,    (Param!$B$37+1/(1-OFFSET(Radar!$AD$3,COLUMN(),0)*ScreenHeight!$C45)/Param!$B$39)/OFFSET(Radar!$AC$3,COLUMN(),0))*DistanceShader!AM44*LightShader!AM44*(IF(OFFSET(Ghosts!$S$41,COLUMN(),0)&lt;ScreenHeight!$E45,   1,   (SQRT(OFFSET(Ghosts!$T$41,COLUMN(),0)-OFFSET(Ghosts!$R$41,COLUMN(),0)*ScreenHeight!$D45)-1))+IF(Ghosts!$B$35,IF(Param!$M$21,-1-POWER(0.3,Param!$M$21)/(IF(Param!$M$21&lt;20,LightShader!AM109,OFFSET(LightShader!AM109,Param!$M$21-20,0))+POWER(0.3,Param!$M$21)),-2),0))</f>
        <v>3.8543249448752634</v>
      </c>
      <c r="AN44" s="46">
        <f ca="1">IF(ScreenHeight!$B45&lt;OFFSET(Radar!$AC$3,COLUMN(),0),    Param!$B$38/ScreenHeight!$B45,    (Param!$B$37+1/(1-OFFSET(Radar!$AD$3,COLUMN(),0)*ScreenHeight!$C45)/Param!$B$39)/OFFSET(Radar!$AC$3,COLUMN(),0))*DistanceShader!AN44*LightShader!AN44*(IF(OFFSET(Ghosts!$S$41,COLUMN(),0)&lt;ScreenHeight!$E45,   1,   (SQRT(OFFSET(Ghosts!$T$41,COLUMN(),0)-OFFSET(Ghosts!$R$41,COLUMN(),0)*ScreenHeight!$D45)-1))+IF(Ghosts!$B$35,IF(Param!$M$21,-1-POWER(0.3,Param!$M$21)/(IF(Param!$M$21&lt;20,LightShader!AN109,OFFSET(LightShader!AN109,Param!$M$21-20,0))+POWER(0.3,Param!$M$21)),-2),0))</f>
        <v>4.0223269676086764</v>
      </c>
      <c r="AO44" s="46">
        <f ca="1">IF(ScreenHeight!$B45&lt;OFFSET(Radar!$AC$3,COLUMN(),0),    Param!$B$38/ScreenHeight!$B45,    (Param!$B$37+1/(1-OFFSET(Radar!$AD$3,COLUMN(),0)*ScreenHeight!$C45)/Param!$B$39)/OFFSET(Radar!$AC$3,COLUMN(),0))*DistanceShader!AO44*LightShader!AO44*(IF(OFFSET(Ghosts!$S$41,COLUMN(),0)&lt;ScreenHeight!$E45,   1,   (SQRT(OFFSET(Ghosts!$T$41,COLUMN(),0)-OFFSET(Ghosts!$R$41,COLUMN(),0)*ScreenHeight!$D45)-1))+IF(Ghosts!$B$35,IF(Param!$M$21,-1-POWER(0.3,Param!$M$21)/(IF(Param!$M$21&lt;20,LightShader!AO109,OFFSET(LightShader!AO109,Param!$M$21-20,0))+POWER(0.3,Param!$M$21)),-2),0))</f>
        <v>3.5522340892404132</v>
      </c>
      <c r="AP44" s="46">
        <f ca="1">IF(ScreenHeight!$B45&lt;OFFSET(Radar!$AC$3,COLUMN(),0),    Param!$B$38/ScreenHeight!$B45,    (Param!$B$37+1/(1-OFFSET(Radar!$AD$3,COLUMN(),0)*ScreenHeight!$C45)/Param!$B$39)/OFFSET(Radar!$AC$3,COLUMN(),0))*DistanceShader!AP44*LightShader!AP44*(IF(OFFSET(Ghosts!$S$41,COLUMN(),0)&lt;ScreenHeight!$E45,   1,   (SQRT(OFFSET(Ghosts!$T$41,COLUMN(),0)-OFFSET(Ghosts!$R$41,COLUMN(),0)*ScreenHeight!$D45)-1))+IF(Ghosts!$B$35,IF(Param!$M$21,-1-POWER(0.3,Param!$M$21)/(IF(Param!$M$21&lt;20,LightShader!AP109,OFFSET(LightShader!AP109,Param!$M$21-20,0))+POWER(0.3,Param!$M$21)),-2),0))</f>
        <v>3.6161481819148427</v>
      </c>
      <c r="AQ44" s="46">
        <f ca="1">IF(ScreenHeight!$B45&lt;OFFSET(Radar!$AC$3,COLUMN(),0),    Param!$B$38/ScreenHeight!$B45,    (Param!$B$37+1/(1-OFFSET(Radar!$AD$3,COLUMN(),0)*ScreenHeight!$C45)/Param!$B$39)/OFFSET(Radar!$AC$3,COLUMN(),0))*DistanceShader!AQ44*LightShader!AQ44*(IF(OFFSET(Ghosts!$S$41,COLUMN(),0)&lt;ScreenHeight!$E45,   1,   (SQRT(OFFSET(Ghosts!$T$41,COLUMN(),0)-OFFSET(Ghosts!$R$41,COLUMN(),0)*ScreenHeight!$D45)-1))+IF(Ghosts!$B$35,IF(Param!$M$21,-1-POWER(0.3,Param!$M$21)/(IF(Param!$M$21&lt;20,LightShader!AQ109,OFFSET(LightShader!AQ109,Param!$M$21-20,0))+POWER(0.3,Param!$M$21)),-2),0))</f>
        <v>3.6725938806218199</v>
      </c>
      <c r="AR44" s="46">
        <f ca="1">IF(ScreenHeight!$B45&lt;OFFSET(Radar!$AC$3,COLUMN(),0),    Param!$B$38/ScreenHeight!$B45,    (Param!$B$37+1/(1-OFFSET(Radar!$AD$3,COLUMN(),0)*ScreenHeight!$C45)/Param!$B$39)/OFFSET(Radar!$AC$3,COLUMN(),0))*DistanceShader!AR44*LightShader!AR44*(IF(OFFSET(Ghosts!$S$41,COLUMN(),0)&lt;ScreenHeight!$E45,   1,   (SQRT(OFFSET(Ghosts!$T$41,COLUMN(),0)-OFFSET(Ghosts!$R$41,COLUMN(),0)*ScreenHeight!$D45)-1))+IF(Ghosts!$B$35,IF(Param!$M$21,-1-POWER(0.3,Param!$M$21)/(IF(Param!$M$21&lt;20,LightShader!AR109,OFFSET(LightShader!AR109,Param!$M$21-20,0))+POWER(0.3,Param!$M$21)),-2),0))</f>
        <v>3.7191112978185843</v>
      </c>
      <c r="AS44" s="46">
        <f ca="1">IF(ScreenHeight!$B45&lt;OFFSET(Radar!$AC$3,COLUMN(),0),    Param!$B$38/ScreenHeight!$B45,    (Param!$B$37+1/(1-OFFSET(Radar!$AD$3,COLUMN(),0)*ScreenHeight!$C45)/Param!$B$39)/OFFSET(Radar!$AC$3,COLUMN(),0))*DistanceShader!AS44*LightShader!AS44*(IF(OFFSET(Ghosts!$S$41,COLUMN(),0)&lt;ScreenHeight!$E45,   1,   (SQRT(OFFSET(Ghosts!$T$41,COLUMN(),0)-OFFSET(Ghosts!$R$41,COLUMN(),0)*ScreenHeight!$D45)-1))+IF(Ghosts!$B$35,IF(Param!$M$21,-1-POWER(0.3,Param!$M$21)/(IF(Param!$M$21&lt;20,LightShader!AS109,OFFSET(LightShader!AS109,Param!$M$21-20,0))+POWER(0.3,Param!$M$21)),-2),0))</f>
        <v>3.7529638881824776</v>
      </c>
      <c r="AT44" s="46">
        <f ca="1">IF(ScreenHeight!$B45&lt;OFFSET(Radar!$AC$3,COLUMN(),0),    Param!$B$38/ScreenHeight!$B45,    (Param!$B$37+1/(1-OFFSET(Radar!$AD$3,COLUMN(),0)*ScreenHeight!$C45)/Param!$B$39)/OFFSET(Radar!$AC$3,COLUMN(),0))*DistanceShader!AT44*LightShader!AT44*(IF(OFFSET(Ghosts!$S$41,COLUMN(),0)&lt;ScreenHeight!$E45,   1,   (SQRT(OFFSET(Ghosts!$T$41,COLUMN(),0)-OFFSET(Ghosts!$R$41,COLUMN(),0)*ScreenHeight!$D45)-1))+IF(Ghosts!$B$35,IF(Param!$M$21,-1-POWER(0.3,Param!$M$21)/(IF(Param!$M$21&lt;20,LightShader!AT109,OFFSET(LightShader!AT109,Param!$M$21-20,0))+POWER(0.3,Param!$M$21)),-2),0))</f>
        <v>3.7712621048685055</v>
      </c>
      <c r="AU44" s="46">
        <f ca="1">IF(ScreenHeight!$B45&lt;OFFSET(Radar!$AC$3,COLUMN(),0),    Param!$B$38/ScreenHeight!$B45,    (Param!$B$37+1/(1-OFFSET(Radar!$AD$3,COLUMN(),0)*ScreenHeight!$C45)/Param!$B$39)/OFFSET(Radar!$AC$3,COLUMN(),0))*DistanceShader!AU44*LightShader!AU44*(IF(OFFSET(Ghosts!$S$41,COLUMN(),0)&lt;ScreenHeight!$E45,   1,   (SQRT(OFFSET(Ghosts!$T$41,COLUMN(),0)-OFFSET(Ghosts!$R$41,COLUMN(),0)*ScreenHeight!$D45)-1))+IF(Ghosts!$B$35,IF(Param!$M$21,-1-POWER(0.3,Param!$M$21)/(IF(Param!$M$21&lt;20,LightShader!AU109,OFFSET(LightShader!AU109,Param!$M$21-20,0))+POWER(0.3,Param!$M$21)),-2),0))</f>
        <v>3.7711597795396861</v>
      </c>
      <c r="AV44" s="46">
        <f ca="1">IF(ScreenHeight!$B45&lt;OFFSET(Radar!$AC$3,COLUMN(),0),    Param!$B$38/ScreenHeight!$B45,    (Param!$B$37+1/(1-OFFSET(Radar!$AD$3,COLUMN(),0)*ScreenHeight!$C45)/Param!$B$39)/OFFSET(Radar!$AC$3,COLUMN(),0))*DistanceShader!AV44*LightShader!AV44*(IF(OFFSET(Ghosts!$S$41,COLUMN(),0)&lt;ScreenHeight!$E45,   1,   (SQRT(OFFSET(Ghosts!$T$41,COLUMN(),0)-OFFSET(Ghosts!$R$41,COLUMN(),0)*ScreenHeight!$D45)-1))+IF(Ghosts!$B$35,IF(Param!$M$21,-1-POWER(0.3,Param!$M$21)/(IF(Param!$M$21&lt;20,LightShader!AV109,OFFSET(LightShader!AV109,Param!$M$21-20,0))+POWER(0.3,Param!$M$21)),-2),0))</f>
        <v>5.2437132087991163</v>
      </c>
      <c r="AW44" s="46">
        <f ca="1">IF(ScreenHeight!$B45&lt;OFFSET(Radar!$AC$3,COLUMN(),0),    Param!$B$38/ScreenHeight!$B45,    (Param!$B$37+1/(1-OFFSET(Radar!$AD$3,COLUMN(),0)*ScreenHeight!$C45)/Param!$B$39)/OFFSET(Radar!$AC$3,COLUMN(),0))*DistanceShader!AW44*LightShader!AW44*(IF(OFFSET(Ghosts!$S$41,COLUMN(),0)&lt;ScreenHeight!$E45,   1,   (SQRT(OFFSET(Ghosts!$T$41,COLUMN(),0)-OFFSET(Ghosts!$R$41,COLUMN(),0)*ScreenHeight!$D45)-1))+IF(Ghosts!$B$35,IF(Param!$M$21,-1-POWER(0.3,Param!$M$21)/(IF(Param!$M$21&lt;20,LightShader!AW109,OFFSET(LightShader!AW109,Param!$M$21-20,0))+POWER(0.3,Param!$M$21)),-2),0))</f>
        <v>5.3225391062564755</v>
      </c>
      <c r="AX44" s="46">
        <f ca="1">IF(ScreenHeight!$B45&lt;OFFSET(Radar!$AC$3,COLUMN(),0),    Param!$B$38/ScreenHeight!$B45,    (Param!$B$37+1/(1-OFFSET(Radar!$AD$3,COLUMN(),0)*ScreenHeight!$C45)/Param!$B$39)/OFFSET(Radar!$AC$3,COLUMN(),0))*DistanceShader!AX44*LightShader!AX44*(IF(OFFSET(Ghosts!$S$41,COLUMN(),0)&lt;ScreenHeight!$E45,   1,   (SQRT(OFFSET(Ghosts!$T$41,COLUMN(),0)-OFFSET(Ghosts!$R$41,COLUMN(),0)*ScreenHeight!$D45)-1))+IF(Ghosts!$B$35,IF(Param!$M$21,-1-POWER(0.3,Param!$M$21)/(IF(Param!$M$21&lt;20,LightShader!AX109,OFFSET(LightShader!AX109,Param!$M$21-20,0))+POWER(0.3,Param!$M$21)),-2),0))</f>
        <v>5.370505923268758</v>
      </c>
      <c r="AY44" s="46">
        <f ca="1">IF(ScreenHeight!$B45&lt;OFFSET(Radar!$AC$3,COLUMN(),0),    Param!$B$38/ScreenHeight!$B45,    (Param!$B$37+1/(1-OFFSET(Radar!$AD$3,COLUMN(),0)*ScreenHeight!$C45)/Param!$B$39)/OFFSET(Radar!$AC$3,COLUMN(),0))*DistanceShader!AY44*LightShader!AY44*(IF(OFFSET(Ghosts!$S$41,COLUMN(),0)&lt;ScreenHeight!$E45,   1,   (SQRT(OFFSET(Ghosts!$T$41,COLUMN(),0)-OFFSET(Ghosts!$R$41,COLUMN(),0)*ScreenHeight!$D45)-1))+IF(Ghosts!$B$35,IF(Param!$M$21,-1-POWER(0.3,Param!$M$21)/(IF(Param!$M$21&lt;20,LightShader!AY109,OFFSET(LightShader!AY109,Param!$M$21-20,0))+POWER(0.3,Param!$M$21)),-2),0))</f>
        <v>5.3851593675823342</v>
      </c>
      <c r="AZ44" s="46">
        <f ca="1">IF(ScreenHeight!$B45&lt;OFFSET(Radar!$AC$3,COLUMN(),0),    Param!$B$38/ScreenHeight!$B45,    (Param!$B$37+1/(1-OFFSET(Radar!$AD$3,COLUMN(),0)*ScreenHeight!$C45)/Param!$B$39)/OFFSET(Radar!$AC$3,COLUMN(),0))*DistanceShader!AZ44*LightShader!AZ44*(IF(OFFSET(Ghosts!$S$41,COLUMN(),0)&lt;ScreenHeight!$E45,   1,   (SQRT(OFFSET(Ghosts!$T$41,COLUMN(),0)-OFFSET(Ghosts!$R$41,COLUMN(),0)*ScreenHeight!$D45)-1))+IF(Ghosts!$B$35,IF(Param!$M$21,-1-POWER(0.3,Param!$M$21)/(IF(Param!$M$21&lt;20,LightShader!AZ109,OFFSET(LightShader!AZ109,Param!$M$21-20,0))+POWER(0.3,Param!$M$21)),-2),0))</f>
        <v>5.3656763306342734</v>
      </c>
      <c r="BA44" s="46">
        <f ca="1">IF(ScreenHeight!$B45&lt;OFFSET(Radar!$AC$3,COLUMN(),0),    Param!$B$38/ScreenHeight!$B45,    (Param!$B$37+1/(1-OFFSET(Radar!$AD$3,COLUMN(),0)*ScreenHeight!$C45)/Param!$B$39)/OFFSET(Radar!$AC$3,COLUMN(),0))*DistanceShader!BA44*LightShader!BA44*(IF(OFFSET(Ghosts!$S$41,COLUMN(),0)&lt;ScreenHeight!$E45,   1,   (SQRT(OFFSET(Ghosts!$T$41,COLUMN(),0)-OFFSET(Ghosts!$R$41,COLUMN(),0)*ScreenHeight!$D45)-1))+IF(Ghosts!$B$35,IF(Param!$M$21,-1-POWER(0.3,Param!$M$21)/(IF(Param!$M$21&lt;20,LightShader!BA109,OFFSET(LightShader!BA109,Param!$M$21-20,0))+POWER(0.3,Param!$M$21)),-2),0))</f>
        <v>5.3129833730445508</v>
      </c>
      <c r="BB44" s="46">
        <f ca="1">IF(ScreenHeight!$B45&lt;OFFSET(Radar!$AC$3,COLUMN(),0),    Param!$B$38/ScreenHeight!$B45,    (Param!$B$37+1/(1-OFFSET(Radar!$AD$3,COLUMN(),0)*ScreenHeight!$C45)/Param!$B$39)/OFFSET(Radar!$AC$3,COLUMN(),0))*DistanceShader!BB44*LightShader!BB44*(IF(OFFSET(Ghosts!$S$41,COLUMN(),0)&lt;ScreenHeight!$E45,   1,   (SQRT(OFFSET(Ghosts!$T$41,COLUMN(),0)-OFFSET(Ghosts!$R$41,COLUMN(),0)*ScreenHeight!$D45)-1))+IF(Ghosts!$B$35,IF(Param!$M$21,-1-POWER(0.3,Param!$M$21)/(IF(Param!$M$21&lt;20,LightShader!BB109,OFFSET(LightShader!BB109,Param!$M$21-20,0))+POWER(0.3,Param!$M$21)),-2),0))</f>
        <v>5.2296297996378396</v>
      </c>
      <c r="BC44" s="46">
        <f ca="1">IF(ScreenHeight!$B45&lt;OFFSET(Radar!$AC$3,COLUMN(),0),    Param!$B$38/ScreenHeight!$B45,    (Param!$B$37+1/(1-OFFSET(Radar!$AD$3,COLUMN(),0)*ScreenHeight!$C45)/Param!$B$39)/OFFSET(Radar!$AC$3,COLUMN(),0))*DistanceShader!BC44*LightShader!BC44*(IF(OFFSET(Ghosts!$S$41,COLUMN(),0)&lt;ScreenHeight!$E45,   1,   (SQRT(OFFSET(Ghosts!$T$41,COLUMN(),0)-OFFSET(Ghosts!$R$41,COLUMN(),0)*ScreenHeight!$D45)-1))+IF(Ghosts!$B$35,IF(Param!$M$21,-1-POWER(0.3,Param!$M$21)/(IF(Param!$M$21&lt;20,LightShader!BC109,OFFSET(LightShader!BC109,Param!$M$21-20,0))+POWER(0.3,Param!$M$21)),-2),0))</f>
        <v>5.1194487501373285</v>
      </c>
      <c r="BD44" s="46">
        <f ca="1">IF(ScreenHeight!$B45&lt;OFFSET(Radar!$AC$3,COLUMN(),0),    Param!$B$38/ScreenHeight!$B45,    (Param!$B$37+1/(1-OFFSET(Radar!$AD$3,COLUMN(),0)*ScreenHeight!$C45)/Param!$B$39)/OFFSET(Radar!$AC$3,COLUMN(),0))*DistanceShader!BD44*LightShader!BD44*(IF(OFFSET(Ghosts!$S$41,COLUMN(),0)&lt;ScreenHeight!$E45,   1,   (SQRT(OFFSET(Ghosts!$T$41,COLUMN(),0)-OFFSET(Ghosts!$R$41,COLUMN(),0)*ScreenHeight!$D45)-1))+IF(Ghosts!$B$35,IF(Param!$M$21,-1-POWER(0.3,Param!$M$21)/(IF(Param!$M$21&lt;20,LightShader!BD109,OFFSET(LightShader!BD109,Param!$M$21-20,0))+POWER(0.3,Param!$M$21)),-2),0))</f>
        <v>4.9870910282931833</v>
      </c>
      <c r="BE44" s="46">
        <f ca="1">IF(ScreenHeight!$B45&lt;OFFSET(Radar!$AC$3,COLUMN(),0),    Param!$B$38/ScreenHeight!$B45,    (Param!$B$37+1/(1-OFFSET(Radar!$AD$3,COLUMN(),0)*ScreenHeight!$C45)/Param!$B$39)/OFFSET(Radar!$AC$3,COLUMN(),0))*DistanceShader!BE44*LightShader!BE44*(IF(OFFSET(Ghosts!$S$41,COLUMN(),0)&lt;ScreenHeight!$E45,   1,   (SQRT(OFFSET(Ghosts!$T$41,COLUMN(),0)-OFFSET(Ghosts!$R$41,COLUMN(),0)*ScreenHeight!$D45)-1))+IF(Ghosts!$B$35,IF(Param!$M$21,-1-POWER(0.3,Param!$M$21)/(IF(Param!$M$21&lt;20,LightShader!BE109,OFFSET(LightShader!BE109,Param!$M$21-20,0))+POWER(0.3,Param!$M$21)),-2),0))</f>
        <v>4.8375345606347624</v>
      </c>
      <c r="BF44" s="46">
        <f ca="1">IF(ScreenHeight!$B45&lt;OFFSET(Radar!$AC$3,COLUMN(),0),    Param!$B$38/ScreenHeight!$B45,    (Param!$B$37+1/(1-OFFSET(Radar!$AD$3,COLUMN(),0)*ScreenHeight!$C45)/Param!$B$39)/OFFSET(Radar!$AC$3,COLUMN(),0))*DistanceShader!BF44*LightShader!BF44*(IF(OFFSET(Ghosts!$S$41,COLUMN(),0)&lt;ScreenHeight!$E45,   1,   (SQRT(OFFSET(Ghosts!$T$41,COLUMN(),0)-OFFSET(Ghosts!$R$41,COLUMN(),0)*ScreenHeight!$D45)-1))+IF(Ghosts!$B$35,IF(Param!$M$21,-1-POWER(0.3,Param!$M$21)/(IF(Param!$M$21&lt;20,LightShader!BF109,OFFSET(LightShader!BF109,Param!$M$21-20,0))+POWER(0.3,Param!$M$21)),-2),0))</f>
        <v>4.6756564238185909</v>
      </c>
      <c r="BG44" s="46">
        <f ca="1">IF(ScreenHeight!$B45&lt;OFFSET(Radar!$AC$3,COLUMN(),0),    Param!$B$38/ScreenHeight!$B45,    (Param!$B$37+1/(1-OFFSET(Radar!$AD$3,COLUMN(),0)*ScreenHeight!$C45)/Param!$B$39)/OFFSET(Radar!$AC$3,COLUMN(),0))*DistanceShader!BG44*LightShader!BG44*(IF(OFFSET(Ghosts!$S$41,COLUMN(),0)&lt;ScreenHeight!$E45,   1,   (SQRT(OFFSET(Ghosts!$T$41,COLUMN(),0)-OFFSET(Ghosts!$R$41,COLUMN(),0)*ScreenHeight!$D45)-1))+IF(Ghosts!$B$35,IF(Param!$M$21,-1-POWER(0.3,Param!$M$21)/(IF(Param!$M$21&lt;20,LightShader!BG109,OFFSET(LightShader!BG109,Param!$M$21-20,0))+POWER(0.3,Param!$M$21)),-2),0))</f>
        <v>4.505918370136925</v>
      </c>
      <c r="BH44" s="46">
        <f ca="1">IF(ScreenHeight!$B45&lt;OFFSET(Radar!$AC$3,COLUMN(),0),    Param!$B$38/ScreenHeight!$B45,    (Param!$B$37+1/(1-OFFSET(Radar!$AD$3,COLUMN(),0)*ScreenHeight!$C45)/Param!$B$39)/OFFSET(Radar!$AC$3,COLUMN(),0))*DistanceShader!BH44*LightShader!BH44*(IF(OFFSET(Ghosts!$S$41,COLUMN(),0)&lt;ScreenHeight!$E45,   1,   (SQRT(OFFSET(Ghosts!$T$41,COLUMN(),0)-OFFSET(Ghosts!$R$41,COLUMN(),0)*ScreenHeight!$D45)-1))+IF(Ghosts!$B$35,IF(Param!$M$21,-1-POWER(0.3,Param!$M$21)/(IF(Param!$M$21&lt;20,LightShader!BH109,OFFSET(LightShader!BH109,Param!$M$21-20,0))+POWER(0.3,Param!$M$21)),-2),0))</f>
        <v>4.3321787257508593</v>
      </c>
      <c r="BI44" s="46">
        <f ca="1">IF(ScreenHeight!$B45&lt;OFFSET(Radar!$AC$3,COLUMN(),0),    Param!$B$38/ScreenHeight!$B45,    (Param!$B$37+1/(1-OFFSET(Radar!$AD$3,COLUMN(),0)*ScreenHeight!$C45)/Param!$B$39)/OFFSET(Radar!$AC$3,COLUMN(),0))*DistanceShader!BI44*LightShader!BI44*(IF(OFFSET(Ghosts!$S$41,COLUMN(),0)&lt;ScreenHeight!$E45,   1,   (SQRT(OFFSET(Ghosts!$T$41,COLUMN(),0)-OFFSET(Ghosts!$R$41,COLUMN(),0)*ScreenHeight!$D45)-1))+IF(Ghosts!$B$35,IF(Param!$M$21,-1-POWER(0.3,Param!$M$21)/(IF(Param!$M$21&lt;20,LightShader!BI109,OFFSET(LightShader!BI109,Param!$M$21-20,0))+POWER(0.3,Param!$M$21)),-2),0))</f>
        <v>4.1576158024968981</v>
      </c>
      <c r="BJ44" s="46">
        <f ca="1">IF(ScreenHeight!$B45&lt;OFFSET(Radar!$AC$3,COLUMN(),0),    Param!$B$38/ScreenHeight!$B45,    (Param!$B$37+1/(1-OFFSET(Radar!$AD$3,COLUMN(),0)*ScreenHeight!$C45)/Param!$B$39)/OFFSET(Radar!$AC$3,COLUMN(),0))*DistanceShader!BJ44*LightShader!BJ44*(IF(OFFSET(Ghosts!$S$41,COLUMN(),0)&lt;ScreenHeight!$E45,   1,   (SQRT(OFFSET(Ghosts!$T$41,COLUMN(),0)-OFFSET(Ghosts!$R$41,COLUMN(),0)*ScreenHeight!$D45)-1))+IF(Ghosts!$B$35,IF(Param!$M$21,-1-POWER(0.3,Param!$M$21)/(IF(Param!$M$21&lt;20,LightShader!BJ109,OFFSET(LightShader!BJ109,Param!$M$21-20,0))+POWER(0.3,Param!$M$21)),-2),0))</f>
        <v>3.9847343020456147</v>
      </c>
      <c r="BK44" s="46">
        <f ca="1">IF(ScreenHeight!$B45&lt;OFFSET(Radar!$AC$3,COLUMN(),0),    Param!$B$38/ScreenHeight!$B45,    (Param!$B$37+1/(1-OFFSET(Radar!$AD$3,COLUMN(),0)*ScreenHeight!$C45)/Param!$B$39)/OFFSET(Radar!$AC$3,COLUMN(),0))*DistanceShader!BK44*LightShader!BK44*(IF(OFFSET(Ghosts!$S$41,COLUMN(),0)&lt;ScreenHeight!$E45,   1,   (SQRT(OFFSET(Ghosts!$T$41,COLUMN(),0)-OFFSET(Ghosts!$R$41,COLUMN(),0)*ScreenHeight!$D45)-1))+IF(Ghosts!$B$35,IF(Param!$M$21,-1-POWER(0.3,Param!$M$21)/(IF(Param!$M$21&lt;20,LightShader!BK109,OFFSET(LightShader!BK109,Param!$M$21-20,0))+POWER(0.3,Param!$M$21)),-2),0))</f>
        <v>3.8154241179920048</v>
      </c>
      <c r="BL44" s="46">
        <f ca="1">IF(ScreenHeight!$B45&lt;OFFSET(Radar!$AC$3,COLUMN(),0),    Param!$B$38/ScreenHeight!$B45,    (Param!$B$37+1/(1-OFFSET(Radar!$AD$3,COLUMN(),0)*ScreenHeight!$C45)/Param!$B$39)/OFFSET(Radar!$AC$3,COLUMN(),0))*DistanceShader!BL44*LightShader!BL44*(IF(OFFSET(Ghosts!$S$41,COLUMN(),0)&lt;ScreenHeight!$E45,   1,   (SQRT(OFFSET(Ghosts!$T$41,COLUMN(),0)-OFFSET(Ghosts!$R$41,COLUMN(),0)*ScreenHeight!$D45)-1))+IF(Ghosts!$B$35,IF(Param!$M$21,-1-POWER(0.3,Param!$M$21)/(IF(Param!$M$21&lt;20,LightShader!BL109,OFFSET(LightShader!BL109,Param!$M$21-20,0))+POWER(0.3,Param!$M$21)),-2),0))</f>
        <v>3.6510456622027752</v>
      </c>
      <c r="BM44" s="46">
        <f ca="1">IF(ScreenHeight!$B45&lt;OFFSET(Radar!$AC$3,COLUMN(),0),    Param!$B$38/ScreenHeight!$B45,    (Param!$B$37+1/(1-OFFSET(Radar!$AD$3,COLUMN(),0)*ScreenHeight!$C45)/Param!$B$39)/OFFSET(Radar!$AC$3,COLUMN(),0))*DistanceShader!BM44*LightShader!BM44*(IF(OFFSET(Ghosts!$S$41,COLUMN(),0)&lt;ScreenHeight!$E45,   1,   (SQRT(OFFSET(Ghosts!$T$41,COLUMN(),0)-OFFSET(Ghosts!$R$41,COLUMN(),0)*ScreenHeight!$D45)-1))+IF(Ghosts!$B$35,IF(Param!$M$21,-1-POWER(0.3,Param!$M$21)/(IF(Param!$M$21&lt;20,LightShader!BM109,OFFSET(LightShader!BM109,Param!$M$21-20,0))+POWER(0.3,Param!$M$21)),-2),0))</f>
        <v>3.4925230519409003</v>
      </c>
      <c r="BN44" s="46">
        <f ca="1">IF(ScreenHeight!$B45&lt;OFFSET(Radar!$AC$3,COLUMN(),0),    Param!$B$38/ScreenHeight!$B45,    (Param!$B$37+1/(1-OFFSET(Radar!$AD$3,COLUMN(),0)*ScreenHeight!$C45)/Param!$B$39)/OFFSET(Radar!$AC$3,COLUMN(),0))*DistanceShader!BN44*LightShader!BN44*(IF(OFFSET(Ghosts!$S$41,COLUMN(),0)&lt;ScreenHeight!$E45,   1,   (SQRT(OFFSET(Ghosts!$T$41,COLUMN(),0)-OFFSET(Ghosts!$R$41,COLUMN(),0)*ScreenHeight!$D45)-1))+IF(Ghosts!$B$35,IF(Param!$M$21,-1-POWER(0.3,Param!$M$21)/(IF(Param!$M$21&lt;20,LightShader!BN109,OFFSET(LightShader!BN109,Param!$M$21-20,0))+POWER(0.3,Param!$M$21)),-2),0))</f>
        <v>3.340433463506439</v>
      </c>
      <c r="BO44" s="46">
        <f ca="1">IF(ScreenHeight!$B45&lt;OFFSET(Radar!$AC$3,COLUMN(),0),    Param!$B$38/ScreenHeight!$B45,    (Param!$B$37+1/(1-OFFSET(Radar!$AD$3,COLUMN(),0)*ScreenHeight!$C45)/Param!$B$39)/OFFSET(Radar!$AC$3,COLUMN(),0))*DistanceShader!BO44*LightShader!BO44*(IF(OFFSET(Ghosts!$S$41,COLUMN(),0)&lt;ScreenHeight!$E45,   1,   (SQRT(OFFSET(Ghosts!$T$41,COLUMN(),0)-OFFSET(Ghosts!$R$41,COLUMN(),0)*ScreenHeight!$D45)-1))+IF(Ghosts!$B$35,IF(Param!$M$21,-1-POWER(0.3,Param!$M$21)/(IF(Param!$M$21&lt;20,LightShader!BO109,OFFSET(LightShader!BO109,Param!$M$21-20,0))+POWER(0.3,Param!$M$21)),-2),0))</f>
        <v>3.1950864549940325</v>
      </c>
      <c r="BP44" s="46">
        <f ca="1">IF(ScreenHeight!$B45&lt;OFFSET(Radar!$AC$3,COLUMN(),0),    Param!$B$38/ScreenHeight!$B45,    (Param!$B$37+1/(1-OFFSET(Radar!$AD$3,COLUMN(),0)*ScreenHeight!$C45)/Param!$B$39)/OFFSET(Radar!$AC$3,COLUMN(),0))*DistanceShader!BP44*LightShader!BP44*(IF(OFFSET(Ghosts!$S$41,COLUMN(),0)&lt;ScreenHeight!$E45,   1,   (SQRT(OFFSET(Ghosts!$T$41,COLUMN(),0)-OFFSET(Ghosts!$R$41,COLUMN(),0)*ScreenHeight!$D45)-1))+IF(Ghosts!$B$35,IF(Param!$M$21,-1-POWER(0.3,Param!$M$21)/(IF(Param!$M$21&lt;20,LightShader!BP109,OFFSET(LightShader!BP109,Param!$M$21-20,0))+POWER(0.3,Param!$M$21)),-2),0))</f>
        <v>3.0565908418091414</v>
      </c>
      <c r="BQ44" s="46">
        <f ca="1">IF(ScreenHeight!$B45&lt;OFFSET(Radar!$AC$3,COLUMN(),0),    Param!$B$38/ScreenHeight!$B45,    (Param!$B$37+1/(1-OFFSET(Radar!$AD$3,COLUMN(),0)*ScreenHeight!$C45)/Param!$B$39)/OFFSET(Radar!$AC$3,COLUMN(),0))*DistanceShader!BQ44*LightShader!BQ44*(IF(OFFSET(Ghosts!$S$41,COLUMN(),0)&lt;ScreenHeight!$E45,   1,   (SQRT(OFFSET(Ghosts!$T$41,COLUMN(),0)-OFFSET(Ghosts!$R$41,COLUMN(),0)*ScreenHeight!$D45)-1))+IF(Ghosts!$B$35,IF(Param!$M$21,-1-POWER(0.3,Param!$M$21)/(IF(Param!$M$21&lt;20,LightShader!BQ109,OFFSET(LightShader!BQ109,Param!$M$21-20,0))+POWER(0.3,Param!$M$21)),-2),0))</f>
        <v>2.9249090164999516</v>
      </c>
      <c r="BR44" s="46">
        <f ca="1">IF(ScreenHeight!$B45&lt;OFFSET(Radar!$AC$3,COLUMN(),0),    Param!$B$38/ScreenHeight!$B45,    (Param!$B$37+1/(1-OFFSET(Radar!$AD$3,COLUMN(),0)*ScreenHeight!$C45)/Param!$B$39)/OFFSET(Radar!$AC$3,COLUMN(),0))*DistanceShader!BR44*LightShader!BR44*(IF(OFFSET(Ghosts!$S$41,COLUMN(),0)&lt;ScreenHeight!$E45,   1,   (SQRT(OFFSET(Ghosts!$T$41,COLUMN(),0)-OFFSET(Ghosts!$R$41,COLUMN(),0)*ScreenHeight!$D45)-1))+IF(Ghosts!$B$35,IF(Param!$M$21,-1-POWER(0.3,Param!$M$21)/(IF(Param!$M$21&lt;20,LightShader!BR109,OFFSET(LightShader!BR109,Param!$M$21-20,0))+POWER(0.3,Param!$M$21)),-2),0))</f>
        <v>2.7998998327398898</v>
      </c>
      <c r="BS44" s="46">
        <f ca="1">IF(ScreenHeight!$B45&lt;OFFSET(Radar!$AC$3,COLUMN(),0),    Param!$B$38/ScreenHeight!$B45,    (Param!$B$37+1/(1-OFFSET(Radar!$AD$3,COLUMN(),0)*ScreenHeight!$C45)/Param!$B$39)/OFFSET(Radar!$AC$3,COLUMN(),0))*DistanceShader!BS44*LightShader!BS44*(IF(OFFSET(Ghosts!$S$41,COLUMN(),0)&lt;ScreenHeight!$E45,   1,   (SQRT(OFFSET(Ghosts!$T$41,COLUMN(),0)-OFFSET(Ghosts!$R$41,COLUMN(),0)*ScreenHeight!$D45)-1))+IF(Ghosts!$B$35,IF(Param!$M$21,-1-POWER(0.3,Param!$M$21)/(IF(Param!$M$21&lt;20,LightShader!BS109,OFFSET(LightShader!BS109,Param!$M$21-20,0))+POWER(0.3,Param!$M$21)),-2),0))</f>
        <v>2.6813516942862656</v>
      </c>
      <c r="BT44" s="46">
        <f ca="1">IF(ScreenHeight!$B45&lt;OFFSET(Radar!$AC$3,COLUMN(),0),    Param!$B$38/ScreenHeight!$B45,    (Param!$B$37+1/(1-OFFSET(Radar!$AD$3,COLUMN(),0)*ScreenHeight!$C45)/Param!$B$39)/OFFSET(Radar!$AC$3,COLUMN(),0))*DistanceShader!BT44*LightShader!BT44*(IF(OFFSET(Ghosts!$S$41,COLUMN(),0)&lt;ScreenHeight!$E45,   1,   (SQRT(OFFSET(Ghosts!$T$41,COLUMN(),0)-OFFSET(Ghosts!$R$41,COLUMN(),0)*ScreenHeight!$D45)-1))+IF(Ghosts!$B$35,IF(Param!$M$21,-1-POWER(0.3,Param!$M$21)/(IF(Param!$M$21&lt;20,LightShader!BT109,OFFSET(LightShader!BT109,Param!$M$21-20,0))+POWER(0.3,Param!$M$21)),-2),0))</f>
        <v>2.5690075916704536</v>
      </c>
      <c r="BU44" s="46">
        <f ca="1">IF(ScreenHeight!$B45&lt;OFFSET(Radar!$AC$3,COLUMN(),0),    Param!$B$38/ScreenHeight!$B45,    (Param!$B$37+1/(1-OFFSET(Radar!$AD$3,COLUMN(),0)*ScreenHeight!$C45)/Param!$B$39)/OFFSET(Radar!$AC$3,COLUMN(),0))*DistanceShader!BU44*LightShader!BU44*(IF(OFFSET(Ghosts!$S$41,COLUMN(),0)&lt;ScreenHeight!$E45,   1,   (SQRT(OFFSET(Ghosts!$T$41,COLUMN(),0)-OFFSET(Ghosts!$R$41,COLUMN(),0)*ScreenHeight!$D45)-1))+IF(Ghosts!$B$35,IF(Param!$M$21,-1-POWER(0.3,Param!$M$21)/(IF(Param!$M$21&lt;20,LightShader!BU109,OFFSET(LightShader!BU109,Param!$M$21-20,0))+POWER(0.3,Param!$M$21)),-2),0))</f>
        <v>2.4625837102243193</v>
      </c>
      <c r="BV44" s="46">
        <f ca="1">IF(ScreenHeight!$B45&lt;OFFSET(Radar!$AC$3,COLUMN(),0),    Param!$B$38/ScreenHeight!$B45,    (Param!$B$37+1/(1-OFFSET(Radar!$AD$3,COLUMN(),0)*ScreenHeight!$C45)/Param!$B$39)/OFFSET(Radar!$AC$3,COLUMN(),0))*DistanceShader!BV44*LightShader!BV44*(IF(OFFSET(Ghosts!$S$41,COLUMN(),0)&lt;ScreenHeight!$E45,   1,   (SQRT(OFFSET(Ghosts!$T$41,COLUMN(),0)-OFFSET(Ghosts!$R$41,COLUMN(),0)*ScreenHeight!$D45)-1))+IF(Ghosts!$B$35,IF(Param!$M$21,-1-POWER(0.3,Param!$M$21)/(IF(Param!$M$21&lt;20,LightShader!BV109,OFFSET(LightShader!BV109,Param!$M$21-20,0))+POWER(0.3,Param!$M$21)),-2),0))</f>
        <v>2.3617830170359495</v>
      </c>
      <c r="BW44" s="46">
        <f ca="1">IF(ScreenHeight!$B45&lt;OFFSET(Radar!$AC$3,COLUMN(),0),    Param!$B$38/ScreenHeight!$B45,    (Param!$B$37+1/(1-OFFSET(Radar!$AD$3,COLUMN(),0)*ScreenHeight!$C45)/Param!$B$39)/OFFSET(Radar!$AC$3,COLUMN(),0))*DistanceShader!BW44*LightShader!BW44*(IF(OFFSET(Ghosts!$S$41,COLUMN(),0)&lt;ScreenHeight!$E45,   1,   (SQRT(OFFSET(Ghosts!$T$41,COLUMN(),0)-OFFSET(Ghosts!$R$41,COLUMN(),0)*ScreenHeight!$D45)-1))+IF(Ghosts!$B$35,IF(Param!$M$21,-1-POWER(0.3,Param!$M$21)/(IF(Param!$M$21&lt;20,LightShader!BW109,OFFSET(LightShader!BW109,Param!$M$21-20,0))+POWER(0.3,Param!$M$21)),-2),0))</f>
        <v>2.2663049931565165</v>
      </c>
      <c r="BX44" s="46">
        <f ca="1">IF(ScreenHeight!$B45&lt;OFFSET(Radar!$AC$3,COLUMN(),0),    Param!$B$38/ScreenHeight!$B45,    (Param!$B$37+1/(1-OFFSET(Radar!$AD$3,COLUMN(),0)*ScreenHeight!$C45)/Param!$B$39)/OFFSET(Radar!$AC$3,COLUMN(),0))*DistanceShader!BX44*LightShader!BX44*(IF(OFFSET(Ghosts!$S$41,COLUMN(),0)&lt;ScreenHeight!$E45,   1,   (SQRT(OFFSET(Ghosts!$T$41,COLUMN(),0)-OFFSET(Ghosts!$R$41,COLUMN(),0)*ScreenHeight!$D45)-1))+IF(Ghosts!$B$35,IF(Param!$M$21,-1-POWER(0.3,Param!$M$21)/(IF(Param!$M$21&lt;20,LightShader!BX109,OFFSET(LightShader!BX109,Param!$M$21-20,0))+POWER(0.3,Param!$M$21)),-2),0))</f>
        <v>2.1758524481638069</v>
      </c>
      <c r="BY44" s="46">
        <f ca="1">IF(ScreenHeight!$B45&lt;OFFSET(Radar!$AC$3,COLUMN(),0),    Param!$B$38/ScreenHeight!$B45,    (Param!$B$37+1/(1-OFFSET(Radar!$AD$3,COLUMN(),0)*ScreenHeight!$C45)/Param!$B$39)/OFFSET(Radar!$AC$3,COLUMN(),0))*DistanceShader!BY44*LightShader!BY44*(IF(OFFSET(Ghosts!$S$41,COLUMN(),0)&lt;ScreenHeight!$E45,   1,   (SQRT(OFFSET(Ghosts!$T$41,COLUMN(),0)-OFFSET(Ghosts!$R$41,COLUMN(),0)*ScreenHeight!$D45)-1))+IF(Ghosts!$B$35,IF(Param!$M$21,-1-POWER(0.3,Param!$M$21)/(IF(Param!$M$21&lt;20,LightShader!BY109,OFFSET(LightShader!BY109,Param!$M$21-20,0))+POWER(0.3,Param!$M$21)),-2),0))</f>
        <v>2.0901361535812613</v>
      </c>
      <c r="BZ44" s="46">
        <f ca="1">IF(ScreenHeight!$B45&lt;OFFSET(Radar!$AC$3,COLUMN(),0),    Param!$B$38/ScreenHeight!$B45,    (Param!$B$37+1/(1-OFFSET(Radar!$AD$3,COLUMN(),0)*ScreenHeight!$C45)/Param!$B$39)/OFFSET(Radar!$AC$3,COLUMN(),0))*DistanceShader!BZ44*LightShader!BZ44*(IF(OFFSET(Ghosts!$S$41,COLUMN(),0)&lt;ScreenHeight!$E45,   1,   (SQRT(OFFSET(Ghosts!$T$41,COLUMN(),0)-OFFSET(Ghosts!$R$41,COLUMN(),0)*ScreenHeight!$D45)-1))+IF(Ghosts!$B$35,IF(Param!$M$21,-1-POWER(0.3,Param!$M$21)/(IF(Param!$M$21&lt;20,LightShader!BZ109,OFFSET(LightShader!BZ109,Param!$M$21-20,0))+POWER(0.3,Param!$M$21)),-2),0))</f>
        <v>2.0088778645206276</v>
      </c>
      <c r="CA44" s="46">
        <f ca="1">IF(ScreenHeight!$B45&lt;OFFSET(Radar!$AC$3,COLUMN(),0),    Param!$B$38/ScreenHeight!$B45,    (Param!$B$37+1/(1-OFFSET(Radar!$AD$3,COLUMN(),0)*ScreenHeight!$C45)/Param!$B$39)/OFFSET(Radar!$AC$3,COLUMN(),0))*DistanceShader!CA44*LightShader!CA44*(IF(OFFSET(Ghosts!$S$41,COLUMN(),0)&lt;ScreenHeight!$E45,   1,   (SQRT(OFFSET(Ghosts!$T$41,COLUMN(),0)-OFFSET(Ghosts!$R$41,COLUMN(),0)*ScreenHeight!$D45)-1))+IF(Ghosts!$B$35,IF(Param!$M$21,-1-POWER(0.3,Param!$M$21)/(IF(Param!$M$21&lt;20,LightShader!CA109,OFFSET(LightShader!CA109,Param!$M$21-20,0))+POWER(0.3,Param!$M$21)),-2),0))</f>
        <v>1.9318121641107604</v>
      </c>
      <c r="CB44" s="46">
        <f ca="1">IF(ScreenHeight!$B45&lt;OFFSET(Radar!$AC$3,COLUMN(),0),    Param!$B$38/ScreenHeight!$B45,    (Param!$B$37+1/(1-OFFSET(Radar!$AD$3,COLUMN(),0)*ScreenHeight!$C45)/Param!$B$39)/OFFSET(Radar!$AC$3,COLUMN(),0))*DistanceShader!CB44*LightShader!CB44*(IF(OFFSET(Ghosts!$S$41,COLUMN(),0)&lt;ScreenHeight!$E45,   1,   (SQRT(OFFSET(Ghosts!$T$41,COLUMN(),0)-OFFSET(Ghosts!$R$41,COLUMN(),0)*ScreenHeight!$D45)-1))+IF(Ghosts!$B$35,IF(Param!$M$21,-1-POWER(0.3,Param!$M$21)/(IF(Param!$M$21&lt;20,LightShader!CB109,OFFSET(LightShader!CB109,Param!$M$21-20,0))+POWER(0.3,Param!$M$21)),-2),0))</f>
        <v>1.8586874589647164</v>
      </c>
      <c r="CC44" s="46">
        <f ca="1">IF(ScreenHeight!$B45&lt;OFFSET(Radar!$AC$3,COLUMN(),0),    Param!$B$38/ScreenHeight!$B45,    (Param!$B$37+1/(1-OFFSET(Radar!$AD$3,COLUMN(),0)*ScreenHeight!$C45)/Param!$B$39)/OFFSET(Radar!$AC$3,COLUMN(),0))*DistanceShader!CC44*LightShader!CC44*(IF(OFFSET(Ghosts!$S$41,COLUMN(),0)&lt;ScreenHeight!$E45,   1,   (SQRT(OFFSET(Ghosts!$T$41,COLUMN(),0)-OFFSET(Ghosts!$R$41,COLUMN(),0)*ScreenHeight!$D45)-1))+IF(Ghosts!$B$35,IF(Param!$M$21,-1-POWER(0.3,Param!$M$21)/(IF(Param!$M$21&lt;20,LightShader!CC109,OFFSET(LightShader!CC109,Param!$M$21-20,0))+POWER(0.3,Param!$M$21)),-2),0))</f>
        <v>1.7892663714558428</v>
      </c>
      <c r="CD44" s="46">
        <f ca="1">IF(ScreenHeight!$B45&lt;OFFSET(Radar!$AC$3,COLUMN(),0),    Param!$B$38/ScreenHeight!$B45,    (Param!$B$37+1/(1-OFFSET(Radar!$AD$3,COLUMN(),0)*ScreenHeight!$C45)/Param!$B$39)/OFFSET(Radar!$AC$3,COLUMN(),0))*DistanceShader!CD44*LightShader!CD44*(IF(OFFSET(Ghosts!$S$41,COLUMN(),0)&lt;ScreenHeight!$E45,   1,   (SQRT(OFFSET(Ghosts!$T$41,COLUMN(),0)-OFFSET(Ghosts!$R$41,COLUMN(),0)*ScreenHeight!$D45)-1))+IF(Ghosts!$B$35,IF(Param!$M$21,-1-POWER(0.3,Param!$M$21)/(IF(Param!$M$21&lt;20,LightShader!CD109,OFFSET(LightShader!CD109,Param!$M$21-20,0))+POWER(0.3,Param!$M$21)),-2),0))</f>
        <v>1.7233257113571505</v>
      </c>
      <c r="CE44" s="46">
        <f ca="1">IF(ScreenHeight!$B45&lt;OFFSET(Radar!$AC$3,COLUMN(),0),    Param!$B$38/ScreenHeight!$B45,    (Param!$B$37+1/(1-OFFSET(Radar!$AD$3,COLUMN(),0)*ScreenHeight!$C45)/Param!$B$39)/OFFSET(Radar!$AC$3,COLUMN(),0))*DistanceShader!CE44*LightShader!CE44*(IF(OFFSET(Ghosts!$S$41,COLUMN(),0)&lt;ScreenHeight!$E45,   1,   (SQRT(OFFSET(Ghosts!$T$41,COLUMN(),0)-OFFSET(Ghosts!$R$41,COLUMN(),0)*ScreenHeight!$D45)-1))+IF(Ghosts!$B$35,IF(Param!$M$21,-1-POWER(0.3,Param!$M$21)/(IF(Param!$M$21&lt;20,LightShader!CE109,OFFSET(LightShader!CE109,Param!$M$21-20,0))+POWER(0.3,Param!$M$21)),-2),0))</f>
        <v>1.6606561614025726</v>
      </c>
      <c r="CF44" s="46">
        <f ca="1">IF(ScreenHeight!$B45&lt;OFFSET(Radar!$AC$3,COLUMN(),0),    Param!$B$38/ScreenHeight!$B45,    (Param!$B$37+1/(1-OFFSET(Radar!$AD$3,COLUMN(),0)*ScreenHeight!$C45)/Param!$B$39)/OFFSET(Radar!$AC$3,COLUMN(),0))*DistanceShader!CF44*LightShader!CF44*(IF(OFFSET(Ghosts!$S$41,COLUMN(),0)&lt;ScreenHeight!$E45,   1,   (SQRT(OFFSET(Ghosts!$T$41,COLUMN(),0)-OFFSET(Ghosts!$R$41,COLUMN(),0)*ScreenHeight!$D45)-1))+IF(Ghosts!$B$35,IF(Param!$M$21,-1-POWER(0.3,Param!$M$21)/(IF(Param!$M$21&lt;20,LightShader!CF109,OFFSET(LightShader!CF109,Param!$M$21-20,0))+POWER(0.3,Param!$M$21)),-2),0))</f>
        <v>1.6010617751636222</v>
      </c>
      <c r="CG44" s="46">
        <f ca="1">IF(ScreenHeight!$B45&lt;OFFSET(Radar!$AC$3,COLUMN(),0),    Param!$B$38/ScreenHeight!$B45,    (Param!$B$37+1/(1-OFFSET(Radar!$AD$3,COLUMN(),0)*ScreenHeight!$C45)/Param!$B$39)/OFFSET(Radar!$AC$3,COLUMN(),0))*DistanceShader!CG44*LightShader!CG44*(IF(OFFSET(Ghosts!$S$41,COLUMN(),0)&lt;ScreenHeight!$E45,   1,   (SQRT(OFFSET(Ghosts!$T$41,COLUMN(),0)-OFFSET(Ghosts!$R$41,COLUMN(),0)*ScreenHeight!$D45)-1))+IF(Ghosts!$B$35,IF(Param!$M$21,-1-POWER(0.3,Param!$M$21)/(IF(Param!$M$21&lt;20,LightShader!CG109,OFFSET(LightShader!CG109,Param!$M$21-20,0))+POWER(0.3,Param!$M$21)),-2),0))</f>
        <v>1.5443593585561373</v>
      </c>
      <c r="CH44" s="46">
        <f ca="1">IF(ScreenHeight!$B45&lt;OFFSET(Radar!$AC$3,COLUMN(),0),    Param!$B$38/ScreenHeight!$B45,    (Param!$B$37+1/(1-OFFSET(Radar!$AD$3,COLUMN(),0)*ScreenHeight!$C45)/Param!$B$39)/OFFSET(Radar!$AC$3,COLUMN(),0))*DistanceShader!CH44*LightShader!CH44*(IF(OFFSET(Ghosts!$S$41,COLUMN(),0)&lt;ScreenHeight!$E45,   1,   (SQRT(OFFSET(Ghosts!$T$41,COLUMN(),0)-OFFSET(Ghosts!$R$41,COLUMN(),0)*ScreenHeight!$D45)-1))+IF(Ghosts!$B$35,IF(Param!$M$21,-1-POWER(0.3,Param!$M$21)/(IF(Param!$M$21&lt;20,LightShader!CH109,OFFSET(LightShader!CH109,Param!$M$21-20,0))+POWER(0.3,Param!$M$21)),-2),0))</f>
        <v>1.4903777861292822</v>
      </c>
      <c r="CI44" s="46">
        <f ca="1">IF(ScreenHeight!$B45&lt;OFFSET(Radar!$AC$3,COLUMN(),0),    Param!$B$38/ScreenHeight!$B45,    (Param!$B$37+1/(1-OFFSET(Radar!$AD$3,COLUMN(),0)*ScreenHeight!$C45)/Param!$B$39)/OFFSET(Radar!$AC$3,COLUMN(),0))*DistanceShader!CI44*LightShader!CI44*(IF(OFFSET(Ghosts!$S$41,COLUMN(),0)&lt;ScreenHeight!$E45,   1,   (SQRT(OFFSET(Ghosts!$T$41,COLUMN(),0)-OFFSET(Ghosts!$R$41,COLUMN(),0)*ScreenHeight!$D45)-1))+IF(Ghosts!$B$35,IF(Param!$M$21,-1-POWER(0.3,Param!$M$21)/(IF(Param!$M$21&lt;20,LightShader!CI109,OFFSET(LightShader!CI109,Param!$M$21-20,0))+POWER(0.3,Param!$M$21)),-2),0))</f>
        <v>1.4389572883547384</v>
      </c>
      <c r="CJ44" s="46">
        <f ca="1">IF(ScreenHeight!$B45&lt;OFFSET(Radar!$AC$3,COLUMN(),0),    Param!$B$38/ScreenHeight!$B45,    (Param!$B$37+1/(1-OFFSET(Radar!$AD$3,COLUMN(),0)*ScreenHeight!$C45)/Param!$B$39)/OFFSET(Radar!$AC$3,COLUMN(),0))*DistanceShader!CJ44*LightShader!CJ44*(IF(OFFSET(Ghosts!$S$41,COLUMN(),0)&lt;ScreenHeight!$E45,   1,   (SQRT(OFFSET(Ghosts!$T$41,COLUMN(),0)-OFFSET(Ghosts!$R$41,COLUMN(),0)*ScreenHeight!$D45)-1))+IF(Ghosts!$B$35,IF(Param!$M$21,-1-POWER(0.3,Param!$M$21)/(IF(Param!$M$21&lt;20,LightShader!CJ109,OFFSET(LightShader!CJ109,Param!$M$21-20,0))+POWER(0.3,Param!$M$21)),-2),0))</f>
        <v>1.3899487351305111</v>
      </c>
      <c r="CK44" s="46">
        <f ca="1">IF(ScreenHeight!$B45&lt;OFFSET(Radar!$AC$3,COLUMN(),0),    Param!$B$38/ScreenHeight!$B45,    (Param!$B$37+1/(1-OFFSET(Radar!$AD$3,COLUMN(),0)*ScreenHeight!$C45)/Param!$B$39)/OFFSET(Radar!$AC$3,COLUMN(),0))*DistanceShader!CK44*LightShader!CK44*(IF(OFFSET(Ghosts!$S$41,COLUMN(),0)&lt;ScreenHeight!$E45,   1,   (SQRT(OFFSET(Ghosts!$T$41,COLUMN(),0)-OFFSET(Ghosts!$R$41,COLUMN(),0)*ScreenHeight!$D45)-1))+IF(Ghosts!$B$35,IF(Param!$M$21,-1-POWER(0.3,Param!$M$21)/(IF(Param!$M$21&lt;20,LightShader!CK109,OFFSET(LightShader!CK109,Param!$M$21-20,0))+POWER(0.3,Param!$M$21)),-2),0))</f>
        <v>1.3432129326521116</v>
      </c>
      <c r="CL44" s="46">
        <f ca="1">IF(ScreenHeight!$B45&lt;OFFSET(Radar!$AC$3,COLUMN(),0),    Param!$B$38/ScreenHeight!$B45,    (Param!$B$37+1/(1-OFFSET(Radar!$AD$3,COLUMN(),0)*ScreenHeight!$C45)/Param!$B$39)/OFFSET(Radar!$AC$3,COLUMN(),0))*DistanceShader!CL44*LightShader!CL44*(IF(OFFSET(Ghosts!$S$41,COLUMN(),0)&lt;ScreenHeight!$E45,   1,   (SQRT(OFFSET(Ghosts!$T$41,COLUMN(),0)-OFFSET(Ghosts!$R$41,COLUMN(),0)*ScreenHeight!$D45)-1))+IF(Ghosts!$B$35,IF(Param!$M$21,-1-POWER(0.3,Param!$M$21)/(IF(Param!$M$21&lt;20,LightShader!CL109,OFFSET(LightShader!CL109,Param!$M$21-20,0))+POWER(0.3,Param!$M$21)),-2),0))</f>
        <v>1.2986199449354177</v>
      </c>
      <c r="CM44" s="46">
        <f ca="1">IF(ScreenHeight!$B45&lt;OFFSET(Radar!$AC$3,COLUMN(),0),    Param!$B$38/ScreenHeight!$B45,    (Param!$B$37+1/(1-OFFSET(Radar!$AD$3,COLUMN(),0)*ScreenHeight!$C45)/Param!$B$39)/OFFSET(Radar!$AC$3,COLUMN(),0))*DistanceShader!CM44*LightShader!CM44*(IF(OFFSET(Ghosts!$S$41,COLUMN(),0)&lt;ScreenHeight!$E45,   1,   (SQRT(OFFSET(Ghosts!$T$41,COLUMN(),0)-OFFSET(Ghosts!$R$41,COLUMN(),0)*ScreenHeight!$D45)-1))+IF(Ghosts!$B$35,IF(Param!$M$21,-1-POWER(0.3,Param!$M$21)/(IF(Param!$M$21&lt;20,LightShader!CM109,OFFSET(LightShader!CM109,Param!$M$21-20,0))+POWER(0.3,Param!$M$21)),-2),0))</f>
        <v>1.2560484470361897</v>
      </c>
      <c r="CN44" s="46">
        <f ca="1">IF(ScreenHeight!$B45&lt;OFFSET(Radar!$AC$3,COLUMN(),0),    Param!$B$38/ScreenHeight!$B45,    (Param!$B$37+1/(1-OFFSET(Radar!$AD$3,COLUMN(),0)*ScreenHeight!$C45)/Param!$B$39)/OFFSET(Radar!$AC$3,COLUMN(),0))*DistanceShader!CN44*LightShader!CN44*(IF(OFFSET(Ghosts!$S$41,COLUMN(),0)&lt;ScreenHeight!$E45,   1,   (SQRT(OFFSET(Ghosts!$T$41,COLUMN(),0)-OFFSET(Ghosts!$R$41,COLUMN(),0)*ScreenHeight!$D45)-1))+IF(Ghosts!$B$35,IF(Param!$M$21,-1-POWER(0.3,Param!$M$21)/(IF(Param!$M$21&lt;20,LightShader!CN109,OFFSET(LightShader!CN109,Param!$M$21-20,0))+POWER(0.3,Param!$M$21)),-2),0))</f>
        <v>1.2153851139778358</v>
      </c>
      <c r="CO44" s="46">
        <f ca="1">IF(ScreenHeight!$B45&lt;OFFSET(Radar!$AC$3,COLUMN(),0),    Param!$B$38/ScreenHeight!$B45,    (Param!$B$37+1/(1-OFFSET(Radar!$AD$3,COLUMN(),0)*ScreenHeight!$C45)/Param!$B$39)/OFFSET(Radar!$AC$3,COLUMN(),0))*DistanceShader!CO44*LightShader!CO44*(IF(OFFSET(Ghosts!$S$41,COLUMN(),0)&lt;ScreenHeight!$E45,   1,   (SQRT(OFFSET(Ghosts!$T$41,COLUMN(),0)-OFFSET(Ghosts!$R$41,COLUMN(),0)*ScreenHeight!$D45)-1))+IF(Ghosts!$B$35,IF(Param!$M$21,-1-POWER(0.3,Param!$M$21)/(IF(Param!$M$21&lt;20,LightShader!CO109,OFFSET(LightShader!CO109,Param!$M$21-20,0))+POWER(0.3,Param!$M$21)),-2),0))</f>
        <v>1.1765240472549221</v>
      </c>
      <c r="CP44" s="46">
        <f ca="1">IF(ScreenHeight!$B45&lt;OFFSET(Radar!$AC$3,COLUMN(),0),    Param!$B$38/ScreenHeight!$B45,    (Param!$B$37+1/(1-OFFSET(Radar!$AD$3,COLUMN(),0)*ScreenHeight!$C45)/Param!$B$39)/OFFSET(Radar!$AC$3,COLUMN(),0))*DistanceShader!CP44*LightShader!CP44*(IF(OFFSET(Ghosts!$S$41,COLUMN(),0)&lt;ScreenHeight!$E45,   1,   (SQRT(OFFSET(Ghosts!$T$41,COLUMN(),0)-OFFSET(Ghosts!$R$41,COLUMN(),0)*ScreenHeight!$D45)-1))+IF(Ghosts!$B$35,IF(Param!$M$21,-1-POWER(0.3,Param!$M$21)/(IF(Param!$M$21&lt;20,LightShader!CP109,OFFSET(LightShader!CP109,Param!$M$21-20,0))+POWER(0.3,Param!$M$21)),-2),0))</f>
        <v>1.1393662392889368</v>
      </c>
      <c r="CQ44" s="46">
        <f ca="1">IF(ScreenHeight!$B45&lt;OFFSET(Radar!$AC$3,COLUMN(),0),    Param!$B$38/ScreenHeight!$B45,    (Param!$B$37+1/(1-OFFSET(Radar!$AD$3,COLUMN(),0)*ScreenHeight!$C45)/Param!$B$39)/OFFSET(Radar!$AC$3,COLUMN(),0))*DistanceShader!CQ44*LightShader!CQ44*(IF(OFFSET(Ghosts!$S$41,COLUMN(),0)&lt;ScreenHeight!$E45,   1,   (SQRT(OFFSET(Ghosts!$T$41,COLUMN(),0)-OFFSET(Ghosts!$R$41,COLUMN(),0)*ScreenHeight!$D45)-1))+IF(Ghosts!$B$35,IF(Param!$M$21,-1-POWER(0.3,Param!$M$21)/(IF(Param!$M$21&lt;20,LightShader!CQ109,OFFSET(LightShader!CQ109,Param!$M$21-20,0))+POWER(0.3,Param!$M$21)),-2),0))</f>
        <v>1.1038190751991512</v>
      </c>
      <c r="CR44" s="46">
        <f ca="1">IF(ScreenHeight!$B45&lt;OFFSET(Radar!$AC$3,COLUMN(),0),    Param!$B$38/ScreenHeight!$B45,    (Param!$B$37+1/(1-OFFSET(Radar!$AD$3,COLUMN(),0)*ScreenHeight!$C45)/Param!$B$39)/OFFSET(Radar!$AC$3,COLUMN(),0))*DistanceShader!CR44*LightShader!CR44*(IF(OFFSET(Ghosts!$S$41,COLUMN(),0)&lt;ScreenHeight!$E45,   1,   (SQRT(OFFSET(Ghosts!$T$41,COLUMN(),0)-OFFSET(Ghosts!$R$41,COLUMN(),0)*ScreenHeight!$D45)-1))+IF(Ghosts!$B$35,IF(Param!$M$21,-1-POWER(0.3,Param!$M$21)/(IF(Param!$M$21&lt;20,LightShader!CR109,OFFSET(LightShader!CR109,Param!$M$21-20,0))+POWER(0.3,Param!$M$21)),-2),0))</f>
        <v>1.0697958705845567</v>
      </c>
      <c r="CS44" s="46">
        <f ca="1">IF(ScreenHeight!$B45&lt;OFFSET(Radar!$AC$3,COLUMN(),0),    Param!$B$38/ScreenHeight!$B45,    (Param!$B$37+1/(1-OFFSET(Radar!$AD$3,COLUMN(),0)*ScreenHeight!$C45)/Param!$B$39)/OFFSET(Radar!$AC$3,COLUMN(),0))*DistanceShader!CS44*LightShader!CS44*(IF(OFFSET(Ghosts!$S$41,COLUMN(),0)&lt;ScreenHeight!$E45,   1,   (SQRT(OFFSET(Ghosts!$T$41,COLUMN(),0)-OFFSET(Ghosts!$R$41,COLUMN(),0)*ScreenHeight!$D45)-1))+IF(Ghosts!$B$35,IF(Param!$M$21,-1-POWER(0.3,Param!$M$21)/(IF(Param!$M$21&lt;20,LightShader!CS109,OFFSET(LightShader!CS109,Param!$M$21-20,0))+POWER(0.3,Param!$M$21)),-2),0))</f>
        <v>1.0372154435961207</v>
      </c>
      <c r="CT44" s="46">
        <f ca="1">IF(ScreenHeight!$B45&lt;OFFSET(Radar!$AC$3,COLUMN(),0),    Param!$B$38/ScreenHeight!$B45,    (Param!$B$37+1/(1-OFFSET(Radar!$AD$3,COLUMN(),0)*ScreenHeight!$C45)/Param!$B$39)/OFFSET(Radar!$AC$3,COLUMN(),0))*DistanceShader!CT44*LightShader!CT44*(IF(OFFSET(Ghosts!$S$41,COLUMN(),0)&lt;ScreenHeight!$E45,   1,   (SQRT(OFFSET(Ghosts!$T$41,COLUMN(),0)-OFFSET(Ghosts!$R$41,COLUMN(),0)*ScreenHeight!$D45)-1))+IF(Ghosts!$B$35,IF(Param!$M$21,-1-POWER(0.3,Param!$M$21)/(IF(Param!$M$21&lt;20,LightShader!CT109,OFFSET(LightShader!CT109,Param!$M$21-20,0))+POWER(0.3,Param!$M$21)),-2),0))</f>
        <v>1.0060017193406243</v>
      </c>
      <c r="CU44" s="46">
        <f ca="1">IF(ScreenHeight!$B45&lt;OFFSET(Radar!$AC$3,COLUMN(),0),    Param!$B$38/ScreenHeight!$B45,    (Param!$B$37+1/(1-OFFSET(Radar!$AD$3,COLUMN(),0)*ScreenHeight!$C45)/Param!$B$39)/OFFSET(Radar!$AC$3,COLUMN(),0))*DistanceShader!CU44*LightShader!CU44*(IF(OFFSET(Ghosts!$S$41,COLUMN(),0)&lt;ScreenHeight!$E45,   1,   (SQRT(OFFSET(Ghosts!$T$41,COLUMN(),0)-OFFSET(Ghosts!$R$41,COLUMN(),0)*ScreenHeight!$D45)-1))+IF(Ghosts!$B$35,IF(Param!$M$21,-1-POWER(0.3,Param!$M$21)/(IF(Param!$M$21&lt;20,LightShader!CU109,OFFSET(LightShader!CU109,Param!$M$21-20,0))+POWER(0.3,Param!$M$21)),-2),0))</f>
        <v>0.97608336454551459</v>
      </c>
      <c r="CV44" s="46">
        <f ca="1">IF(ScreenHeight!$B45&lt;OFFSET(Radar!$AC$3,COLUMN(),0),    Param!$B$38/ScreenHeight!$B45,    (Param!$B$37+1/(1-OFFSET(Radar!$AD$3,COLUMN(),0)*ScreenHeight!$C45)/Param!$B$39)/OFFSET(Radar!$AC$3,COLUMN(),0))*DistanceShader!CV44*LightShader!CV44*(IF(OFFSET(Ghosts!$S$41,COLUMN(),0)&lt;ScreenHeight!$E45,   1,   (SQRT(OFFSET(Ghosts!$T$41,COLUMN(),0)-OFFSET(Ghosts!$R$41,COLUMN(),0)*ScreenHeight!$D45)-1))+IF(Ghosts!$B$35,IF(Param!$M$21,-1-POWER(0.3,Param!$M$21)/(IF(Param!$M$21&lt;20,LightShader!CV109,OFFSET(LightShader!CV109,Param!$M$21-20,0))+POWER(0.3,Param!$M$21)),-2),0))</f>
        <v>0.94739345038996048</v>
      </c>
      <c r="CW44" s="46">
        <f ca="1">IF(ScreenHeight!$B45&lt;OFFSET(Radar!$AC$3,COLUMN(),0),    Param!$B$38/ScreenHeight!$B45,    (Param!$B$37+1/(1-OFFSET(Radar!$AD$3,COLUMN(),0)*ScreenHeight!$C45)/Param!$B$39)/OFFSET(Radar!$AC$3,COLUMN(),0))*DistanceShader!CW44*LightShader!CW44*(IF(OFFSET(Ghosts!$S$41,COLUMN(),0)&lt;ScreenHeight!$E45,   1,   (SQRT(OFFSET(Ghosts!$T$41,COLUMN(),0)-OFFSET(Ghosts!$R$41,COLUMN(),0)*ScreenHeight!$D45)-1))+IF(Ghosts!$B$35,IF(Param!$M$21,-1-POWER(0.3,Param!$M$21)/(IF(Param!$M$21&lt;20,LightShader!CW109,OFFSET(LightShader!CW109,Param!$M$21-20,0))+POWER(0.3,Param!$M$21)),-2),0))</f>
        <v>0.91986914144252174</v>
      </c>
    </row>
    <row r="45" spans="1:125" ht="7.5" customHeight="1">
      <c r="A45" s="46">
        <f ca="1">IF(ScreenHeight!$B46&lt;OFFSET(Radar!$AC$3,COLUMN(),0),    Param!$B$38/ScreenHeight!$B46,    (Param!$B$37+1/(1-OFFSET(Radar!$AD$3,COLUMN(),0)*ScreenHeight!$C46)/Param!$B$39)/OFFSET(Radar!$AC$3,COLUMN(),0))*DistanceShader!A45*LightShader!A45*(IF(OFFSET(Ghosts!$S$41,COLUMN(),0)&lt;ScreenHeight!$E46,   1,   (SQRT(OFFSET(Ghosts!$T$41,COLUMN(),0)-OFFSET(Ghosts!$R$41,COLUMN(),0)*ScreenHeight!$D46)-1))+IF(Ghosts!$B$35,IF(Param!$M$21,-1-POWER(0.3,Param!$M$21)/(IF(Param!$M$21&lt;20,LightShader!A110,OFFSET(LightShader!A110,Param!$M$21-20,0))+POWER(0.3,Param!$M$21)),-2),0))</f>
        <v>1.0095851001253711</v>
      </c>
      <c r="B45" s="46">
        <f ca="1">IF(ScreenHeight!$B46&lt;OFFSET(Radar!$AC$3,COLUMN(),0),    Param!$B$38/ScreenHeight!$B46,    (Param!$B$37+1/(1-OFFSET(Radar!$AD$3,COLUMN(),0)*ScreenHeight!$C46)/Param!$B$39)/OFFSET(Radar!$AC$3,COLUMN(),0))*DistanceShader!B45*LightShader!B45*(IF(OFFSET(Ghosts!$S$41,COLUMN(),0)&lt;ScreenHeight!$E46,   1,   (SQRT(OFFSET(Ghosts!$T$41,COLUMN(),0)-OFFSET(Ghosts!$R$41,COLUMN(),0)*ScreenHeight!$D46)-1))+IF(Ghosts!$B$35,IF(Param!$M$21,-1-POWER(0.3,Param!$M$21)/(IF(Param!$M$21&lt;20,LightShader!B110,OFFSET(LightShader!B110,Param!$M$21-20,0))+POWER(0.3,Param!$M$21)),-2),0))</f>
        <v>1.0395456326284602</v>
      </c>
      <c r="C45" s="46">
        <f ca="1">IF(ScreenHeight!$B46&lt;OFFSET(Radar!$AC$3,COLUMN(),0),    Param!$B$38/ScreenHeight!$B46,    (Param!$B$37+1/(1-OFFSET(Radar!$AD$3,COLUMN(),0)*ScreenHeight!$C46)/Param!$B$39)/OFFSET(Radar!$AC$3,COLUMN(),0))*DistanceShader!C45*LightShader!C45*(IF(OFFSET(Ghosts!$S$41,COLUMN(),0)&lt;ScreenHeight!$E46,   1,   (SQRT(OFFSET(Ghosts!$T$41,COLUMN(),0)-OFFSET(Ghosts!$R$41,COLUMN(),0)*ScreenHeight!$D46)-1))+IF(Ghosts!$B$35,IF(Param!$M$21,-1-POWER(0.3,Param!$M$21)/(IF(Param!$M$21&lt;20,LightShader!C110,OFFSET(LightShader!C110,Param!$M$21-20,0))+POWER(0.3,Param!$M$21)),-2),0))</f>
        <v>1.070748083223102</v>
      </c>
      <c r="D45" s="46">
        <f ca="1">IF(ScreenHeight!$B46&lt;OFFSET(Radar!$AC$3,COLUMN(),0),    Param!$B$38/ScreenHeight!$B46,    (Param!$B$37+1/(1-OFFSET(Radar!$AD$3,COLUMN(),0)*ScreenHeight!$C46)/Param!$B$39)/OFFSET(Radar!$AC$3,COLUMN(),0))*DistanceShader!D45*LightShader!D45*(IF(OFFSET(Ghosts!$S$41,COLUMN(),0)&lt;ScreenHeight!$E46,   1,   (SQRT(OFFSET(Ghosts!$T$41,COLUMN(),0)-OFFSET(Ghosts!$R$41,COLUMN(),0)*ScreenHeight!$D46)-1))+IF(Ghosts!$B$35,IF(Param!$M$21,-1-POWER(0.3,Param!$M$21)/(IF(Param!$M$21&lt;20,LightShader!D110,OFFSET(LightShader!D110,Param!$M$21-20,0))+POWER(0.3,Param!$M$21)),-2),0))</f>
        <v>1.103256869005609</v>
      </c>
      <c r="E45" s="46">
        <f ca="1">IF(ScreenHeight!$B46&lt;OFFSET(Radar!$AC$3,COLUMN(),0),    Param!$B$38/ScreenHeight!$B46,    (Param!$B$37+1/(1-OFFSET(Radar!$AD$3,COLUMN(),0)*ScreenHeight!$C46)/Param!$B$39)/OFFSET(Radar!$AC$3,COLUMN(),0))*DistanceShader!E45*LightShader!E45*(IF(OFFSET(Ghosts!$S$41,COLUMN(),0)&lt;ScreenHeight!$E46,   1,   (SQRT(OFFSET(Ghosts!$T$41,COLUMN(),0)-OFFSET(Ghosts!$R$41,COLUMN(),0)*ScreenHeight!$D46)-1))+IF(Ghosts!$B$35,IF(Param!$M$21,-1-POWER(0.3,Param!$M$21)/(IF(Param!$M$21&lt;20,LightShader!E110,OFFSET(LightShader!E110,Param!$M$21-20,0))+POWER(0.3,Param!$M$21)),-2),0))</f>
        <v>1.137140354004855</v>
      </c>
      <c r="F45" s="46">
        <f ca="1">IF(ScreenHeight!$B46&lt;OFFSET(Radar!$AC$3,COLUMN(),0),    Param!$B$38/ScreenHeight!$B46,    (Param!$B$37+1/(1-OFFSET(Radar!$AD$3,COLUMN(),0)*ScreenHeight!$C46)/Param!$B$39)/OFFSET(Radar!$AC$3,COLUMN(),0))*DistanceShader!F45*LightShader!F45*(IF(OFFSET(Ghosts!$S$41,COLUMN(),0)&lt;ScreenHeight!$E46,   1,   (SQRT(OFFSET(Ghosts!$T$41,COLUMN(),0)-OFFSET(Ghosts!$R$41,COLUMN(),0)*ScreenHeight!$D46)-1))+IF(Ghosts!$B$35,IF(Param!$M$21,-1-POWER(0.3,Param!$M$21)/(IF(Param!$M$21&lt;20,LightShader!F110,OFFSET(LightShader!F110,Param!$M$21-20,0))+POWER(0.3,Param!$M$21)),-2),0))</f>
        <v>1.1724711220788375</v>
      </c>
      <c r="G45" s="46">
        <f ca="1">IF(ScreenHeight!$B46&lt;OFFSET(Radar!$AC$3,COLUMN(),0),    Param!$B$38/ScreenHeight!$B46,    (Param!$B$37+1/(1-OFFSET(Radar!$AD$3,COLUMN(),0)*ScreenHeight!$C46)/Param!$B$39)/OFFSET(Radar!$AC$3,COLUMN(),0))*DistanceShader!G45*LightShader!G45*(IF(OFFSET(Ghosts!$S$41,COLUMN(),0)&lt;ScreenHeight!$E46,   1,   (SQRT(OFFSET(Ghosts!$T$41,COLUMN(),0)-OFFSET(Ghosts!$R$41,COLUMN(),0)*ScreenHeight!$D46)-1))+IF(Ghosts!$B$35,IF(Param!$M$21,-1-POWER(0.3,Param!$M$21)/(IF(Param!$M$21&lt;20,LightShader!G110,OFFSET(LightShader!G110,Param!$M$21-20,0))+POWER(0.3,Param!$M$21)),-2),0))</f>
        <v>1.2093262692126323</v>
      </c>
      <c r="H45" s="46">
        <f ca="1">IF(ScreenHeight!$B46&lt;OFFSET(Radar!$AC$3,COLUMN(),0),    Param!$B$38/ScreenHeight!$B46,    (Param!$B$37+1/(1-OFFSET(Radar!$AD$3,COLUMN(),0)*ScreenHeight!$C46)/Param!$B$39)/OFFSET(Radar!$AC$3,COLUMN(),0))*DistanceShader!H45*LightShader!H45*(IF(OFFSET(Ghosts!$S$41,COLUMN(),0)&lt;ScreenHeight!$E46,   1,   (SQRT(OFFSET(Ghosts!$T$41,COLUMN(),0)-OFFSET(Ghosts!$R$41,COLUMN(),0)*ScreenHeight!$D46)-1))+IF(Ghosts!$B$35,IF(Param!$M$21,-1-POWER(0.3,Param!$M$21)/(IF(Param!$M$21&lt;20,LightShader!H110,OFFSET(LightShader!H110,Param!$M$21-20,0))+POWER(0.3,Param!$M$21)),-2),0))</f>
        <v>1.2477877161145348</v>
      </c>
      <c r="I45" s="46">
        <f ca="1">IF(ScreenHeight!$B46&lt;OFFSET(Radar!$AC$3,COLUMN(),0),    Param!$B$38/ScreenHeight!$B46,    (Param!$B$37+1/(1-OFFSET(Radar!$AD$3,COLUMN(),0)*ScreenHeight!$C46)/Param!$B$39)/OFFSET(Radar!$AC$3,COLUMN(),0))*DistanceShader!I45*LightShader!I45*(IF(OFFSET(Ghosts!$S$41,COLUMN(),0)&lt;ScreenHeight!$E46,   1,   (SQRT(OFFSET(Ghosts!$T$41,COLUMN(),0)-OFFSET(Ghosts!$R$41,COLUMN(),0)*ScreenHeight!$D46)-1))+IF(Ghosts!$B$35,IF(Param!$M$21,-1-POWER(0.3,Param!$M$21)/(IF(Param!$M$21&lt;20,LightShader!I110,OFFSET(LightShader!I110,Param!$M$21-20,0))+POWER(0.3,Param!$M$21)),-2),0))</f>
        <v>1.2879425418277359</v>
      </c>
      <c r="J45" s="46">
        <f ca="1">IF(ScreenHeight!$B46&lt;OFFSET(Radar!$AC$3,COLUMN(),0),    Param!$B$38/ScreenHeight!$B46,    (Param!$B$37+1/(1-OFFSET(Radar!$AD$3,COLUMN(),0)*ScreenHeight!$C46)/Param!$B$39)/OFFSET(Radar!$AC$3,COLUMN(),0))*DistanceShader!J45*LightShader!J45*(IF(OFFSET(Ghosts!$S$41,COLUMN(),0)&lt;ScreenHeight!$E46,   1,   (SQRT(OFFSET(Ghosts!$T$41,COLUMN(),0)-OFFSET(Ghosts!$R$41,COLUMN(),0)*ScreenHeight!$D46)-1))+IF(Ghosts!$B$35,IF(Param!$M$21,-1-POWER(0.3,Param!$M$21)/(IF(Param!$M$21&lt;20,LightShader!J110,OFFSET(LightShader!J110,Param!$M$21-20,0))+POWER(0.3,Param!$M$21)),-2),0))</f>
        <v>1.3298833387939466</v>
      </c>
      <c r="K45" s="46">
        <f ca="1">IF(ScreenHeight!$B46&lt;OFFSET(Radar!$AC$3,COLUMN(),0),    Param!$B$38/ScreenHeight!$B46,    (Param!$B$37+1/(1-OFFSET(Radar!$AD$3,COLUMN(),0)*ScreenHeight!$C46)/Param!$B$39)/OFFSET(Radar!$AC$3,COLUMN(),0))*DistanceShader!K45*LightShader!K45*(IF(OFFSET(Ghosts!$S$41,COLUMN(),0)&lt;ScreenHeight!$E46,   1,   (SQRT(OFFSET(Ghosts!$T$41,COLUMN(),0)-OFFSET(Ghosts!$R$41,COLUMN(),0)*ScreenHeight!$D46)-1))+IF(Ghosts!$B$35,IF(Param!$M$21,-1-POWER(0.3,Param!$M$21)/(IF(Param!$M$21&lt;20,LightShader!K110,OFFSET(LightShader!K110,Param!$M$21-20,0))+POWER(0.3,Param!$M$21)),-2),0))</f>
        <v>1.3737085893867165</v>
      </c>
      <c r="L45" s="46">
        <f ca="1">IF(ScreenHeight!$B46&lt;OFFSET(Radar!$AC$3,COLUMN(),0),    Param!$B$38/ScreenHeight!$B46,    (Param!$B$37+1/(1-OFFSET(Radar!$AD$3,COLUMN(),0)*ScreenHeight!$C46)/Param!$B$39)/OFFSET(Radar!$AC$3,COLUMN(),0))*DistanceShader!L45*LightShader!L45*(IF(OFFSET(Ghosts!$S$41,COLUMN(),0)&lt;ScreenHeight!$E46,   1,   (SQRT(OFFSET(Ghosts!$T$41,COLUMN(),0)-OFFSET(Ghosts!$R$41,COLUMN(),0)*ScreenHeight!$D46)-1))+IF(Ghosts!$B$35,IF(Param!$M$21,-1-POWER(0.3,Param!$M$21)/(IF(Param!$M$21&lt;20,LightShader!L110,OFFSET(LightShader!L110,Param!$M$21-20,0))+POWER(0.3,Param!$M$21)),-2),0))</f>
        <v>1.4195230633274964</v>
      </c>
      <c r="M45" s="46">
        <f ca="1">IF(ScreenHeight!$B46&lt;OFFSET(Radar!$AC$3,COLUMN(),0),    Param!$B$38/ScreenHeight!$B46,    (Param!$B$37+1/(1-OFFSET(Radar!$AD$3,COLUMN(),0)*ScreenHeight!$C46)/Param!$B$39)/OFFSET(Radar!$AC$3,COLUMN(),0))*DistanceShader!M45*LightShader!M45*(IF(OFFSET(Ghosts!$S$41,COLUMN(),0)&lt;ScreenHeight!$E46,   1,   (SQRT(OFFSET(Ghosts!$T$41,COLUMN(),0)-OFFSET(Ghosts!$R$41,COLUMN(),0)*ScreenHeight!$D46)-1))+IF(Ghosts!$B$35,IF(Param!$M$21,-1-POWER(0.3,Param!$M$21)/(IF(Param!$M$21&lt;20,LightShader!M110,OFFSET(LightShader!M110,Param!$M$21-20,0))+POWER(0.3,Param!$M$21)),-2),0))</f>
        <v>1.4674382345433044</v>
      </c>
      <c r="N45" s="46">
        <f ca="1">IF(ScreenHeight!$B46&lt;OFFSET(Radar!$AC$3,COLUMN(),0),    Param!$B$38/ScreenHeight!$B46,    (Param!$B$37+1/(1-OFFSET(Radar!$AD$3,COLUMN(),0)*ScreenHeight!$C46)/Param!$B$39)/OFFSET(Radar!$AC$3,COLUMN(),0))*DistanceShader!N45*LightShader!N45*(IF(OFFSET(Ghosts!$S$41,COLUMN(),0)&lt;ScreenHeight!$E46,   1,   (SQRT(OFFSET(Ghosts!$T$41,COLUMN(),0)-OFFSET(Ghosts!$R$41,COLUMN(),0)*ScreenHeight!$D46)-1))+IF(Ghosts!$B$35,IF(Param!$M$21,-1-POWER(0.3,Param!$M$21)/(IF(Param!$M$21&lt;20,LightShader!N110,OFFSET(LightShader!N110,Param!$M$21-20,0))+POWER(0.3,Param!$M$21)),-2),0))</f>
        <v>1.5175727148372014</v>
      </c>
      <c r="O45" s="46">
        <f ca="1">IF(ScreenHeight!$B46&lt;OFFSET(Radar!$AC$3,COLUMN(),0),    Param!$B$38/ScreenHeight!$B46,    (Param!$B$37+1/(1-OFFSET(Radar!$AD$3,COLUMN(),0)*ScreenHeight!$C46)/Param!$B$39)/OFFSET(Radar!$AC$3,COLUMN(),0))*DistanceShader!O45*LightShader!O45*(IF(OFFSET(Ghosts!$S$41,COLUMN(),0)&lt;ScreenHeight!$E46,   1,   (SQRT(OFFSET(Ghosts!$T$41,COLUMN(),0)-OFFSET(Ghosts!$R$41,COLUMN(),0)*ScreenHeight!$D46)-1))+IF(Ghosts!$B$35,IF(Param!$M$21,-1-POWER(0.3,Param!$M$21)/(IF(Param!$M$21&lt;20,LightShader!O110,OFFSET(LightShader!O110,Param!$M$21-20,0))+POWER(0.3,Param!$M$21)),-2),0))</f>
        <v>1.5700527001114204</v>
      </c>
      <c r="P45" s="46">
        <f ca="1">IF(ScreenHeight!$B46&lt;OFFSET(Radar!$AC$3,COLUMN(),0),    Param!$B$38/ScreenHeight!$B46,    (Param!$B$37+1/(1-OFFSET(Radar!$AD$3,COLUMN(),0)*ScreenHeight!$C46)/Param!$B$39)/OFFSET(Radar!$AC$3,COLUMN(),0))*DistanceShader!P45*LightShader!P45*(IF(OFFSET(Ghosts!$S$41,COLUMN(),0)&lt;ScreenHeight!$E46,   1,   (SQRT(OFFSET(Ghosts!$T$41,COLUMN(),0)-OFFSET(Ghosts!$R$41,COLUMN(),0)*ScreenHeight!$D46)-1))+IF(Ghosts!$B$35,IF(Param!$M$21,-1-POWER(0.3,Param!$M$21)/(IF(Param!$M$21&lt;20,LightShader!P110,OFFSET(LightShader!P110,Param!$M$21-20,0))+POWER(0.3,Param!$M$21)),-2),0))</f>
        <v>1.6250124226631113</v>
      </c>
      <c r="Q45" s="46">
        <f ca="1">IF(ScreenHeight!$B46&lt;OFFSET(Radar!$AC$3,COLUMN(),0),    Param!$B$38/ScreenHeight!$B46,    (Param!$B$37+1/(1-OFFSET(Radar!$AD$3,COLUMN(),0)*ScreenHeight!$C46)/Param!$B$39)/OFFSET(Radar!$AC$3,COLUMN(),0))*DistanceShader!Q45*LightShader!Q45*(IF(OFFSET(Ghosts!$S$41,COLUMN(),0)&lt;ScreenHeight!$E46,   1,   (SQRT(OFFSET(Ghosts!$T$41,COLUMN(),0)-OFFSET(Ghosts!$R$41,COLUMN(),0)*ScreenHeight!$D46)-1))+IF(Ghosts!$B$35,IF(Param!$M$21,-1-POWER(0.3,Param!$M$21)/(IF(Param!$M$21&lt;20,LightShader!Q110,OFFSET(LightShader!Q110,Param!$M$21-20,0))+POWER(0.3,Param!$M$21)),-2),0))</f>
        <v>1.6825946000745573</v>
      </c>
      <c r="R45" s="46">
        <f ca="1">IF(ScreenHeight!$B46&lt;OFFSET(Radar!$AC$3,COLUMN(),0),    Param!$B$38/ScreenHeight!$B46,    (Param!$B$37+1/(1-OFFSET(Radar!$AD$3,COLUMN(),0)*ScreenHeight!$C46)/Param!$B$39)/OFFSET(Radar!$AC$3,COLUMN(),0))*DistanceShader!R45*LightShader!R45*(IF(OFFSET(Ghosts!$S$41,COLUMN(),0)&lt;ScreenHeight!$E46,   1,   (SQRT(OFFSET(Ghosts!$T$41,COLUMN(),0)-OFFSET(Ghosts!$R$41,COLUMN(),0)*ScreenHeight!$D46)-1))+IF(Ghosts!$B$35,IF(Param!$M$21,-1-POWER(0.3,Param!$M$21)/(IF(Param!$M$21&lt;20,LightShader!R110,OFFSET(LightShader!R110,Param!$M$21-20,0))+POWER(0.3,Param!$M$21)),-2),0))</f>
        <v>1.7429508671958283</v>
      </c>
      <c r="S45" s="46">
        <f ca="1">IF(ScreenHeight!$B46&lt;OFFSET(Radar!$AC$3,COLUMN(),0),    Param!$B$38/ScreenHeight!$B46,    (Param!$B$37+1/(1-OFFSET(Radar!$AD$3,COLUMN(),0)*ScreenHeight!$C46)/Param!$B$39)/OFFSET(Radar!$AC$3,COLUMN(),0))*DistanceShader!S45*LightShader!S45*(IF(OFFSET(Ghosts!$S$41,COLUMN(),0)&lt;ScreenHeight!$E46,   1,   (SQRT(OFFSET(Ghosts!$T$41,COLUMN(),0)-OFFSET(Ghosts!$R$41,COLUMN(),0)*ScreenHeight!$D46)-1))+IF(Ghosts!$B$35,IF(Param!$M$21,-1-POWER(0.3,Param!$M$21)/(IF(Param!$M$21&lt;20,LightShader!S110,OFFSET(LightShader!S110,Param!$M$21-20,0))+POWER(0.3,Param!$M$21)),-2),0))</f>
        <v>1.8062421723455635</v>
      </c>
      <c r="T45" s="46">
        <f ca="1">IF(ScreenHeight!$B46&lt;OFFSET(Radar!$AC$3,COLUMN(),0),    Param!$B$38/ScreenHeight!$B46,    (Param!$B$37+1/(1-OFFSET(Radar!$AD$3,COLUMN(),0)*ScreenHeight!$C46)/Param!$B$39)/OFFSET(Radar!$AC$3,COLUMN(),0))*DistanceShader!T45*LightShader!T45*(IF(OFFSET(Ghosts!$S$41,COLUMN(),0)&lt;ScreenHeight!$E46,   1,   (SQRT(OFFSET(Ghosts!$T$41,COLUMN(),0)-OFFSET(Ghosts!$R$41,COLUMN(),0)*ScreenHeight!$D46)-1))+IF(Ghosts!$B$35,IF(Param!$M$21,-1-POWER(0.3,Param!$M$21)/(IF(Param!$M$21&lt;20,LightShader!T110,OFFSET(LightShader!T110,Param!$M$21-20,0))+POWER(0.3,Param!$M$21)),-2),0))</f>
        <v>1.8726391117170167</v>
      </c>
      <c r="U45" s="46">
        <f ca="1">IF(ScreenHeight!$B46&lt;OFFSET(Radar!$AC$3,COLUMN(),0),    Param!$B$38/ScreenHeight!$B46,    (Param!$B$37+1/(1-OFFSET(Radar!$AD$3,COLUMN(),0)*ScreenHeight!$C46)/Param!$B$39)/OFFSET(Radar!$AC$3,COLUMN(),0))*DistanceShader!U45*LightShader!U45*(IF(OFFSET(Ghosts!$S$41,COLUMN(),0)&lt;ScreenHeight!$E46,   1,   (SQRT(OFFSET(Ghosts!$T$41,COLUMN(),0)-OFFSET(Ghosts!$R$41,COLUMN(),0)*ScreenHeight!$D46)-1))+IF(Ghosts!$B$35,IF(Param!$M$21,-1-POWER(0.3,Param!$M$21)/(IF(Param!$M$21&lt;20,LightShader!U110,OFFSET(LightShader!U110,Param!$M$21-20,0))+POWER(0.3,Param!$M$21)),-2),0))</f>
        <v>1.9423221665322383</v>
      </c>
      <c r="V45" s="46">
        <f ca="1">IF(ScreenHeight!$B46&lt;OFFSET(Radar!$AC$3,COLUMN(),0),    Param!$B$38/ScreenHeight!$B46,    (Param!$B$37+1/(1-OFFSET(Radar!$AD$3,COLUMN(),0)*ScreenHeight!$C46)/Param!$B$39)/OFFSET(Radar!$AC$3,COLUMN(),0))*DistanceShader!V45*LightShader!V45*(IF(OFFSET(Ghosts!$S$41,COLUMN(),0)&lt;ScreenHeight!$E46,   1,   (SQRT(OFFSET(Ghosts!$T$41,COLUMN(),0)-OFFSET(Ghosts!$R$41,COLUMN(),0)*ScreenHeight!$D46)-1))+IF(Ghosts!$B$35,IF(Param!$M$21,-1-POWER(0.3,Param!$M$21)/(IF(Param!$M$21&lt;20,LightShader!V110,OFFSET(LightShader!V110,Param!$M$21-20,0))+POWER(0.3,Param!$M$21)),-2),0))</f>
        <v>2.0154817950462651</v>
      </c>
      <c r="W45" s="46">
        <f ca="1">IF(ScreenHeight!$B46&lt;OFFSET(Radar!$AC$3,COLUMN(),0),    Param!$B$38/ScreenHeight!$B46,    (Param!$B$37+1/(1-OFFSET(Radar!$AD$3,COLUMN(),0)*ScreenHeight!$C46)/Param!$B$39)/OFFSET(Radar!$AC$3,COLUMN(),0))*DistanceShader!W45*LightShader!W45*(IF(OFFSET(Ghosts!$S$41,COLUMN(),0)&lt;ScreenHeight!$E46,   1,   (SQRT(OFFSET(Ghosts!$T$41,COLUMN(),0)-OFFSET(Ghosts!$R$41,COLUMN(),0)*ScreenHeight!$D46)-1))+IF(Ghosts!$B$35,IF(Param!$M$21,-1-POWER(0.3,Param!$M$21)/(IF(Param!$M$21&lt;20,LightShader!W110,OFFSET(LightShader!W110,Param!$M$21-20,0))+POWER(0.3,Param!$M$21)),-2),0))</f>
        <v>2.0923183151874141</v>
      </c>
      <c r="X45" s="46">
        <f ca="1">IF(ScreenHeight!$B46&lt;OFFSET(Radar!$AC$3,COLUMN(),0),    Param!$B$38/ScreenHeight!$B46,    (Param!$B$37+1/(1-OFFSET(Radar!$AD$3,COLUMN(),0)*ScreenHeight!$C46)/Param!$B$39)/OFFSET(Radar!$AC$3,COLUMN(),0))*DistanceShader!X45*LightShader!X45*(IF(OFFSET(Ghosts!$S$41,COLUMN(),0)&lt;ScreenHeight!$E46,   1,   (SQRT(OFFSET(Ghosts!$T$41,COLUMN(),0)-OFFSET(Ghosts!$R$41,COLUMN(),0)*ScreenHeight!$D46)-1))+IF(Ghosts!$B$35,IF(Param!$M$21,-1-POWER(0.3,Param!$M$21)/(IF(Param!$M$21&lt;20,LightShader!X110,OFFSET(LightShader!X110,Param!$M$21-20,0))+POWER(0.3,Param!$M$21)),-2),0))</f>
        <v>2.1730414923264774</v>
      </c>
      <c r="Y45" s="46">
        <f ca="1">IF(ScreenHeight!$B46&lt;OFFSET(Radar!$AC$3,COLUMN(),0),    Param!$B$38/ScreenHeight!$B46,    (Param!$B$37+1/(1-OFFSET(Radar!$AD$3,COLUMN(),0)*ScreenHeight!$C46)/Param!$B$39)/OFFSET(Radar!$AC$3,COLUMN(),0))*DistanceShader!Y45*LightShader!Y45*(IF(OFFSET(Ghosts!$S$41,COLUMN(),0)&lt;ScreenHeight!$E46,   1,   (SQRT(OFFSET(Ghosts!$T$41,COLUMN(),0)-OFFSET(Ghosts!$R$41,COLUMN(),0)*ScreenHeight!$D46)-1))+IF(Ghosts!$B$35,IF(Param!$M$21,-1-POWER(0.3,Param!$M$21)/(IF(Param!$M$21&lt;20,LightShader!Y110,OFFSET(LightShader!Y110,Param!$M$21-20,0))+POWER(0.3,Param!$M$21)),-2),0))</f>
        <v>2.2578697190336823</v>
      </c>
      <c r="Z45" s="46">
        <f ca="1">IF(ScreenHeight!$B46&lt;OFFSET(Radar!$AC$3,COLUMN(),0),    Param!$B$38/ScreenHeight!$B46,    (Param!$B$37+1/(1-OFFSET(Radar!$AD$3,COLUMN(),0)*ScreenHeight!$C46)/Param!$B$39)/OFFSET(Radar!$AC$3,COLUMN(),0))*DistanceShader!Z45*LightShader!Z45*(IF(OFFSET(Ghosts!$S$41,COLUMN(),0)&lt;ScreenHeight!$E46,   1,   (SQRT(OFFSET(Ghosts!$T$41,COLUMN(),0)-OFFSET(Ghosts!$R$41,COLUMN(),0)*ScreenHeight!$D46)-1))+IF(Ghosts!$B$35,IF(Param!$M$21,-1-POWER(0.3,Param!$M$21)/(IF(Param!$M$21&lt;20,LightShader!Z110,OFFSET(LightShader!Z110,Param!$M$21-20,0))+POWER(0.3,Param!$M$21)),-2),0))</f>
        <v>2.3470286380592991</v>
      </c>
      <c r="AA45" s="46">
        <f ca="1">IF(ScreenHeight!$B46&lt;OFFSET(Radar!$AC$3,COLUMN(),0),    Param!$B$38/ScreenHeight!$B46,    (Param!$B$37+1/(1-OFFSET(Radar!$AD$3,COLUMN(),0)*ScreenHeight!$C46)/Param!$B$39)/OFFSET(Radar!$AC$3,COLUMN(),0))*DistanceShader!AA45*LightShader!AA45*(IF(OFFSET(Ghosts!$S$41,COLUMN(),0)&lt;ScreenHeight!$E46,   1,   (SQRT(OFFSET(Ghosts!$T$41,COLUMN(),0)-OFFSET(Ghosts!$R$41,COLUMN(),0)*ScreenHeight!$D46)-1))+IF(Ghosts!$B$35,IF(Param!$M$21,-1-POWER(0.3,Param!$M$21)/(IF(Param!$M$21&lt;20,LightShader!AA110,OFFSET(LightShader!AA110,Param!$M$21-20,0))+POWER(0.3,Param!$M$21)),-2),0))</f>
        <v>2.4407490142321011</v>
      </c>
      <c r="AB45" s="46">
        <f ca="1">IF(ScreenHeight!$B46&lt;OFFSET(Radar!$AC$3,COLUMN(),0),    Param!$B$38/ScreenHeight!$B46,    (Param!$B$37+1/(1-OFFSET(Radar!$AD$3,COLUMN(),0)*ScreenHeight!$C46)/Param!$B$39)/OFFSET(Radar!$AC$3,COLUMN(),0))*DistanceShader!AB45*LightShader!AB45*(IF(OFFSET(Ghosts!$S$41,COLUMN(),0)&lt;ScreenHeight!$E46,   1,   (SQRT(OFFSET(Ghosts!$T$41,COLUMN(),0)-OFFSET(Ghosts!$R$41,COLUMN(),0)*ScreenHeight!$D46)-1))+IF(Ghosts!$B$35,IF(Param!$M$21,-1-POWER(0.3,Param!$M$21)/(IF(Param!$M$21&lt;20,LightShader!AB110,OFFSET(LightShader!AB110,Param!$M$21-20,0))+POWER(0.3,Param!$M$21)),-2),0))</f>
        <v>2.5392636033607503</v>
      </c>
      <c r="AC45" s="46">
        <f ca="1">IF(ScreenHeight!$B46&lt;OFFSET(Radar!$AC$3,COLUMN(),0),    Param!$B$38/ScreenHeight!$B46,    (Param!$B$37+1/(1-OFFSET(Radar!$AD$3,COLUMN(),0)*ScreenHeight!$C46)/Param!$B$39)/OFFSET(Radar!$AC$3,COLUMN(),0))*DistanceShader!AC45*LightShader!AC45*(IF(OFFSET(Ghosts!$S$41,COLUMN(),0)&lt;ScreenHeight!$E46,   1,   (SQRT(OFFSET(Ghosts!$T$41,COLUMN(),0)-OFFSET(Ghosts!$R$41,COLUMN(),0)*ScreenHeight!$D46)-1))+IF(Ghosts!$B$35,IF(Param!$M$21,-1-POWER(0.3,Param!$M$21)/(IF(Param!$M$21&lt;20,LightShader!AC110,OFFSET(LightShader!AC110,Param!$M$21-20,0))+POWER(0.3,Param!$M$21)),-2),0))</f>
        <v>2.6428026943517917</v>
      </c>
      <c r="AD45" s="46">
        <f ca="1">IF(ScreenHeight!$B46&lt;OFFSET(Radar!$AC$3,COLUMN(),0),    Param!$B$38/ScreenHeight!$B46,    (Param!$B$37+1/(1-OFFSET(Radar!$AD$3,COLUMN(),0)*ScreenHeight!$C46)/Param!$B$39)/OFFSET(Radar!$AC$3,COLUMN(),0))*DistanceShader!AD45*LightShader!AD45*(IF(OFFSET(Ghosts!$S$41,COLUMN(),0)&lt;ScreenHeight!$E46,   1,   (SQRT(OFFSET(Ghosts!$T$41,COLUMN(),0)-OFFSET(Ghosts!$R$41,COLUMN(),0)*ScreenHeight!$D46)-1))+IF(Ghosts!$B$35,IF(Param!$M$21,-1-POWER(0.3,Param!$M$21)/(IF(Param!$M$21&lt;20,LightShader!AD110,OFFSET(LightShader!AD110,Param!$M$21-20,0))+POWER(0.3,Param!$M$21)),-2),0))</f>
        <v>2.7515879127490086</v>
      </c>
      <c r="AE45" s="46">
        <f ca="1">IF(ScreenHeight!$B46&lt;OFFSET(Radar!$AC$3,COLUMN(),0),    Param!$B$38/ScreenHeight!$B46,    (Param!$B$37+1/(1-OFFSET(Radar!$AD$3,COLUMN(),0)*ScreenHeight!$C46)/Param!$B$39)/OFFSET(Radar!$AC$3,COLUMN(),0))*DistanceShader!AE45*LightShader!AE45*(IF(OFFSET(Ghosts!$S$41,COLUMN(),0)&lt;ScreenHeight!$E46,   1,   (SQRT(OFFSET(Ghosts!$T$41,COLUMN(),0)-OFFSET(Ghosts!$R$41,COLUMN(),0)*ScreenHeight!$D46)-1))+IF(Ghosts!$B$35,IF(Param!$M$21,-1-POWER(0.3,Param!$M$21)/(IF(Param!$M$21&lt;20,LightShader!AE110,OFFSET(LightShader!AE110,Param!$M$21-20,0))+POWER(0.3,Param!$M$21)),-2),0))</f>
        <v>2.865823768887592</v>
      </c>
      <c r="AF45" s="46">
        <f ca="1">IF(ScreenHeight!$B46&lt;OFFSET(Radar!$AC$3,COLUMN(),0),    Param!$B$38/ScreenHeight!$B46,    (Param!$B$37+1/(1-OFFSET(Radar!$AD$3,COLUMN(),0)*ScreenHeight!$C46)/Param!$B$39)/OFFSET(Radar!$AC$3,COLUMN(),0))*DistanceShader!AF45*LightShader!AF45*(IF(OFFSET(Ghosts!$S$41,COLUMN(),0)&lt;ScreenHeight!$E46,   1,   (SQRT(OFFSET(Ghosts!$T$41,COLUMN(),0)-OFFSET(Ghosts!$R$41,COLUMN(),0)*ScreenHeight!$D46)-1))+IF(Ghosts!$B$35,IF(Param!$M$21,-1-POWER(0.3,Param!$M$21)/(IF(Param!$M$21&lt;20,LightShader!AF110,OFFSET(LightShader!AF110,Param!$M$21-20,0))+POWER(0.3,Param!$M$21)),-2),0))</f>
        <v>2.9856863131986695</v>
      </c>
      <c r="AG45" s="46">
        <f ca="1">IF(ScreenHeight!$B46&lt;OFFSET(Radar!$AC$3,COLUMN(),0),    Param!$B$38/ScreenHeight!$B46,    (Param!$B$37+1/(1-OFFSET(Radar!$AD$3,COLUMN(),0)*ScreenHeight!$C46)/Param!$B$39)/OFFSET(Radar!$AC$3,COLUMN(),0))*DistanceShader!AG45*LightShader!AG45*(IF(OFFSET(Ghosts!$S$41,COLUMN(),0)&lt;ScreenHeight!$E46,   1,   (SQRT(OFFSET(Ghosts!$T$41,COLUMN(),0)-OFFSET(Ghosts!$R$41,COLUMN(),0)*ScreenHeight!$D46)-1))+IF(Ghosts!$B$35,IF(Param!$M$21,-1-POWER(0.3,Param!$M$21)/(IF(Param!$M$21&lt;20,LightShader!AG110,OFFSET(LightShader!AG110,Param!$M$21-20,0))+POWER(0.3,Param!$M$21)),-2),0))</f>
        <v>3.111308130479606</v>
      </c>
      <c r="AH45" s="46">
        <f ca="1">IF(ScreenHeight!$B46&lt;OFFSET(Radar!$AC$3,COLUMN(),0),    Param!$B$38/ScreenHeight!$B46,    (Param!$B$37+1/(1-OFFSET(Radar!$AD$3,COLUMN(),0)*ScreenHeight!$C46)/Param!$B$39)/OFFSET(Radar!$AC$3,COLUMN(),0))*DistanceShader!AH45*LightShader!AH45*(IF(OFFSET(Ghosts!$S$41,COLUMN(),0)&lt;ScreenHeight!$E46,   1,   (SQRT(OFFSET(Ghosts!$T$41,COLUMN(),0)-OFFSET(Ghosts!$R$41,COLUMN(),0)*ScreenHeight!$D46)-1))+IF(Ghosts!$B$35,IF(Param!$M$21,-1-POWER(0.3,Param!$M$21)/(IF(Param!$M$21&lt;20,LightShader!AH110,OFFSET(LightShader!AH110,Param!$M$21-20,0))+POWER(0.3,Param!$M$21)),-2),0))</f>
        <v>3.2427587771396773</v>
      </c>
      <c r="AI45" s="46">
        <f ca="1">IF(ScreenHeight!$B46&lt;OFFSET(Radar!$AC$3,COLUMN(),0),    Param!$B$38/ScreenHeight!$B46,    (Param!$B$37+1/(1-OFFSET(Radar!$AD$3,COLUMN(),0)*ScreenHeight!$C46)/Param!$B$39)/OFFSET(Radar!$AC$3,COLUMN(),0))*DistanceShader!AI45*LightShader!AI45*(IF(OFFSET(Ghosts!$S$41,COLUMN(),0)&lt;ScreenHeight!$E46,   1,   (SQRT(OFFSET(Ghosts!$T$41,COLUMN(),0)-OFFSET(Ghosts!$R$41,COLUMN(),0)*ScreenHeight!$D46)-1))+IF(Ghosts!$B$35,IF(Param!$M$21,-1-POWER(0.3,Param!$M$21)/(IF(Param!$M$21&lt;20,LightShader!AI110,OFFSET(LightShader!AI110,Param!$M$21-20,0))+POWER(0.3,Param!$M$21)),-2),0))</f>
        <v>3.3800196656261723</v>
      </c>
      <c r="AJ45" s="46">
        <f ca="1">IF(ScreenHeight!$B46&lt;OFFSET(Radar!$AC$3,COLUMN(),0),    Param!$B$38/ScreenHeight!$B46,    (Param!$B$37+1/(1-OFFSET(Radar!$AD$3,COLUMN(),0)*ScreenHeight!$C46)/Param!$B$39)/OFFSET(Radar!$AC$3,COLUMN(),0))*DistanceShader!AJ45*LightShader!AJ45*(IF(OFFSET(Ghosts!$S$41,COLUMN(),0)&lt;ScreenHeight!$E46,   1,   (SQRT(OFFSET(Ghosts!$T$41,COLUMN(),0)-OFFSET(Ghosts!$R$41,COLUMN(),0)*ScreenHeight!$D46)-1))+IF(Ghosts!$B$35,IF(Param!$M$21,-1-POWER(0.3,Param!$M$21)/(IF(Param!$M$21&lt;20,LightShader!AJ110,OFFSET(LightShader!AJ110,Param!$M$21-20,0))+POWER(0.3,Param!$M$21)),-2),0))</f>
        <v>3.5229523721953457</v>
      </c>
      <c r="AK45" s="46">
        <f ca="1">IF(ScreenHeight!$B46&lt;OFFSET(Radar!$AC$3,COLUMN(),0),    Param!$B$38/ScreenHeight!$B46,    (Param!$B$37+1/(1-OFFSET(Radar!$AD$3,COLUMN(),0)*ScreenHeight!$C46)/Param!$B$39)/OFFSET(Radar!$AC$3,COLUMN(),0))*DistanceShader!AK45*LightShader!AK45*(IF(OFFSET(Ghosts!$S$41,COLUMN(),0)&lt;ScreenHeight!$E46,   1,   (SQRT(OFFSET(Ghosts!$T$41,COLUMN(),0)-OFFSET(Ghosts!$R$41,COLUMN(),0)*ScreenHeight!$D46)-1))+IF(Ghosts!$B$35,IF(Param!$M$21,-1-POWER(0.3,Param!$M$21)/(IF(Param!$M$21&lt;20,LightShader!AK110,OFFSET(LightShader!AK110,Param!$M$21-20,0))+POWER(0.3,Param!$M$21)),-2),0))</f>
        <v>3.6712594586102965</v>
      </c>
      <c r="AL45" s="46">
        <f ca="1">IF(ScreenHeight!$B46&lt;OFFSET(Radar!$AC$3,COLUMN(),0),    Param!$B$38/ScreenHeight!$B46,    (Param!$B$37+1/(1-OFFSET(Radar!$AD$3,COLUMN(),0)*ScreenHeight!$C46)/Param!$B$39)/OFFSET(Radar!$AC$3,COLUMN(),0))*DistanceShader!AL45*LightShader!AL45*(IF(OFFSET(Ghosts!$S$41,COLUMN(),0)&lt;ScreenHeight!$E46,   1,   (SQRT(OFFSET(Ghosts!$T$41,COLUMN(),0)-OFFSET(Ghosts!$R$41,COLUMN(),0)*ScreenHeight!$D46)-1))+IF(Ghosts!$B$35,IF(Param!$M$21,-1-POWER(0.3,Param!$M$21)/(IF(Param!$M$21&lt;20,LightShader!AL110,OFFSET(LightShader!AL110,Param!$M$21-20,0))+POWER(0.3,Param!$M$21)),-2),0))</f>
        <v>3.8244372614971565</v>
      </c>
      <c r="AM45" s="46">
        <f ca="1">IF(ScreenHeight!$B46&lt;OFFSET(Radar!$AC$3,COLUMN(),0),    Param!$B$38/ScreenHeight!$B46,    (Param!$B$37+1/(1-OFFSET(Radar!$AD$3,COLUMN(),0)*ScreenHeight!$C46)/Param!$B$39)/OFFSET(Radar!$AC$3,COLUMN(),0))*DistanceShader!AM45*LightShader!AM45*(IF(OFFSET(Ghosts!$S$41,COLUMN(),0)&lt;ScreenHeight!$E46,   1,   (SQRT(OFFSET(Ghosts!$T$41,COLUMN(),0)-OFFSET(Ghosts!$R$41,COLUMN(),0)*ScreenHeight!$D46)-1))+IF(Ghosts!$B$35,IF(Param!$M$21,-1-POWER(0.3,Param!$M$21)/(IF(Param!$M$21&lt;20,LightShader!AM110,OFFSET(LightShader!AM110,Param!$M$21-20,0))+POWER(0.3,Param!$M$21)),-2),0))</f>
        <v>3.9817208622197406</v>
      </c>
      <c r="AN45" s="46">
        <f ca="1">IF(ScreenHeight!$B46&lt;OFFSET(Radar!$AC$3,COLUMN(),0),    Param!$B$38/ScreenHeight!$B46,    (Param!$B$37+1/(1-OFFSET(Radar!$AD$3,COLUMN(),0)*ScreenHeight!$C46)/Param!$B$39)/OFFSET(Radar!$AC$3,COLUMN(),0))*DistanceShader!AN45*LightShader!AN45*(IF(OFFSET(Ghosts!$S$41,COLUMN(),0)&lt;ScreenHeight!$E46,   1,   (SQRT(OFFSET(Ghosts!$T$41,COLUMN(),0)-OFFSET(Ghosts!$R$41,COLUMN(),0)*ScreenHeight!$D46)-1))+IF(Ghosts!$B$35,IF(Param!$M$21,-1-POWER(0.3,Param!$M$21)/(IF(Param!$M$21&lt;20,LightShader!AN110,OFFSET(LightShader!AN110,Param!$M$21-20,0))+POWER(0.3,Param!$M$21)),-2),0))</f>
        <v>4.1420227878844464</v>
      </c>
      <c r="AO45" s="46">
        <f ca="1">IF(ScreenHeight!$B46&lt;OFFSET(Radar!$AC$3,COLUMN(),0),    Param!$B$38/ScreenHeight!$B46,    (Param!$B$37+1/(1-OFFSET(Radar!$AD$3,COLUMN(),0)*ScreenHeight!$C46)/Param!$B$39)/OFFSET(Radar!$AC$3,COLUMN(),0))*DistanceShader!AO45*LightShader!AO45*(IF(OFFSET(Ghosts!$S$41,COLUMN(),0)&lt;ScreenHeight!$E46,   1,   (SQRT(OFFSET(Ghosts!$T$41,COLUMN(),0)-OFFSET(Ghosts!$R$41,COLUMN(),0)*ScreenHeight!$D46)-1))+IF(Ghosts!$B$35,IF(Param!$M$21,-1-POWER(0.3,Param!$M$21)/(IF(Param!$M$21&lt;20,LightShader!AO110,OFFSET(LightShader!AO110,Param!$M$21-20,0))+POWER(0.3,Param!$M$21)),-2),0))</f>
        <v>3.3652150106820264</v>
      </c>
      <c r="AP45" s="46">
        <f ca="1">IF(ScreenHeight!$B46&lt;OFFSET(Radar!$AC$3,COLUMN(),0),    Param!$B$38/ScreenHeight!$B46,    (Param!$B$37+1/(1-OFFSET(Radar!$AD$3,COLUMN(),0)*ScreenHeight!$C46)/Param!$B$39)/OFFSET(Radar!$AC$3,COLUMN(),0))*DistanceShader!AP45*LightShader!AP45*(IF(OFFSET(Ghosts!$S$41,COLUMN(),0)&lt;ScreenHeight!$E46,   1,   (SQRT(OFFSET(Ghosts!$T$41,COLUMN(),0)-OFFSET(Ghosts!$R$41,COLUMN(),0)*ScreenHeight!$D46)-1))+IF(Ghosts!$B$35,IF(Param!$M$21,-1-POWER(0.3,Param!$M$21)/(IF(Param!$M$21&lt;20,LightShader!AP110,OFFSET(LightShader!AP110,Param!$M$21-20,0))+POWER(0.3,Param!$M$21)),-2),0))</f>
        <v>3.4137933847784119</v>
      </c>
      <c r="AQ45" s="46">
        <f ca="1">IF(ScreenHeight!$B46&lt;OFFSET(Radar!$AC$3,COLUMN(),0),    Param!$B$38/ScreenHeight!$B46,    (Param!$B$37+1/(1-OFFSET(Radar!$AD$3,COLUMN(),0)*ScreenHeight!$C46)/Param!$B$39)/OFFSET(Radar!$AC$3,COLUMN(),0))*DistanceShader!AQ45*LightShader!AQ45*(IF(OFFSET(Ghosts!$S$41,COLUMN(),0)&lt;ScreenHeight!$E46,   1,   (SQRT(OFFSET(Ghosts!$T$41,COLUMN(),0)-OFFSET(Ghosts!$R$41,COLUMN(),0)*ScreenHeight!$D46)-1))+IF(Ghosts!$B$35,IF(Param!$M$21,-1-POWER(0.3,Param!$M$21)/(IF(Param!$M$21&lt;20,LightShader!AQ110,OFFSET(LightShader!AQ110,Param!$M$21-20,0))+POWER(0.3,Param!$M$21)),-2),0))</f>
        <v>3.4546745402042442</v>
      </c>
      <c r="AR45" s="46">
        <f ca="1">IF(ScreenHeight!$B46&lt;OFFSET(Radar!$AC$3,COLUMN(),0),    Param!$B$38/ScreenHeight!$B46,    (Param!$B$37+1/(1-OFFSET(Radar!$AD$3,COLUMN(),0)*ScreenHeight!$C46)/Param!$B$39)/OFFSET(Radar!$AC$3,COLUMN(),0))*DistanceShader!AR45*LightShader!AR45*(IF(OFFSET(Ghosts!$S$41,COLUMN(),0)&lt;ScreenHeight!$E46,   1,   (SQRT(OFFSET(Ghosts!$T$41,COLUMN(),0)-OFFSET(Ghosts!$R$41,COLUMN(),0)*ScreenHeight!$D46)-1))+IF(Ghosts!$B$35,IF(Param!$M$21,-1-POWER(0.3,Param!$M$21)/(IF(Param!$M$21&lt;20,LightShader!AR110,OFFSET(LightShader!AR110,Param!$M$21-20,0))+POWER(0.3,Param!$M$21)),-2),0))</f>
        <v>3.4858731750282539</v>
      </c>
      <c r="AS45" s="46">
        <f ca="1">IF(ScreenHeight!$B46&lt;OFFSET(Radar!$AC$3,COLUMN(),0),    Param!$B$38/ScreenHeight!$B46,    (Param!$B$37+1/(1-OFFSET(Radar!$AD$3,COLUMN(),0)*ScreenHeight!$C46)/Param!$B$39)/OFFSET(Radar!$AC$3,COLUMN(),0))*DistanceShader!AS45*LightShader!AS45*(IF(OFFSET(Ghosts!$S$41,COLUMN(),0)&lt;ScreenHeight!$E46,   1,   (SQRT(OFFSET(Ghosts!$T$41,COLUMN(),0)-OFFSET(Ghosts!$R$41,COLUMN(),0)*ScreenHeight!$D46)-1))+IF(Ghosts!$B$35,IF(Param!$M$21,-1-POWER(0.3,Param!$M$21)/(IF(Param!$M$21&lt;20,LightShader!AS110,OFFSET(LightShader!AS110,Param!$M$21-20,0))+POWER(0.3,Param!$M$21)),-2),0))</f>
        <v>4.9208638954793802</v>
      </c>
      <c r="AT45" s="46">
        <f ca="1">IF(ScreenHeight!$B46&lt;OFFSET(Radar!$AC$3,COLUMN(),0),    Param!$B$38/ScreenHeight!$B46,    (Param!$B$37+1/(1-OFFSET(Radar!$AD$3,COLUMN(),0)*ScreenHeight!$C46)/Param!$B$39)/OFFSET(Radar!$AC$3,COLUMN(),0))*DistanceShader!AT45*LightShader!AT45*(IF(OFFSET(Ghosts!$S$41,COLUMN(),0)&lt;ScreenHeight!$E46,   1,   (SQRT(OFFSET(Ghosts!$T$41,COLUMN(),0)-OFFSET(Ghosts!$R$41,COLUMN(),0)*ScreenHeight!$D46)-1))+IF(Ghosts!$B$35,IF(Param!$M$21,-1-POWER(0.3,Param!$M$21)/(IF(Param!$M$21&lt;20,LightShader!AT110,OFFSET(LightShader!AT110,Param!$M$21-20,0))+POWER(0.3,Param!$M$21)),-2),0))</f>
        <v>5.0518442951470748</v>
      </c>
      <c r="AU45" s="46">
        <f ca="1">IF(ScreenHeight!$B46&lt;OFFSET(Radar!$AC$3,COLUMN(),0),    Param!$B$38/ScreenHeight!$B46,    (Param!$B$37+1/(1-OFFSET(Radar!$AD$3,COLUMN(),0)*ScreenHeight!$C46)/Param!$B$39)/OFFSET(Radar!$AC$3,COLUMN(),0))*DistanceShader!AU45*LightShader!AU45*(IF(OFFSET(Ghosts!$S$41,COLUMN(),0)&lt;ScreenHeight!$E46,   1,   (SQRT(OFFSET(Ghosts!$T$41,COLUMN(),0)-OFFSET(Ghosts!$R$41,COLUMN(),0)*ScreenHeight!$D46)-1))+IF(Ghosts!$B$35,IF(Param!$M$21,-1-POWER(0.3,Param!$M$21)/(IF(Param!$M$21&lt;20,LightShader!AU110,OFFSET(LightShader!AU110,Param!$M$21-20,0))+POWER(0.3,Param!$M$21)),-2),0))</f>
        <v>5.165947642258403</v>
      </c>
      <c r="AV45" s="46">
        <f ca="1">IF(ScreenHeight!$B46&lt;OFFSET(Radar!$AC$3,COLUMN(),0),    Param!$B$38/ScreenHeight!$B46,    (Param!$B$37+1/(1-OFFSET(Radar!$AD$3,COLUMN(),0)*ScreenHeight!$C46)/Param!$B$39)/OFFSET(Radar!$AC$3,COLUMN(),0))*DistanceShader!AV45*LightShader!AV45*(IF(OFFSET(Ghosts!$S$41,COLUMN(),0)&lt;ScreenHeight!$E46,   1,   (SQRT(OFFSET(Ghosts!$T$41,COLUMN(),0)-OFFSET(Ghosts!$R$41,COLUMN(),0)*ScreenHeight!$D46)-1))+IF(Ghosts!$B$35,IF(Param!$M$21,-1-POWER(0.3,Param!$M$21)/(IF(Param!$M$21&lt;20,LightShader!AV110,OFFSET(LightShader!AV110,Param!$M$21-20,0))+POWER(0.3,Param!$M$21)),-2),0))</f>
        <v>5.2592299477120443</v>
      </c>
      <c r="AW45" s="46">
        <f ca="1">IF(ScreenHeight!$B46&lt;OFFSET(Radar!$AC$3,COLUMN(),0),    Param!$B$38/ScreenHeight!$B46,    (Param!$B$37+1/(1-OFFSET(Radar!$AD$3,COLUMN(),0)*ScreenHeight!$C46)/Param!$B$39)/OFFSET(Radar!$AC$3,COLUMN(),0))*DistanceShader!AW45*LightShader!AW45*(IF(OFFSET(Ghosts!$S$41,COLUMN(),0)&lt;ScreenHeight!$E46,   1,   (SQRT(OFFSET(Ghosts!$T$41,COLUMN(),0)-OFFSET(Ghosts!$R$41,COLUMN(),0)*ScreenHeight!$D46)-1))+IF(Ghosts!$B$35,IF(Param!$M$21,-1-POWER(0.3,Param!$M$21)/(IF(Param!$M$21&lt;20,LightShader!AW110,OFFSET(LightShader!AW110,Param!$M$21-20,0))+POWER(0.3,Param!$M$21)),-2),0))</f>
        <v>5.3281114531362146</v>
      </c>
      <c r="AX45" s="46">
        <f ca="1">IF(ScreenHeight!$B46&lt;OFFSET(Radar!$AC$3,COLUMN(),0),    Param!$B$38/ScreenHeight!$B46,    (Param!$B$37+1/(1-OFFSET(Radar!$AD$3,COLUMN(),0)*ScreenHeight!$C46)/Param!$B$39)/OFFSET(Radar!$AC$3,COLUMN(),0))*DistanceShader!AX45*LightShader!AX45*(IF(OFFSET(Ghosts!$S$41,COLUMN(),0)&lt;ScreenHeight!$E46,   1,   (SQRT(OFFSET(Ghosts!$T$41,COLUMN(),0)-OFFSET(Ghosts!$R$41,COLUMN(),0)*ScreenHeight!$D46)-1))+IF(Ghosts!$B$35,IF(Param!$M$21,-1-POWER(0.3,Param!$M$21)/(IF(Param!$M$21&lt;20,LightShader!AX110,OFFSET(LightShader!AX110,Param!$M$21-20,0))+POWER(0.3,Param!$M$21)),-2),0))</f>
        <v>5.3697204162903853</v>
      </c>
      <c r="AY45" s="46">
        <f ca="1">IF(ScreenHeight!$B46&lt;OFFSET(Radar!$AC$3,COLUMN(),0),    Param!$B$38/ScreenHeight!$B46,    (Param!$B$37+1/(1-OFFSET(Radar!$AD$3,COLUMN(),0)*ScreenHeight!$C46)/Param!$B$39)/OFFSET(Radar!$AC$3,COLUMN(),0))*DistanceShader!AY45*LightShader!AY45*(IF(OFFSET(Ghosts!$S$41,COLUMN(),0)&lt;ScreenHeight!$E46,   1,   (SQRT(OFFSET(Ghosts!$T$41,COLUMN(),0)-OFFSET(Ghosts!$R$41,COLUMN(),0)*ScreenHeight!$D46)-1))+IF(Ghosts!$B$35,IF(Param!$M$21,-1-POWER(0.3,Param!$M$21)/(IF(Param!$M$21&lt;20,LightShader!AY110,OFFSET(LightShader!AY110,Param!$M$21-20,0))+POWER(0.3,Param!$M$21)),-2),0))</f>
        <v>5.3822053420433251</v>
      </c>
      <c r="AZ45" s="46">
        <f ca="1">IF(ScreenHeight!$B46&lt;OFFSET(Radar!$AC$3,COLUMN(),0),    Param!$B$38/ScreenHeight!$B46,    (Param!$B$37+1/(1-OFFSET(Radar!$AD$3,COLUMN(),0)*ScreenHeight!$C46)/Param!$B$39)/OFFSET(Radar!$AC$3,COLUMN(),0))*DistanceShader!AZ45*LightShader!AZ45*(IF(OFFSET(Ghosts!$S$41,COLUMN(),0)&lt;ScreenHeight!$E46,   1,   (SQRT(OFFSET(Ghosts!$T$41,COLUMN(),0)-OFFSET(Ghosts!$R$41,COLUMN(),0)*ScreenHeight!$D46)-1))+IF(Ghosts!$B$35,IF(Param!$M$21,-1-POWER(0.3,Param!$M$21)/(IF(Param!$M$21&lt;20,LightShader!AZ110,OFFSET(LightShader!AZ110,Param!$M$21-20,0))+POWER(0.3,Param!$M$21)),-2),0))</f>
        <v>5.3649536861753164</v>
      </c>
      <c r="BA45" s="46">
        <f ca="1">IF(ScreenHeight!$B46&lt;OFFSET(Radar!$AC$3,COLUMN(),0),    Param!$B$38/ScreenHeight!$B46,    (Param!$B$37+1/(1-OFFSET(Radar!$AD$3,COLUMN(),0)*ScreenHeight!$C46)/Param!$B$39)/OFFSET(Radar!$AC$3,COLUMN(),0))*DistanceShader!BA45*LightShader!BA45*(IF(OFFSET(Ghosts!$S$41,COLUMN(),0)&lt;ScreenHeight!$E46,   1,   (SQRT(OFFSET(Ghosts!$T$41,COLUMN(),0)-OFFSET(Ghosts!$R$41,COLUMN(),0)*ScreenHeight!$D46)-1))+IF(Ghosts!$B$35,IF(Param!$M$21,-1-POWER(0.3,Param!$M$21)/(IF(Param!$M$21&lt;20,LightShader!BA110,OFFSET(LightShader!BA110,Param!$M$21-20,0))+POWER(0.3,Param!$M$21)),-2),0))</f>
        <v>5.3186686252396331</v>
      </c>
      <c r="BB45" s="46">
        <f ca="1">IF(ScreenHeight!$B46&lt;OFFSET(Radar!$AC$3,COLUMN(),0),    Param!$B$38/ScreenHeight!$B46,    (Param!$B$37+1/(1-OFFSET(Radar!$AD$3,COLUMN(),0)*ScreenHeight!$C46)/Param!$B$39)/OFFSET(Radar!$AC$3,COLUMN(),0))*DistanceShader!BB45*LightShader!BB45*(IF(OFFSET(Ghosts!$S$41,COLUMN(),0)&lt;ScreenHeight!$E46,   1,   (SQRT(OFFSET(Ghosts!$T$41,COLUMN(),0)-OFFSET(Ghosts!$R$41,COLUMN(),0)*ScreenHeight!$D46)-1))+IF(Ghosts!$B$35,IF(Param!$M$21,-1-POWER(0.3,Param!$M$21)/(IF(Param!$M$21&lt;20,LightShader!BB110,OFFSET(LightShader!BB110,Param!$M$21-20,0))+POWER(0.3,Param!$M$21)),-2),0))</f>
        <v>5.2452858755883769</v>
      </c>
      <c r="BC45" s="46">
        <f ca="1">IF(ScreenHeight!$B46&lt;OFFSET(Radar!$AC$3,COLUMN(),0),    Param!$B$38/ScreenHeight!$B46,    (Param!$B$37+1/(1-OFFSET(Radar!$AD$3,COLUMN(),0)*ScreenHeight!$C46)/Param!$B$39)/OFFSET(Radar!$AC$3,COLUMN(),0))*DistanceShader!BC45*LightShader!BC45*(IF(OFFSET(Ghosts!$S$41,COLUMN(),0)&lt;ScreenHeight!$E46,   1,   (SQRT(OFFSET(Ghosts!$T$41,COLUMN(),0)-OFFSET(Ghosts!$R$41,COLUMN(),0)*ScreenHeight!$D46)-1))+IF(Ghosts!$B$35,IF(Param!$M$21,-1-POWER(0.3,Param!$M$21)/(IF(Param!$M$21&lt;20,LightShader!BC110,OFFSET(LightShader!BC110,Param!$M$21-20,0))+POWER(0.3,Param!$M$21)),-2),0))</f>
        <v>5.1477496195476098</v>
      </c>
      <c r="BD45" s="46">
        <f ca="1">IF(ScreenHeight!$B46&lt;OFFSET(Radar!$AC$3,COLUMN(),0),    Param!$B$38/ScreenHeight!$B46,    (Param!$B$37+1/(1-OFFSET(Radar!$AD$3,COLUMN(),0)*ScreenHeight!$C46)/Param!$B$39)/OFFSET(Radar!$AC$3,COLUMN(),0))*DistanceShader!BD45*LightShader!BD45*(IF(OFFSET(Ghosts!$S$41,COLUMN(),0)&lt;ScreenHeight!$E46,   1,   (SQRT(OFFSET(Ghosts!$T$41,COLUMN(),0)-OFFSET(Ghosts!$R$41,COLUMN(),0)*ScreenHeight!$D46)-1))+IF(Ghosts!$B$35,IF(Param!$M$21,-1-POWER(0.3,Param!$M$21)/(IF(Param!$M$21&lt;20,LightShader!BD110,OFFSET(LightShader!BD110,Param!$M$21-20,0))+POWER(0.3,Param!$M$21)),-2),0))</f>
        <v>5.0296966904886</v>
      </c>
      <c r="BE45" s="46">
        <f ca="1">IF(ScreenHeight!$B46&lt;OFFSET(Radar!$AC$3,COLUMN(),0),    Param!$B$38/ScreenHeight!$B46,    (Param!$B$37+1/(1-OFFSET(Radar!$AD$3,COLUMN(),0)*ScreenHeight!$C46)/Param!$B$39)/OFFSET(Radar!$AC$3,COLUMN(),0))*DistanceShader!BE45*LightShader!BE45*(IF(OFFSET(Ghosts!$S$41,COLUMN(),0)&lt;ScreenHeight!$E46,   1,   (SQRT(OFFSET(Ghosts!$T$41,COLUMN(),0)-OFFSET(Ghosts!$R$41,COLUMN(),0)*ScreenHeight!$D46)-1))+IF(Ghosts!$B$35,IF(Param!$M$21,-1-POWER(0.3,Param!$M$21)/(IF(Param!$M$21&lt;20,LightShader!BE110,OFFSET(LightShader!BE110,Param!$M$21-20,0))+POWER(0.3,Param!$M$21)),-2),0))</f>
        <v>4.8951112691713199</v>
      </c>
      <c r="BF45" s="46">
        <f ca="1">IF(ScreenHeight!$B46&lt;OFFSET(Radar!$AC$3,COLUMN(),0),    Param!$B$38/ScreenHeight!$B46,    (Param!$B$37+1/(1-OFFSET(Radar!$AD$3,COLUMN(),0)*ScreenHeight!$C46)/Param!$B$39)/OFFSET(Radar!$AC$3,COLUMN(),0))*DistanceShader!BF45*LightShader!BF45*(IF(OFFSET(Ghosts!$S$41,COLUMN(),0)&lt;ScreenHeight!$E46,   1,   (SQRT(OFFSET(Ghosts!$T$41,COLUMN(),0)-OFFSET(Ghosts!$R$41,COLUMN(),0)*ScreenHeight!$D46)-1))+IF(Ghosts!$B$35,IF(Param!$M$21,-1-POWER(0.3,Param!$M$21)/(IF(Param!$M$21&lt;20,LightShader!BF110,OFFSET(LightShader!BF110,Param!$M$21-20,0))+POWER(0.3,Param!$M$21)),-2),0))</f>
        <v>4.7480067385159996</v>
      </c>
      <c r="BG45" s="46">
        <f ca="1">IF(ScreenHeight!$B46&lt;OFFSET(Radar!$AC$3,COLUMN(),0),    Param!$B$38/ScreenHeight!$B46,    (Param!$B$37+1/(1-OFFSET(Radar!$AD$3,COLUMN(),0)*ScreenHeight!$C46)/Param!$B$39)/OFFSET(Radar!$AC$3,COLUMN(),0))*DistanceShader!BG45*LightShader!BG45*(IF(OFFSET(Ghosts!$S$41,COLUMN(),0)&lt;ScreenHeight!$E46,   1,   (SQRT(OFFSET(Ghosts!$T$41,COLUMN(),0)-OFFSET(Ghosts!$R$41,COLUMN(),0)*ScreenHeight!$D46)-1))+IF(Ghosts!$B$35,IF(Param!$M$21,-1-POWER(0.3,Param!$M$21)/(IF(Param!$M$21&lt;20,LightShader!BG110,OFFSET(LightShader!BG110,Param!$M$21-20,0))+POWER(0.3,Param!$M$21)),-2),0))</f>
        <v>4.592172942959829</v>
      </c>
      <c r="BH45" s="46">
        <f ca="1">IF(ScreenHeight!$B46&lt;OFFSET(Radar!$AC$3,COLUMN(),0),    Param!$B$38/ScreenHeight!$B46,    (Param!$B$37+1/(1-OFFSET(Radar!$AD$3,COLUMN(),0)*ScreenHeight!$C46)/Param!$B$39)/OFFSET(Radar!$AC$3,COLUMN(),0))*DistanceShader!BH45*LightShader!BH45*(IF(OFFSET(Ghosts!$S$41,COLUMN(),0)&lt;ScreenHeight!$E46,   1,   (SQRT(OFFSET(Ghosts!$T$41,COLUMN(),0)-OFFSET(Ghosts!$R$41,COLUMN(),0)*ScreenHeight!$D46)-1))+IF(Ghosts!$B$35,IF(Param!$M$21,-1-POWER(0.3,Param!$M$21)/(IF(Param!$M$21&lt;20,LightShader!BH110,OFFSET(LightShader!BH110,Param!$M$21-20,0))+POWER(0.3,Param!$M$21)),-2),0))</f>
        <v>4.431004901787527</v>
      </c>
      <c r="BI45" s="46">
        <f ca="1">IF(ScreenHeight!$B46&lt;OFFSET(Radar!$AC$3,COLUMN(),0),    Param!$B$38/ScreenHeight!$B46,    (Param!$B$37+1/(1-OFFSET(Radar!$AD$3,COLUMN(),0)*ScreenHeight!$C46)/Param!$B$39)/OFFSET(Radar!$AC$3,COLUMN(),0))*DistanceShader!BI45*LightShader!BI45*(IF(OFFSET(Ghosts!$S$41,COLUMN(),0)&lt;ScreenHeight!$E46,   1,   (SQRT(OFFSET(Ghosts!$T$41,COLUMN(),0)-OFFSET(Ghosts!$R$41,COLUMN(),0)*ScreenHeight!$D46)-1))+IF(Ghosts!$B$35,IF(Param!$M$21,-1-POWER(0.3,Param!$M$21)/(IF(Param!$M$21&lt;20,LightShader!BI110,OFFSET(LightShader!BI110,Param!$M$21-20,0))+POWER(0.3,Param!$M$21)),-2),0))</f>
        <v>4.2674104229013645</v>
      </c>
      <c r="BJ45" s="46">
        <f ca="1">IF(ScreenHeight!$B46&lt;OFFSET(Radar!$AC$3,COLUMN(),0),    Param!$B$38/ScreenHeight!$B46,    (Param!$B$37+1/(1-OFFSET(Radar!$AD$3,COLUMN(),0)*ScreenHeight!$C46)/Param!$B$39)/OFFSET(Radar!$AC$3,COLUMN(),0))*DistanceShader!BJ45*LightShader!BJ45*(IF(OFFSET(Ghosts!$S$41,COLUMN(),0)&lt;ScreenHeight!$E46,   1,   (SQRT(OFFSET(Ghosts!$T$41,COLUMN(),0)-OFFSET(Ghosts!$R$41,COLUMN(),0)*ScreenHeight!$D46)-1))+IF(Ghosts!$B$35,IF(Param!$M$21,-1-POWER(0.3,Param!$M$21)/(IF(Param!$M$21&lt;20,LightShader!BJ110,OFFSET(LightShader!BJ110,Param!$M$21-20,0))+POWER(0.3,Param!$M$21)),-2),0))</f>
        <v>4.1037825646036241</v>
      </c>
      <c r="BK45" s="46">
        <f ca="1">IF(ScreenHeight!$B46&lt;OFFSET(Radar!$AC$3,COLUMN(),0),    Param!$B$38/ScreenHeight!$B46,    (Param!$B$37+1/(1-OFFSET(Radar!$AD$3,COLUMN(),0)*ScreenHeight!$C46)/Param!$B$39)/OFFSET(Radar!$AC$3,COLUMN(),0))*DistanceShader!BK45*LightShader!BK45*(IF(OFFSET(Ghosts!$S$41,COLUMN(),0)&lt;ScreenHeight!$E46,   1,   (SQRT(OFFSET(Ghosts!$T$41,COLUMN(),0)-OFFSET(Ghosts!$R$41,COLUMN(),0)*ScreenHeight!$D46)-1))+IF(Ghosts!$B$35,IF(Param!$M$21,-1-POWER(0.3,Param!$M$21)/(IF(Param!$M$21&lt;20,LightShader!BK110,OFFSET(LightShader!BK110,Param!$M$21-20,0))+POWER(0.3,Param!$M$21)),-2),0))</f>
        <v>3.9420184576203892</v>
      </c>
      <c r="BL45" s="46">
        <f ca="1">IF(ScreenHeight!$B46&lt;OFFSET(Radar!$AC$3,COLUMN(),0),    Param!$B$38/ScreenHeight!$B46,    (Param!$B$37+1/(1-OFFSET(Radar!$AD$3,COLUMN(),0)*ScreenHeight!$C46)/Param!$B$39)/OFFSET(Radar!$AC$3,COLUMN(),0))*DistanceShader!BL45*LightShader!BL45*(IF(OFFSET(Ghosts!$S$41,COLUMN(),0)&lt;ScreenHeight!$E46,   1,   (SQRT(OFFSET(Ghosts!$T$41,COLUMN(),0)-OFFSET(Ghosts!$R$41,COLUMN(),0)*ScreenHeight!$D46)-1))+IF(Ghosts!$B$35,IF(Param!$M$21,-1-POWER(0.3,Param!$M$21)/(IF(Param!$M$21&lt;20,LightShader!BL110,OFFSET(LightShader!BL110,Param!$M$21-20,0))+POWER(0.3,Param!$M$21)),-2),0))</f>
        <v>3.7835666396026415</v>
      </c>
      <c r="BM45" s="46">
        <f ca="1">IF(ScreenHeight!$B46&lt;OFFSET(Radar!$AC$3,COLUMN(),0),    Param!$B$38/ScreenHeight!$B46,    (Param!$B$37+1/(1-OFFSET(Radar!$AD$3,COLUMN(),0)*ScreenHeight!$C46)/Param!$B$39)/OFFSET(Radar!$AC$3,COLUMN(),0))*DistanceShader!BM45*LightShader!BM45*(IF(OFFSET(Ghosts!$S$41,COLUMN(),0)&lt;ScreenHeight!$E46,   1,   (SQRT(OFFSET(Ghosts!$T$41,COLUMN(),0)-OFFSET(Ghosts!$R$41,COLUMN(),0)*ScreenHeight!$D46)-1))+IF(Ghosts!$B$35,IF(Param!$M$21,-1-POWER(0.3,Param!$M$21)/(IF(Param!$M$21&lt;20,LightShader!BM110,OFFSET(LightShader!BM110,Param!$M$21-20,0))+POWER(0.3,Param!$M$21)),-2),0))</f>
        <v>3.6294883855776536</v>
      </c>
      <c r="BN45" s="46">
        <f ca="1">IF(ScreenHeight!$B46&lt;OFFSET(Radar!$AC$3,COLUMN(),0),    Param!$B$38/ScreenHeight!$B46,    (Param!$B$37+1/(1-OFFSET(Radar!$AD$3,COLUMN(),0)*ScreenHeight!$C46)/Param!$B$39)/OFFSET(Radar!$AC$3,COLUMN(),0))*DistanceShader!BN45*LightShader!BN45*(IF(OFFSET(Ghosts!$S$41,COLUMN(),0)&lt;ScreenHeight!$E46,   1,   (SQRT(OFFSET(Ghosts!$T$41,COLUMN(),0)-OFFSET(Ghosts!$R$41,COLUMN(),0)*ScreenHeight!$D46)-1))+IF(Ghosts!$B$35,IF(Param!$M$21,-1-POWER(0.3,Param!$M$21)/(IF(Param!$M$21&lt;20,LightShader!BN110,OFFSET(LightShader!BN110,Param!$M$21-20,0))+POWER(0.3,Param!$M$21)),-2),0))</f>
        <v>3.4805226544126895</v>
      </c>
      <c r="BO45" s="46">
        <f ca="1">IF(ScreenHeight!$B46&lt;OFFSET(Radar!$AC$3,COLUMN(),0),    Param!$B$38/ScreenHeight!$B46,    (Param!$B$37+1/(1-OFFSET(Radar!$AD$3,COLUMN(),0)*ScreenHeight!$C46)/Param!$B$39)/OFFSET(Radar!$AC$3,COLUMN(),0))*DistanceShader!BO45*LightShader!BO45*(IF(OFFSET(Ghosts!$S$41,COLUMN(),0)&lt;ScreenHeight!$E46,   1,   (SQRT(OFFSET(Ghosts!$T$41,COLUMN(),0)-OFFSET(Ghosts!$R$41,COLUMN(),0)*ScreenHeight!$D46)-1))+IF(Ghosts!$B$35,IF(Param!$M$21,-1-POWER(0.3,Param!$M$21)/(IF(Param!$M$21&lt;20,LightShader!BO110,OFFSET(LightShader!BO110,Param!$M$21-20,0))+POWER(0.3,Param!$M$21)),-2),0))</f>
        <v>3.3371480812937175</v>
      </c>
      <c r="BP45" s="46">
        <f ca="1">IF(ScreenHeight!$B46&lt;OFFSET(Radar!$AC$3,COLUMN(),0),    Param!$B$38/ScreenHeight!$B46,    (Param!$B$37+1/(1-OFFSET(Radar!$AD$3,COLUMN(),0)*ScreenHeight!$C46)/Param!$B$39)/OFFSET(Radar!$AC$3,COLUMN(),0))*DistanceShader!BP45*LightShader!BP45*(IF(OFFSET(Ghosts!$S$41,COLUMN(),0)&lt;ScreenHeight!$E46,   1,   (SQRT(OFFSET(Ghosts!$T$41,COLUMN(),0)-OFFSET(Ghosts!$R$41,COLUMN(),0)*ScreenHeight!$D46)-1))+IF(Ghosts!$B$35,IF(Param!$M$21,-1-POWER(0.3,Param!$M$21)/(IF(Param!$M$21&lt;20,LightShader!BP110,OFFSET(LightShader!BP110,Param!$M$21-20,0))+POWER(0.3,Param!$M$21)),-2),0))</f>
        <v>3.1996384389096204</v>
      </c>
      <c r="BQ45" s="46">
        <f ca="1">IF(ScreenHeight!$B46&lt;OFFSET(Radar!$AC$3,COLUMN(),0),    Param!$B$38/ScreenHeight!$B46,    (Param!$B$37+1/(1-OFFSET(Radar!$AD$3,COLUMN(),0)*ScreenHeight!$C46)/Param!$B$39)/OFFSET(Radar!$AC$3,COLUMN(),0))*DistanceShader!BQ45*LightShader!BQ45*(IF(OFFSET(Ghosts!$S$41,COLUMN(),0)&lt;ScreenHeight!$E46,   1,   (SQRT(OFFSET(Ghosts!$T$41,COLUMN(),0)-OFFSET(Ghosts!$R$41,COLUMN(),0)*ScreenHeight!$D46)-1))+IF(Ghosts!$B$35,IF(Param!$M$21,-1-POWER(0.3,Param!$M$21)/(IF(Param!$M$21&lt;20,LightShader!BQ110,OFFSET(LightShader!BQ110,Param!$M$21-20,0))+POWER(0.3,Param!$M$21)),-2),0))</f>
        <v>3.0681100863734461</v>
      </c>
      <c r="BR45" s="46">
        <f ca="1">IF(ScreenHeight!$B46&lt;OFFSET(Radar!$AC$3,COLUMN(),0),    Param!$B$38/ScreenHeight!$B46,    (Param!$B$37+1/(1-OFFSET(Radar!$AD$3,COLUMN(),0)*ScreenHeight!$C46)/Param!$B$39)/OFFSET(Radar!$AC$3,COLUMN(),0))*DistanceShader!BR45*LightShader!BR45*(IF(OFFSET(Ghosts!$S$41,COLUMN(),0)&lt;ScreenHeight!$E46,   1,   (SQRT(OFFSET(Ghosts!$T$41,COLUMN(),0)-OFFSET(Ghosts!$R$41,COLUMN(),0)*ScreenHeight!$D46)-1))+IF(Ghosts!$B$35,IF(Param!$M$21,-1-POWER(0.3,Param!$M$21)/(IF(Param!$M$21&lt;20,LightShader!BR110,OFFSET(LightShader!BR110,Param!$M$21-20,0))+POWER(0.3,Param!$M$21)),-2),0))</f>
        <v>2.9425612503110714</v>
      </c>
      <c r="BS45" s="46">
        <f ca="1">IF(ScreenHeight!$B46&lt;OFFSET(Radar!$AC$3,COLUMN(),0),    Param!$B$38/ScreenHeight!$B46,    (Param!$B$37+1/(1-OFFSET(Radar!$AD$3,COLUMN(),0)*ScreenHeight!$C46)/Param!$B$39)/OFFSET(Radar!$AC$3,COLUMN(),0))*DistanceShader!BS45*LightShader!BS45*(IF(OFFSET(Ghosts!$S$41,COLUMN(),0)&lt;ScreenHeight!$E46,   1,   (SQRT(OFFSET(Ghosts!$T$41,COLUMN(),0)-OFFSET(Ghosts!$R$41,COLUMN(),0)*ScreenHeight!$D46)-1))+IF(Ghosts!$B$35,IF(Param!$M$21,-1-POWER(0.3,Param!$M$21)/(IF(Param!$M$21&lt;20,LightShader!BS110,OFFSET(LightShader!BS110,Param!$M$21-20,0))+POWER(0.3,Param!$M$21)),-2),0))</f>
        <v>2.8229037287614331</v>
      </c>
      <c r="BT45" s="46">
        <f ca="1">IF(ScreenHeight!$B46&lt;OFFSET(Radar!$AC$3,COLUMN(),0),    Param!$B$38/ScreenHeight!$B46,    (Param!$B$37+1/(1-OFFSET(Radar!$AD$3,COLUMN(),0)*ScreenHeight!$C46)/Param!$B$39)/OFFSET(Radar!$AC$3,COLUMN(),0))*DistanceShader!BT45*LightShader!BT45*(IF(OFFSET(Ghosts!$S$41,COLUMN(),0)&lt;ScreenHeight!$E46,   1,   (SQRT(OFFSET(Ghosts!$T$41,COLUMN(),0)-OFFSET(Ghosts!$R$41,COLUMN(),0)*ScreenHeight!$D46)-1))+IF(Ghosts!$B$35,IF(Param!$M$21,-1-POWER(0.3,Param!$M$21)/(IF(Param!$M$21&lt;20,LightShader!BT110,OFFSET(LightShader!BT110,Param!$M$21-20,0))+POWER(0.3,Param!$M$21)),-2),0))</f>
        <v>2.7089879601393552</v>
      </c>
      <c r="BU45" s="46">
        <f ca="1">IF(ScreenHeight!$B46&lt;OFFSET(Radar!$AC$3,COLUMN(),0),    Param!$B$38/ScreenHeight!$B46,    (Param!$B$37+1/(1-OFFSET(Radar!$AD$3,COLUMN(),0)*ScreenHeight!$C46)/Param!$B$39)/OFFSET(Radar!$AC$3,COLUMN(),0))*DistanceShader!BU45*LightShader!BU45*(IF(OFFSET(Ghosts!$S$41,COLUMN(),0)&lt;ScreenHeight!$E46,   1,   (SQRT(OFFSET(Ghosts!$T$41,COLUMN(),0)-OFFSET(Ghosts!$R$41,COLUMN(),0)*ScreenHeight!$D46)-1))+IF(Ghosts!$B$35,IF(Param!$M$21,-1-POWER(0.3,Param!$M$21)/(IF(Param!$M$21&lt;20,LightShader!BU110,OFFSET(LightShader!BU110,Param!$M$21-20,0))+POWER(0.3,Param!$M$21)),-2),0))</f>
        <v>2.6006225044849072</v>
      </c>
      <c r="BV45" s="46">
        <f ca="1">IF(ScreenHeight!$B46&lt;OFFSET(Radar!$AC$3,COLUMN(),0),    Param!$B$38/ScreenHeight!$B46,    (Param!$B$37+1/(1-OFFSET(Radar!$AD$3,COLUMN(),0)*ScreenHeight!$C46)/Param!$B$39)/OFFSET(Radar!$AC$3,COLUMN(),0))*DistanceShader!BV45*LightShader!BV45*(IF(OFFSET(Ghosts!$S$41,COLUMN(),0)&lt;ScreenHeight!$E46,   1,   (SQRT(OFFSET(Ghosts!$T$41,COLUMN(),0)-OFFSET(Ghosts!$R$41,COLUMN(),0)*ScreenHeight!$D46)-1))+IF(Ghosts!$B$35,IF(Param!$M$21,-1-POWER(0.3,Param!$M$21)/(IF(Param!$M$21&lt;20,LightShader!BV110,OFFSET(LightShader!BV110,Param!$M$21-20,0))+POWER(0.3,Param!$M$21)),-2),0))</f>
        <v>2.4975889488924894</v>
      </c>
      <c r="BW45" s="46">
        <f ca="1">IF(ScreenHeight!$B46&lt;OFFSET(Radar!$AC$3,COLUMN(),0),    Param!$B$38/ScreenHeight!$B46,    (Param!$B$37+1/(1-OFFSET(Radar!$AD$3,COLUMN(),0)*ScreenHeight!$C46)/Param!$B$39)/OFFSET(Radar!$AC$3,COLUMN(),0))*DistanceShader!BW45*LightShader!BW45*(IF(OFFSET(Ghosts!$S$41,COLUMN(),0)&lt;ScreenHeight!$E46,   1,   (SQRT(OFFSET(Ghosts!$T$41,COLUMN(),0)-OFFSET(Ghosts!$R$41,COLUMN(),0)*ScreenHeight!$D46)-1))+IF(Ghosts!$B$35,IF(Param!$M$21,-1-POWER(0.3,Param!$M$21)/(IF(Param!$M$21&lt;20,LightShader!BW110,OFFSET(LightShader!BW110,Param!$M$21-20,0))+POWER(0.3,Param!$M$21)),-2),0))</f>
        <v>2.3996531438174618</v>
      </c>
      <c r="BX45" s="46">
        <f ca="1">IF(ScreenHeight!$B46&lt;OFFSET(Radar!$AC$3,COLUMN(),0),    Param!$B$38/ScreenHeight!$B46,    (Param!$B$37+1/(1-OFFSET(Radar!$AD$3,COLUMN(),0)*ScreenHeight!$C46)/Param!$B$39)/OFFSET(Radar!$AC$3,COLUMN(),0))*DistanceShader!BX45*LightShader!BX45*(IF(OFFSET(Ghosts!$S$41,COLUMN(),0)&lt;ScreenHeight!$E46,   1,   (SQRT(OFFSET(Ghosts!$T$41,COLUMN(),0)-OFFSET(Ghosts!$R$41,COLUMN(),0)*ScreenHeight!$D46)-1))+IF(Ghosts!$B$35,IF(Param!$M$21,-1-POWER(0.3,Param!$M$21)/(IF(Param!$M$21&lt;20,LightShader!BX110,OFFSET(LightShader!BX110,Param!$M$21-20,0))+POWER(0.3,Param!$M$21)),-2),0))</f>
        <v>2.3065735452999645</v>
      </c>
      <c r="BY45" s="46">
        <f ca="1">IF(ScreenHeight!$B46&lt;OFFSET(Radar!$AC$3,COLUMN(),0),    Param!$B$38/ScreenHeight!$B46,    (Param!$B$37+1/(1-OFFSET(Radar!$AD$3,COLUMN(),0)*ScreenHeight!$C46)/Param!$B$39)/OFFSET(Radar!$AC$3,COLUMN(),0))*DistanceShader!BY45*LightShader!BY45*(IF(OFFSET(Ghosts!$S$41,COLUMN(),0)&lt;ScreenHeight!$E46,   1,   (SQRT(OFFSET(Ghosts!$T$41,COLUMN(),0)-OFFSET(Ghosts!$R$41,COLUMN(),0)*ScreenHeight!$D46)-1))+IF(Ghosts!$B$35,IF(Param!$M$21,-1-POWER(0.3,Param!$M$21)/(IF(Param!$M$21&lt;20,LightShader!BY110,OFFSET(LightShader!BY110,Param!$M$21-20,0))+POWER(0.3,Param!$M$21)),-2),0))</f>
        <v>2.2181073047529303</v>
      </c>
      <c r="BZ45" s="46">
        <f ca="1">IF(ScreenHeight!$B46&lt;OFFSET(Radar!$AC$3,COLUMN(),0),    Param!$B$38/ScreenHeight!$B46,    (Param!$B$37+1/(1-OFFSET(Radar!$AD$3,COLUMN(),0)*ScreenHeight!$C46)/Param!$B$39)/OFFSET(Radar!$AC$3,COLUMN(),0))*DistanceShader!BZ45*LightShader!BZ45*(IF(OFFSET(Ghosts!$S$41,COLUMN(),0)&lt;ScreenHeight!$E46,   1,   (SQRT(OFFSET(Ghosts!$T$41,COLUMN(),0)-OFFSET(Ghosts!$R$41,COLUMN(),0)*ScreenHeight!$D46)-1))+IF(Ghosts!$B$35,IF(Param!$M$21,-1-POWER(0.3,Param!$M$21)/(IF(Param!$M$21&lt;20,LightShader!BZ110,OFFSET(LightShader!BZ110,Param!$M$21-20,0))+POWER(0.3,Param!$M$21)),-2),0))</f>
        <v>2.1340146255004129</v>
      </c>
      <c r="CA45" s="46">
        <f ca="1">IF(ScreenHeight!$B46&lt;OFFSET(Radar!$AC$3,COLUMN(),0),    Param!$B$38/ScreenHeight!$B46,    (Param!$B$37+1/(1-OFFSET(Radar!$AD$3,COLUMN(),0)*ScreenHeight!$C46)/Param!$B$39)/OFFSET(Radar!$AC$3,COLUMN(),0))*DistanceShader!CA45*LightShader!CA45*(IF(OFFSET(Ghosts!$S$41,COLUMN(),0)&lt;ScreenHeight!$E46,   1,   (SQRT(OFFSET(Ghosts!$T$41,COLUMN(),0)-OFFSET(Ghosts!$R$41,COLUMN(),0)*ScreenHeight!$D46)-1))+IF(Ghosts!$B$35,IF(Param!$M$21,-1-POWER(0.3,Param!$M$21)/(IF(Param!$M$21&lt;20,LightShader!CA110,OFFSET(LightShader!CA110,Param!$M$21-20,0))+POWER(0.3,Param!$M$21)),-2),0))</f>
        <v>2.0540617990594723</v>
      </c>
      <c r="CB45" s="46">
        <f ca="1">IF(ScreenHeight!$B46&lt;OFFSET(Radar!$AC$3,COLUMN(),0),    Param!$B$38/ScreenHeight!$B46,    (Param!$B$37+1/(1-OFFSET(Radar!$AD$3,COLUMN(),0)*ScreenHeight!$C46)/Param!$B$39)/OFFSET(Radar!$AC$3,COLUMN(),0))*DistanceShader!CB45*LightShader!CB45*(IF(OFFSET(Ghosts!$S$41,COLUMN(),0)&lt;ScreenHeight!$E46,   1,   (SQRT(OFFSET(Ghosts!$T$41,COLUMN(),0)-OFFSET(Ghosts!$R$41,COLUMN(),0)*ScreenHeight!$D46)-1))+IF(Ghosts!$B$35,IF(Param!$M$21,-1-POWER(0.3,Param!$M$21)/(IF(Param!$M$21&lt;20,LightShader!CB110,OFFSET(LightShader!CB110,Param!$M$21-20,0))+POWER(0.3,Param!$M$21)),-2),0))</f>
        <v>1.9780232454006921</v>
      </c>
      <c r="CC45" s="46">
        <f ca="1">IF(ScreenHeight!$B46&lt;OFFSET(Radar!$AC$3,COLUMN(),0),    Param!$B$38/ScreenHeight!$B46,    (Param!$B$37+1/(1-OFFSET(Radar!$AD$3,COLUMN(),0)*ScreenHeight!$C46)/Param!$B$39)/OFFSET(Radar!$AC$3,COLUMN(),0))*DistanceShader!CC45*LightShader!CC45*(IF(OFFSET(Ghosts!$S$41,COLUMN(),0)&lt;ScreenHeight!$E46,   1,   (SQRT(OFFSET(Ghosts!$T$41,COLUMN(),0)-OFFSET(Ghosts!$R$41,COLUMN(),0)*ScreenHeight!$D46)-1))+IF(Ghosts!$B$35,IF(Param!$M$21,-1-POWER(0.3,Param!$M$21)/(IF(Param!$M$21&lt;20,LightShader!CC110,OFFSET(LightShader!CC110,Param!$M$21-20,0))+POWER(0.3,Param!$M$21)),-2),0))</f>
        <v>1.9056828090954847</v>
      </c>
      <c r="CD45" s="46">
        <f ca="1">IF(ScreenHeight!$B46&lt;OFFSET(Radar!$AC$3,COLUMN(),0),    Param!$B$38/ScreenHeight!$B46,    (Param!$B$37+1/(1-OFFSET(Radar!$AD$3,COLUMN(),0)*ScreenHeight!$C46)/Param!$B$39)/OFFSET(Radar!$AC$3,COLUMN(),0))*DistanceShader!CD45*LightShader!CD45*(IF(OFFSET(Ghosts!$S$41,COLUMN(),0)&lt;ScreenHeight!$E46,   1,   (SQRT(OFFSET(Ghosts!$T$41,COLUMN(),0)-OFFSET(Ghosts!$R$41,COLUMN(),0)*ScreenHeight!$D46)-1))+IF(Ghosts!$B$35,IF(Param!$M$21,-1-POWER(0.3,Param!$M$21)/(IF(Param!$M$21&lt;20,LightShader!CD110,OFFSET(LightShader!CD110,Param!$M$21-20,0))+POWER(0.3,Param!$M$21)),-2),0))</f>
        <v>1.836834505388365</v>
      </c>
      <c r="CE45" s="46">
        <f ca="1">IF(ScreenHeight!$B46&lt;OFFSET(Radar!$AC$3,COLUMN(),0),    Param!$B$38/ScreenHeight!$B46,    (Param!$B$37+1/(1-OFFSET(Radar!$AD$3,COLUMN(),0)*ScreenHeight!$C46)/Param!$B$39)/OFFSET(Radar!$AC$3,COLUMN(),0))*DistanceShader!CE45*LightShader!CE45*(IF(OFFSET(Ghosts!$S$41,COLUMN(),0)&lt;ScreenHeight!$E46,   1,   (SQRT(OFFSET(Ghosts!$T$41,COLUMN(),0)-OFFSET(Ghosts!$R$41,COLUMN(),0)*ScreenHeight!$D46)-1))+IF(Ghosts!$B$35,IF(Param!$M$21,-1-POWER(0.3,Param!$M$21)/(IF(Param!$M$21&lt;20,LightShader!CE110,OFFSET(LightShader!CE110,Param!$M$21-20,0))+POWER(0.3,Param!$M$21)),-2),0))</f>
        <v>1.7712828645554068</v>
      </c>
      <c r="CF45" s="46">
        <f ca="1">IF(ScreenHeight!$B46&lt;OFFSET(Radar!$AC$3,COLUMN(),0),    Param!$B$38/ScreenHeight!$B46,    (Param!$B$37+1/(1-OFFSET(Radar!$AD$3,COLUMN(),0)*ScreenHeight!$C46)/Param!$B$39)/OFFSET(Radar!$AC$3,COLUMN(),0))*DistanceShader!CF45*LightShader!CF45*(IF(OFFSET(Ghosts!$S$41,COLUMN(),0)&lt;ScreenHeight!$E46,   1,   (SQRT(OFFSET(Ghosts!$T$41,COLUMN(),0)-OFFSET(Ghosts!$R$41,COLUMN(),0)*ScreenHeight!$D46)-1))+IF(Ghosts!$B$35,IF(Param!$M$21,-1-POWER(0.3,Param!$M$21)/(IF(Param!$M$21&lt;20,LightShader!CF110,OFFSET(LightShader!CF110,Param!$M$21-20,0))+POWER(0.3,Param!$M$21)),-2),0))</f>
        <v>1.7088429872303617</v>
      </c>
      <c r="CG45" s="46">
        <f ca="1">IF(ScreenHeight!$B46&lt;OFFSET(Radar!$AC$3,COLUMN(),0),    Param!$B$38/ScreenHeight!$B46,    (Param!$B$37+1/(1-OFFSET(Radar!$AD$3,COLUMN(),0)*ScreenHeight!$C46)/Param!$B$39)/OFFSET(Radar!$AC$3,COLUMN(),0))*DistanceShader!CG45*LightShader!CG45*(IF(OFFSET(Ghosts!$S$41,COLUMN(),0)&lt;ScreenHeight!$E46,   1,   (SQRT(OFFSET(Ghosts!$T$41,COLUMN(),0)-OFFSET(Ghosts!$R$41,COLUMN(),0)*ScreenHeight!$D46)-1))+IF(Ghosts!$B$35,IF(Param!$M$21,-1-POWER(0.3,Param!$M$21)/(IF(Param!$M$21&lt;20,LightShader!CG110,OFFSET(LightShader!CG110,Param!$M$21-20,0))+POWER(0.3,Param!$M$21)),-2),0))</f>
        <v>1.6493403957361845</v>
      </c>
      <c r="CH45" s="46">
        <f ca="1">IF(ScreenHeight!$B46&lt;OFFSET(Radar!$AC$3,COLUMN(),0),    Param!$B$38/ScreenHeight!$B46,    (Param!$B$37+1/(1-OFFSET(Radar!$AD$3,COLUMN(),0)*ScreenHeight!$C46)/Param!$B$39)/OFFSET(Radar!$AC$3,COLUMN(),0))*DistanceShader!CH45*LightShader!CH45*(IF(OFFSET(Ghosts!$S$41,COLUMN(),0)&lt;ScreenHeight!$E46,   1,   (SQRT(OFFSET(Ghosts!$T$41,COLUMN(),0)-OFFSET(Ghosts!$R$41,COLUMN(),0)*ScreenHeight!$D46)-1))+IF(Ghosts!$B$35,IF(Param!$M$21,-1-POWER(0.3,Param!$M$21)/(IF(Param!$M$21&lt;20,LightShader!CH110,OFFSET(LightShader!CH110,Param!$M$21-20,0))+POWER(0.3,Param!$M$21)),-2),0))</f>
        <v>1.5926107451830689</v>
      </c>
      <c r="CI45" s="46">
        <f ca="1">IF(ScreenHeight!$B46&lt;OFFSET(Radar!$AC$3,COLUMN(),0),    Param!$B$38/ScreenHeight!$B46,    (Param!$B$37+1/(1-OFFSET(Radar!$AD$3,COLUMN(),0)*ScreenHeight!$C46)/Param!$B$39)/OFFSET(Radar!$AC$3,COLUMN(),0))*DistanceShader!CI45*LightShader!CI45*(IF(OFFSET(Ghosts!$S$41,COLUMN(),0)&lt;ScreenHeight!$E46,   1,   (SQRT(OFFSET(Ghosts!$T$41,COLUMN(),0)-OFFSET(Ghosts!$R$41,COLUMN(),0)*ScreenHeight!$D46)-1))+IF(Ghosts!$B$35,IF(Param!$M$21,-1-POWER(0.3,Param!$M$21)/(IF(Param!$M$21&lt;20,LightShader!CI110,OFFSET(LightShader!CI110,Param!$M$21-20,0))+POWER(0.3,Param!$M$21)),-2),0))</f>
        <v>1.538499441808338</v>
      </c>
      <c r="CJ45" s="46">
        <f ca="1">IF(ScreenHeight!$B46&lt;OFFSET(Radar!$AC$3,COLUMN(),0),    Param!$B$38/ScreenHeight!$B46,    (Param!$B$37+1/(1-OFFSET(Radar!$AD$3,COLUMN(),0)*ScreenHeight!$C46)/Param!$B$39)/OFFSET(Radar!$AC$3,COLUMN(),0))*DistanceShader!CJ45*LightShader!CJ45*(IF(OFFSET(Ghosts!$S$41,COLUMN(),0)&lt;ScreenHeight!$E46,   1,   (SQRT(OFFSET(Ghosts!$T$41,COLUMN(),0)-OFFSET(Ghosts!$R$41,COLUMN(),0)*ScreenHeight!$D46)-1))+IF(Ghosts!$B$35,IF(Param!$M$21,-1-POWER(0.3,Param!$M$21)/(IF(Param!$M$21&lt;20,LightShader!CJ110,OFFSET(LightShader!CJ110,Param!$M$21-20,0))+POWER(0.3,Param!$M$21)),-2),0))</f>
        <v>1.4868612036278923</v>
      </c>
      <c r="CK45" s="46">
        <f ca="1">IF(ScreenHeight!$B46&lt;OFFSET(Radar!$AC$3,COLUMN(),0),    Param!$B$38/ScreenHeight!$B46,    (Param!$B$37+1/(1-OFFSET(Radar!$AD$3,COLUMN(),0)*ScreenHeight!$C46)/Param!$B$39)/OFFSET(Radar!$AC$3,COLUMN(),0))*DistanceShader!CK45*LightShader!CK45*(IF(OFFSET(Ghosts!$S$41,COLUMN(),0)&lt;ScreenHeight!$E46,   1,   (SQRT(OFFSET(Ghosts!$T$41,COLUMN(),0)-OFFSET(Ghosts!$R$41,COLUMN(),0)*ScreenHeight!$D46)-1))+IF(Ghosts!$B$35,IF(Param!$M$21,-1-POWER(0.3,Param!$M$21)/(IF(Param!$M$21&lt;20,LightShader!CK110,OFFSET(LightShader!CK110,Param!$M$21-20,0))+POWER(0.3,Param!$M$21)),-2),0))</f>
        <v>1.4375595890606774</v>
      </c>
      <c r="CL45" s="46">
        <f ca="1">IF(ScreenHeight!$B46&lt;OFFSET(Radar!$AC$3,COLUMN(),0),    Param!$B$38/ScreenHeight!$B46,    (Param!$B$37+1/(1-OFFSET(Radar!$AD$3,COLUMN(),0)*ScreenHeight!$C46)/Param!$B$39)/OFFSET(Radar!$AC$3,COLUMN(),0))*DistanceShader!CL45*LightShader!CL45*(IF(OFFSET(Ghosts!$S$41,COLUMN(),0)&lt;ScreenHeight!$E46,   1,   (SQRT(OFFSET(Ghosts!$T$41,COLUMN(),0)-OFFSET(Ghosts!$R$41,COLUMN(),0)*ScreenHeight!$D46)-1))+IF(Ghosts!$B$35,IF(Param!$M$21,-1-POWER(0.3,Param!$M$21)/(IF(Param!$M$21&lt;20,LightShader!CL110,OFFSET(LightShader!CL110,Param!$M$21-20,0))+POWER(0.3,Param!$M$21)),-2),0))</f>
        <v>1.3904665120831667</v>
      </c>
      <c r="CM45" s="46">
        <f ca="1">IF(ScreenHeight!$B46&lt;OFFSET(Radar!$AC$3,COLUMN(),0),    Param!$B$38/ScreenHeight!$B46,    (Param!$B$37+1/(1-OFFSET(Radar!$AD$3,COLUMN(),0)*ScreenHeight!$C46)/Param!$B$39)/OFFSET(Radar!$AC$3,COLUMN(),0))*DistanceShader!CM45*LightShader!CM45*(IF(OFFSET(Ghosts!$S$41,COLUMN(),0)&lt;ScreenHeight!$E46,   1,   (SQRT(OFFSET(Ghosts!$T$41,COLUMN(),0)-OFFSET(Ghosts!$R$41,COLUMN(),0)*ScreenHeight!$D46)-1))+IF(Ghosts!$B$35,IF(Param!$M$21,-1-POWER(0.3,Param!$M$21)/(IF(Param!$M$21&lt;20,LightShader!CM110,OFFSET(LightShader!CM110,Param!$M$21-20,0))+POWER(0.3,Param!$M$21)),-2),0))</f>
        <v>1.3454617571296199</v>
      </c>
      <c r="CN45" s="46">
        <f ca="1">IF(ScreenHeight!$B46&lt;OFFSET(Radar!$AC$3,COLUMN(),0),    Param!$B$38/ScreenHeight!$B46,    (Param!$B$37+1/(1-OFFSET(Radar!$AD$3,COLUMN(),0)*ScreenHeight!$C46)/Param!$B$39)/OFFSET(Radar!$AC$3,COLUMN(),0))*DistanceShader!CN45*LightShader!CN45*(IF(OFFSET(Ghosts!$S$41,COLUMN(),0)&lt;ScreenHeight!$E46,   1,   (SQRT(OFFSET(Ghosts!$T$41,COLUMN(),0)-OFFSET(Ghosts!$R$41,COLUMN(),0)*ScreenHeight!$D46)-1))+IF(Ghosts!$B$35,IF(Param!$M$21,-1-POWER(0.3,Param!$M$21)/(IF(Param!$M$21&lt;20,LightShader!CN110,OFFSET(LightShader!CN110,Param!$M$21-20,0))+POWER(0.3,Param!$M$21)),-2),0))</f>
        <v>1.3024325029574508</v>
      </c>
      <c r="CO45" s="46">
        <f ca="1">IF(ScreenHeight!$B46&lt;OFFSET(Radar!$AC$3,COLUMN(),0),    Param!$B$38/ScreenHeight!$B46,    (Param!$B$37+1/(1-OFFSET(Radar!$AD$3,COLUMN(),0)*ScreenHeight!$C46)/Param!$B$39)/OFFSET(Radar!$AC$3,COLUMN(),0))*DistanceShader!CO45*LightShader!CO45*(IF(OFFSET(Ghosts!$S$41,COLUMN(),0)&lt;ScreenHeight!$E46,   1,   (SQRT(OFFSET(Ghosts!$T$41,COLUMN(),0)-OFFSET(Ghosts!$R$41,COLUMN(),0)*ScreenHeight!$D46)-1))+IF(Ghosts!$B$35,IF(Param!$M$21,-1-POWER(0.3,Param!$M$21)/(IF(Param!$M$21&lt;20,LightShader!CO110,OFFSET(LightShader!CO110,Param!$M$21-20,0))+POWER(0.3,Param!$M$21)),-2),0))</f>
        <v>1.2612728617230435</v>
      </c>
      <c r="CP45" s="46">
        <f ca="1">IF(ScreenHeight!$B46&lt;OFFSET(Radar!$AC$3,COLUMN(),0),    Param!$B$38/ScreenHeight!$B46,    (Param!$B$37+1/(1-OFFSET(Radar!$AD$3,COLUMN(),0)*ScreenHeight!$C46)/Param!$B$39)/OFFSET(Radar!$AC$3,COLUMN(),0))*DistanceShader!CP45*LightShader!CP45*(IF(OFFSET(Ghosts!$S$41,COLUMN(),0)&lt;ScreenHeight!$E46,   1,   (SQRT(OFFSET(Ghosts!$T$41,COLUMN(),0)-OFFSET(Ghosts!$R$41,COLUMN(),0)*ScreenHeight!$D46)-1))+IF(Ghosts!$B$35,IF(Param!$M$21,-1-POWER(0.3,Param!$M$21)/(IF(Param!$M$21&lt;20,LightShader!CP110,OFFSET(LightShader!CP110,Param!$M$21-20,0))+POWER(0.3,Param!$M$21)),-2),0))</f>
        <v>1.2218834373143823</v>
      </c>
      <c r="CQ45" s="46">
        <f ca="1">IF(ScreenHeight!$B46&lt;OFFSET(Radar!$AC$3,COLUMN(),0),    Param!$B$38/ScreenHeight!$B46,    (Param!$B$37+1/(1-OFFSET(Radar!$AD$3,COLUMN(),0)*ScreenHeight!$C46)/Param!$B$39)/OFFSET(Radar!$AC$3,COLUMN(),0))*DistanceShader!CQ45*LightShader!CQ45*(IF(OFFSET(Ghosts!$S$41,COLUMN(),0)&lt;ScreenHeight!$E46,   1,   (SQRT(OFFSET(Ghosts!$T$41,COLUMN(),0)-OFFSET(Ghosts!$R$41,COLUMN(),0)*ScreenHeight!$D46)-1))+IF(Ghosts!$B$35,IF(Param!$M$21,-1-POWER(0.3,Param!$M$21)/(IF(Param!$M$21&lt;20,LightShader!CQ110,OFFSET(LightShader!CQ110,Param!$M$21-20,0))+POWER(0.3,Param!$M$21)),-2),0))</f>
        <v>1.1841709053737333</v>
      </c>
      <c r="CR45" s="46">
        <f ca="1">IF(ScreenHeight!$B46&lt;OFFSET(Radar!$AC$3,COLUMN(),0),    Param!$B$38/ScreenHeight!$B46,    (Param!$B$37+1/(1-OFFSET(Radar!$AD$3,COLUMN(),0)*ScreenHeight!$C46)/Param!$B$39)/OFFSET(Radar!$AC$3,COLUMN(),0))*DistanceShader!CR45*LightShader!CR45*(IF(OFFSET(Ghosts!$S$41,COLUMN(),0)&lt;ScreenHeight!$E46,   1,   (SQRT(OFFSET(Ghosts!$T$41,COLUMN(),0)-OFFSET(Ghosts!$R$41,COLUMN(),0)*ScreenHeight!$D46)-1))+IF(Ghosts!$B$35,IF(Param!$M$21,-1-POWER(0.3,Param!$M$21)/(IF(Param!$M$21&lt;20,LightShader!CR110,OFFSET(LightShader!CR110,Param!$M$21-20,0))+POWER(0.3,Param!$M$21)),-2),0))</f>
        <v>1.1480476162718807</v>
      </c>
      <c r="CS45" s="46">
        <f ca="1">IF(ScreenHeight!$B46&lt;OFFSET(Radar!$AC$3,COLUMN(),0),    Param!$B$38/ScreenHeight!$B46,    (Param!$B$37+1/(1-OFFSET(Radar!$AD$3,COLUMN(),0)*ScreenHeight!$C46)/Param!$B$39)/OFFSET(Radar!$AC$3,COLUMN(),0))*DistanceShader!CS45*LightShader!CS45*(IF(OFFSET(Ghosts!$S$41,COLUMN(),0)&lt;ScreenHeight!$E46,   1,   (SQRT(OFFSET(Ghosts!$T$41,COLUMN(),0)-OFFSET(Ghosts!$R$41,COLUMN(),0)*ScreenHeight!$D46)-1))+IF(Ghosts!$B$35,IF(Param!$M$21,-1-POWER(0.3,Param!$M$21)/(IF(Param!$M$21&lt;20,LightShader!CS110,OFFSET(LightShader!CS110,Param!$M$21-20,0))+POWER(0.3,Param!$M$21)),-2),0))</f>
        <v>1.1134312214552251</v>
      </c>
      <c r="CT45" s="46">
        <f ca="1">IF(ScreenHeight!$B46&lt;OFFSET(Radar!$AC$3,COLUMN(),0),    Param!$B$38/ScreenHeight!$B46,    (Param!$B$37+1/(1-OFFSET(Radar!$AD$3,COLUMN(),0)*ScreenHeight!$C46)/Param!$B$39)/OFFSET(Radar!$AC$3,COLUMN(),0))*DistanceShader!CT45*LightShader!CT45*(IF(OFFSET(Ghosts!$S$41,COLUMN(),0)&lt;ScreenHeight!$E46,   1,   (SQRT(OFFSET(Ghosts!$T$41,COLUMN(),0)-OFFSET(Ghosts!$R$41,COLUMN(),0)*ScreenHeight!$D46)-1))+IF(Ghosts!$B$35,IF(Param!$M$21,-1-POWER(0.3,Param!$M$21)/(IF(Param!$M$21&lt;20,LightShader!CT110,OFFSET(LightShader!CT110,Param!$M$21-20,0))+POWER(0.3,Param!$M$21)),-2),0))</f>
        <v>1.0802443229948397</v>
      </c>
      <c r="CU45" s="46">
        <f ca="1">IF(ScreenHeight!$B46&lt;OFFSET(Radar!$AC$3,COLUMN(),0),    Param!$B$38/ScreenHeight!$B46,    (Param!$B$37+1/(1-OFFSET(Radar!$AD$3,COLUMN(),0)*ScreenHeight!$C46)/Param!$B$39)/OFFSET(Radar!$AC$3,COLUMN(),0))*DistanceShader!CU45*LightShader!CU45*(IF(OFFSET(Ghosts!$S$41,COLUMN(),0)&lt;ScreenHeight!$E46,   1,   (SQRT(OFFSET(Ghosts!$T$41,COLUMN(),0)-OFFSET(Ghosts!$R$41,COLUMN(),0)*ScreenHeight!$D46)-1))+IF(Ghosts!$B$35,IF(Param!$M$21,-1-POWER(0.3,Param!$M$21)/(IF(Param!$M$21&lt;20,LightShader!CU110,OFFSET(LightShader!CU110,Param!$M$21-20,0))+POWER(0.3,Param!$M$21)),-2),0))</f>
        <v>1.0484141457590772</v>
      </c>
      <c r="CV45" s="46">
        <f ca="1">IF(ScreenHeight!$B46&lt;OFFSET(Radar!$AC$3,COLUMN(),0),    Param!$B$38/ScreenHeight!$B46,    (Param!$B$37+1/(1-OFFSET(Radar!$AD$3,COLUMN(),0)*ScreenHeight!$C46)/Param!$B$39)/OFFSET(Radar!$AC$3,COLUMN(),0))*DistanceShader!CV45*LightShader!CV45*(IF(OFFSET(Ghosts!$S$41,COLUMN(),0)&lt;ScreenHeight!$E46,   1,   (SQRT(OFFSET(Ghosts!$T$41,COLUMN(),0)-OFFSET(Ghosts!$R$41,COLUMN(),0)*ScreenHeight!$D46)-1))+IF(Ghosts!$B$35,IF(Param!$M$21,-1-POWER(0.3,Param!$M$21)/(IF(Param!$M$21&lt;20,LightShader!CV110,OFFSET(LightShader!CV110,Param!$M$21-20,0))+POWER(0.3,Param!$M$21)),-2),0))</f>
        <v>1.0178722313605901</v>
      </c>
      <c r="CW45" s="46">
        <f ca="1">IF(ScreenHeight!$B46&lt;OFFSET(Radar!$AC$3,COLUMN(),0),    Param!$B$38/ScreenHeight!$B46,    (Param!$B$37+1/(1-OFFSET(Radar!$AD$3,COLUMN(),0)*ScreenHeight!$C46)/Param!$B$39)/OFFSET(Radar!$AC$3,COLUMN(),0))*DistanceShader!CW45*LightShader!CW45*(IF(OFFSET(Ghosts!$S$41,COLUMN(),0)&lt;ScreenHeight!$E46,   1,   (SQRT(OFFSET(Ghosts!$T$41,COLUMN(),0)-OFFSET(Ghosts!$R$41,COLUMN(),0)*ScreenHeight!$D46)-1))+IF(Ghosts!$B$35,IF(Param!$M$21,-1-POWER(0.3,Param!$M$21)/(IF(Param!$M$21&lt;20,LightShader!CW110,OFFSET(LightShader!CW110,Param!$M$21-20,0))+POWER(0.3,Param!$M$21)),-2),0))</f>
        <v>0.98855415285848636</v>
      </c>
    </row>
    <row r="46" spans="1:125" ht="7.5" customHeight="1">
      <c r="A46" s="46">
        <f ca="1">IF(ScreenHeight!$B47&lt;OFFSET(Radar!$AC$3,COLUMN(),0),    Param!$B$38/ScreenHeight!$B47,    (Param!$B$37+1/(1-OFFSET(Radar!$AD$3,COLUMN(),0)*ScreenHeight!$C47)/Param!$B$39)/OFFSET(Radar!$AC$3,COLUMN(),0))*DistanceShader!A46*LightShader!A46*(IF(OFFSET(Ghosts!$S$41,COLUMN(),0)&lt;ScreenHeight!$E47,   1,   (SQRT(OFFSET(Ghosts!$T$41,COLUMN(),0)-OFFSET(Ghosts!$R$41,COLUMN(),0)*ScreenHeight!$D47)-1))+IF(Ghosts!$B$35,IF(Param!$M$21,-1-POWER(0.3,Param!$M$21)/(IF(Param!$M$21&lt;20,LightShader!A111,OFFSET(LightShader!A111,Param!$M$21-20,0))+POWER(0.3,Param!$M$21)),-2),0))</f>
        <v>1.0778585511250165</v>
      </c>
      <c r="B46" s="46">
        <f ca="1">IF(ScreenHeight!$B47&lt;OFFSET(Radar!$AC$3,COLUMN(),0),    Param!$B$38/ScreenHeight!$B47,    (Param!$B$37+1/(1-OFFSET(Radar!$AD$3,COLUMN(),0)*ScreenHeight!$C47)/Param!$B$39)/OFFSET(Radar!$AC$3,COLUMN(),0))*DistanceShader!B46*LightShader!B46*(IF(OFFSET(Ghosts!$S$41,COLUMN(),0)&lt;ScreenHeight!$E47,   1,   (SQRT(OFFSET(Ghosts!$T$41,COLUMN(),0)-OFFSET(Ghosts!$R$41,COLUMN(),0)*ScreenHeight!$D47)-1))+IF(Ghosts!$B$35,IF(Param!$M$21,-1-POWER(0.3,Param!$M$21)/(IF(Param!$M$21&lt;20,LightShader!B111,OFFSET(LightShader!B111,Param!$M$21-20,0))+POWER(0.3,Param!$M$21)),-2),0))</f>
        <v>1.1095418778855375</v>
      </c>
      <c r="C46" s="46">
        <f ca="1">IF(ScreenHeight!$B47&lt;OFFSET(Radar!$AC$3,COLUMN(),0),    Param!$B$38/ScreenHeight!$B47,    (Param!$B$37+1/(1-OFFSET(Radar!$AD$3,COLUMN(),0)*ScreenHeight!$C47)/Param!$B$39)/OFFSET(Radar!$AC$3,COLUMN(),0))*DistanceShader!C46*LightShader!C46*(IF(OFFSET(Ghosts!$S$41,COLUMN(),0)&lt;ScreenHeight!$E47,   1,   (SQRT(OFFSET(Ghosts!$T$41,COLUMN(),0)-OFFSET(Ghosts!$R$41,COLUMN(),0)*ScreenHeight!$D47)-1))+IF(Ghosts!$B$35,IF(Param!$M$21,-1-POWER(0.3,Param!$M$21)/(IF(Param!$M$21&lt;20,LightShader!C111,OFFSET(LightShader!C111,Param!$M$21-20,0))+POWER(0.3,Param!$M$21)),-2),0))</f>
        <v>1.1425182456335914</v>
      </c>
      <c r="D46" s="46">
        <f ca="1">IF(ScreenHeight!$B47&lt;OFFSET(Radar!$AC$3,COLUMN(),0),    Param!$B$38/ScreenHeight!$B47,    (Param!$B$37+1/(1-OFFSET(Radar!$AD$3,COLUMN(),0)*ScreenHeight!$C47)/Param!$B$39)/OFFSET(Radar!$AC$3,COLUMN(),0))*DistanceShader!D46*LightShader!D46*(IF(OFFSET(Ghosts!$S$41,COLUMN(),0)&lt;ScreenHeight!$E47,   1,   (SQRT(OFFSET(Ghosts!$T$41,COLUMN(),0)-OFFSET(Ghosts!$R$41,COLUMN(),0)*ScreenHeight!$D47)-1))+IF(Ghosts!$B$35,IF(Param!$M$21,-1-POWER(0.3,Param!$M$21)/(IF(Param!$M$21&lt;20,LightShader!D111,OFFSET(LightShader!D111,Param!$M$21-20,0))+POWER(0.3,Param!$M$21)),-2),0))</f>
        <v>1.1768529755652597</v>
      </c>
      <c r="E46" s="46">
        <f ca="1">IF(ScreenHeight!$B47&lt;OFFSET(Radar!$AC$3,COLUMN(),0),    Param!$B$38/ScreenHeight!$B47,    (Param!$B$37+1/(1-OFFSET(Radar!$AD$3,COLUMN(),0)*ScreenHeight!$C47)/Param!$B$39)/OFFSET(Radar!$AC$3,COLUMN(),0))*DistanceShader!E46*LightShader!E46*(IF(OFFSET(Ghosts!$S$41,COLUMN(),0)&lt;ScreenHeight!$E47,   1,   (SQRT(OFFSET(Ghosts!$T$41,COLUMN(),0)-OFFSET(Ghosts!$R$41,COLUMN(),0)*ScreenHeight!$D47)-1))+IF(Ghosts!$B$35,IF(Param!$M$21,-1-POWER(0.3,Param!$M$21)/(IF(Param!$M$21&lt;20,LightShader!E111,OFFSET(LightShader!E111,Param!$M$21-20,0))+POWER(0.3,Param!$M$21)),-2),0))</f>
        <v>1.2126152060007893</v>
      </c>
      <c r="F46" s="46">
        <f ca="1">IF(ScreenHeight!$B47&lt;OFFSET(Radar!$AC$3,COLUMN(),0),    Param!$B$38/ScreenHeight!$B47,    (Param!$B$37+1/(1-OFFSET(Radar!$AD$3,COLUMN(),0)*ScreenHeight!$C47)/Param!$B$39)/OFFSET(Radar!$AC$3,COLUMN(),0))*DistanceShader!F46*LightShader!F46*(IF(OFFSET(Ghosts!$S$41,COLUMN(),0)&lt;ScreenHeight!$E47,   1,   (SQRT(OFFSET(Ghosts!$T$41,COLUMN(),0)-OFFSET(Ghosts!$R$41,COLUMN(),0)*ScreenHeight!$D47)-1))+IF(Ghosts!$B$35,IF(Param!$M$21,-1-POWER(0.3,Param!$M$21)/(IF(Param!$M$21&lt;20,LightShader!F111,OFFSET(LightShader!F111,Param!$M$21-20,0))+POWER(0.3,Param!$M$21)),-2),0))</f>
        <v>1.2498781328099151</v>
      </c>
      <c r="G46" s="46">
        <f ca="1">IF(ScreenHeight!$B47&lt;OFFSET(Radar!$AC$3,COLUMN(),0),    Param!$B$38/ScreenHeight!$B47,    (Param!$B$37+1/(1-OFFSET(Radar!$AD$3,COLUMN(),0)*ScreenHeight!$C47)/Param!$B$39)/OFFSET(Radar!$AC$3,COLUMN(),0))*DistanceShader!G46*LightShader!G46*(IF(OFFSET(Ghosts!$S$41,COLUMN(),0)&lt;ScreenHeight!$E47,   1,   (SQRT(OFFSET(Ghosts!$T$41,COLUMN(),0)-OFFSET(Ghosts!$R$41,COLUMN(),0)*ScreenHeight!$D47)-1))+IF(Ghosts!$B$35,IF(Param!$M$21,-1-POWER(0.3,Param!$M$21)/(IF(Param!$M$21&lt;20,LightShader!G111,OFFSET(LightShader!G111,Param!$M$21-20,0))+POWER(0.3,Param!$M$21)),-2),0))</f>
        <v>1.2887192632947553</v>
      </c>
      <c r="H46" s="46">
        <f ca="1">IF(ScreenHeight!$B47&lt;OFFSET(Radar!$AC$3,COLUMN(),0),    Param!$B$38/ScreenHeight!$B47,    (Param!$B$37+1/(1-OFFSET(Radar!$AD$3,COLUMN(),0)*ScreenHeight!$C47)/Param!$B$39)/OFFSET(Radar!$AC$3,COLUMN(),0))*DistanceShader!H46*LightShader!H46*(IF(OFFSET(Ghosts!$S$41,COLUMN(),0)&lt;ScreenHeight!$E47,   1,   (SQRT(OFFSET(Ghosts!$T$41,COLUMN(),0)-OFFSET(Ghosts!$R$41,COLUMN(),0)*ScreenHeight!$D47)-1))+IF(Ghosts!$B$35,IF(Param!$M$21,-1-POWER(0.3,Param!$M$21)/(IF(Param!$M$21&lt;20,LightShader!H111,OFFSET(LightShader!H111,Param!$M$21-20,0))+POWER(0.3,Param!$M$21)),-2),0))</f>
        <v>1.3292206833669278</v>
      </c>
      <c r="I46" s="46">
        <f ca="1">IF(ScreenHeight!$B47&lt;OFFSET(Radar!$AC$3,COLUMN(),0),    Param!$B$38/ScreenHeight!$B47,    (Param!$B$37+1/(1-OFFSET(Radar!$AD$3,COLUMN(),0)*ScreenHeight!$C47)/Param!$B$39)/OFFSET(Radar!$AC$3,COLUMN(),0))*DistanceShader!I46*LightShader!I46*(IF(OFFSET(Ghosts!$S$41,COLUMN(),0)&lt;ScreenHeight!$E47,   1,   (SQRT(OFFSET(Ghosts!$T$41,COLUMN(),0)-OFFSET(Ghosts!$R$41,COLUMN(),0)*ScreenHeight!$D47)-1))+IF(Ghosts!$B$35,IF(Param!$M$21,-1-POWER(0.3,Param!$M$21)/(IF(Param!$M$21&lt;20,LightShader!I111,OFFSET(LightShader!I111,Param!$M$21-20,0))+POWER(0.3,Param!$M$21)),-2),0))</f>
        <v>1.3714693374842124</v>
      </c>
      <c r="J46" s="46">
        <f ca="1">IF(ScreenHeight!$B47&lt;OFFSET(Radar!$AC$3,COLUMN(),0),    Param!$B$38/ScreenHeight!$B47,    (Param!$B$37+1/(1-OFFSET(Radar!$AD$3,COLUMN(),0)*ScreenHeight!$C47)/Param!$B$39)/OFFSET(Radar!$AC$3,COLUMN(),0))*DistanceShader!J46*LightShader!J46*(IF(OFFSET(Ghosts!$S$41,COLUMN(),0)&lt;ScreenHeight!$E47,   1,   (SQRT(OFFSET(Ghosts!$T$41,COLUMN(),0)-OFFSET(Ghosts!$R$41,COLUMN(),0)*ScreenHeight!$D47)-1))+IF(Ghosts!$B$35,IF(Param!$M$21,-1-POWER(0.3,Param!$M$21)/(IF(Param!$M$21&lt;20,LightShader!J111,OFFSET(LightShader!J111,Param!$M$21-20,0))+POWER(0.3,Param!$M$21)),-2),0))</f>
        <v>1.4155573203050016</v>
      </c>
      <c r="K46" s="46">
        <f ca="1">IF(ScreenHeight!$B47&lt;OFFSET(Radar!$AC$3,COLUMN(),0),    Param!$B$38/ScreenHeight!$B47,    (Param!$B$37+1/(1-OFFSET(Radar!$AD$3,COLUMN(),0)*ScreenHeight!$C47)/Param!$B$39)/OFFSET(Radar!$AC$3,COLUMN(),0))*DistanceShader!K46*LightShader!K46*(IF(OFFSET(Ghosts!$S$41,COLUMN(),0)&lt;ScreenHeight!$E47,   1,   (SQRT(OFFSET(Ghosts!$T$41,COLUMN(),0)-OFFSET(Ghosts!$R$41,COLUMN(),0)*ScreenHeight!$D47)-1))+IF(Ghosts!$B$35,IF(Param!$M$21,-1-POWER(0.3,Param!$M$21)/(IF(Param!$M$21&lt;20,LightShader!K111,OFFSET(LightShader!K111,Param!$M$21-20,0))+POWER(0.3,Param!$M$21)),-2),0))</f>
        <v>1.4615821783341438</v>
      </c>
      <c r="L46" s="46">
        <f ca="1">IF(ScreenHeight!$B47&lt;OFFSET(Radar!$AC$3,COLUMN(),0),    Param!$B$38/ScreenHeight!$B47,    (Param!$B$37+1/(1-OFFSET(Radar!$AD$3,COLUMN(),0)*ScreenHeight!$C47)/Param!$B$39)/OFFSET(Radar!$AC$3,COLUMN(),0))*DistanceShader!L46*LightShader!L46*(IF(OFFSET(Ghosts!$S$41,COLUMN(),0)&lt;ScreenHeight!$E47,   1,   (SQRT(OFFSET(Ghosts!$T$41,COLUMN(),0)-OFFSET(Ghosts!$R$41,COLUMN(),0)*ScreenHeight!$D47)-1))+IF(Ghosts!$B$35,IF(Param!$M$21,-1-POWER(0.3,Param!$M$21)/(IF(Param!$M$21&lt;20,LightShader!L111,OFFSET(LightShader!L111,Param!$M$21-20,0))+POWER(0.3,Param!$M$21)),-2),0))</f>
        <v>1.50964721891759</v>
      </c>
      <c r="M46" s="46">
        <f ca="1">IF(ScreenHeight!$B47&lt;OFFSET(Radar!$AC$3,COLUMN(),0),    Param!$B$38/ScreenHeight!$B47,    (Param!$B$37+1/(1-OFFSET(Radar!$AD$3,COLUMN(),0)*ScreenHeight!$C47)/Param!$B$39)/OFFSET(Radar!$AC$3,COLUMN(),0))*DistanceShader!M46*LightShader!M46*(IF(OFFSET(Ghosts!$S$41,COLUMN(),0)&lt;ScreenHeight!$E47,   1,   (SQRT(OFFSET(Ghosts!$T$41,COLUMN(),0)-OFFSET(Ghosts!$R$41,COLUMN(),0)*ScreenHeight!$D47)-1))+IF(Ghosts!$B$35,IF(Param!$M$21,-1-POWER(0.3,Param!$M$21)/(IF(Param!$M$21&lt;20,LightShader!M111,OFFSET(LightShader!M111,Param!$M$21-20,0))+POWER(0.3,Param!$M$21)),-2),0))</f>
        <v>1.5598618227257683</v>
      </c>
      <c r="N46" s="46">
        <f ca="1">IF(ScreenHeight!$B47&lt;OFFSET(Radar!$AC$3,COLUMN(),0),    Param!$B$38/ScreenHeight!$B47,    (Param!$B$37+1/(1-OFFSET(Radar!$AD$3,COLUMN(),0)*ScreenHeight!$C47)/Param!$B$39)/OFFSET(Radar!$AC$3,COLUMN(),0))*DistanceShader!N46*LightShader!N46*(IF(OFFSET(Ghosts!$S$41,COLUMN(),0)&lt;ScreenHeight!$E47,   1,   (SQRT(OFFSET(Ghosts!$T$41,COLUMN(),0)-OFFSET(Ghosts!$R$41,COLUMN(),0)*ScreenHeight!$D47)-1))+IF(Ghosts!$B$35,IF(Param!$M$21,-1-POWER(0.3,Param!$M$21)/(IF(Param!$M$21&lt;20,LightShader!N111,OFFSET(LightShader!N111,Param!$M$21-20,0))+POWER(0.3,Param!$M$21)),-2),0))</f>
        <v>1.6123417542571197</v>
      </c>
      <c r="O46" s="46">
        <f ca="1">IF(ScreenHeight!$B47&lt;OFFSET(Radar!$AC$3,COLUMN(),0),    Param!$B$38/ScreenHeight!$B47,    (Param!$B$37+1/(1-OFFSET(Radar!$AD$3,COLUMN(),0)*ScreenHeight!$C47)/Param!$B$39)/OFFSET(Radar!$AC$3,COLUMN(),0))*DistanceShader!O46*LightShader!O46*(IF(OFFSET(Ghosts!$S$41,COLUMN(),0)&lt;ScreenHeight!$E47,   1,   (SQRT(OFFSET(Ghosts!$T$41,COLUMN(),0)-OFFSET(Ghosts!$R$41,COLUMN(),0)*ScreenHeight!$D47)-1))+IF(Ghosts!$B$35,IF(Param!$M$21,-1-POWER(0.3,Param!$M$21)/(IF(Param!$M$21&lt;20,LightShader!O111,OFFSET(LightShader!O111,Param!$M$21-20,0))+POWER(0.3,Param!$M$21)),-2),0))</f>
        <v>1.667209462778438</v>
      </c>
      <c r="P46" s="46">
        <f ca="1">IF(ScreenHeight!$B47&lt;OFFSET(Radar!$AC$3,COLUMN(),0),    Param!$B$38/ScreenHeight!$B47,    (Param!$B$37+1/(1-OFFSET(Radar!$AD$3,COLUMN(),0)*ScreenHeight!$C47)/Param!$B$39)/OFFSET(Radar!$AC$3,COLUMN(),0))*DistanceShader!P46*LightShader!P46*(IF(OFFSET(Ghosts!$S$41,COLUMN(),0)&lt;ScreenHeight!$E47,   1,   (SQRT(OFFSET(Ghosts!$T$41,COLUMN(),0)-OFFSET(Ghosts!$R$41,COLUMN(),0)*ScreenHeight!$D47)-1))+IF(Ghosts!$B$35,IF(Param!$M$21,-1-POWER(0.3,Param!$M$21)/(IF(Param!$M$21&lt;20,LightShader!P111,OFFSET(LightShader!P111,Param!$M$21-20,0))+POWER(0.3,Param!$M$21)),-2),0))</f>
        <v>1.7245943633498806</v>
      </c>
      <c r="Q46" s="46">
        <f ca="1">IF(ScreenHeight!$B47&lt;OFFSET(Radar!$AC$3,COLUMN(),0),    Param!$B$38/ScreenHeight!$B47,    (Param!$B$37+1/(1-OFFSET(Radar!$AD$3,COLUMN(),0)*ScreenHeight!$C47)/Param!$B$39)/OFFSET(Radar!$AC$3,COLUMN(),0))*DistanceShader!Q46*LightShader!Q46*(IF(OFFSET(Ghosts!$S$41,COLUMN(),0)&lt;ScreenHeight!$E47,   1,   (SQRT(OFFSET(Ghosts!$T$41,COLUMN(),0)-OFFSET(Ghosts!$R$41,COLUMN(),0)*ScreenHeight!$D47)-1))+IF(Ghosts!$B$35,IF(Param!$M$21,-1-POWER(0.3,Param!$M$21)/(IF(Param!$M$21&lt;20,LightShader!Q111,OFFSET(LightShader!Q111,Param!$M$21-20,0))+POWER(0.3,Param!$M$21)),-2),0))</f>
        <v>1.7846330839711115</v>
      </c>
      <c r="R46" s="46">
        <f ca="1">IF(ScreenHeight!$B47&lt;OFFSET(Radar!$AC$3,COLUMN(),0),    Param!$B$38/ScreenHeight!$B47,    (Param!$B$37+1/(1-OFFSET(Radar!$AD$3,COLUMN(),0)*ScreenHeight!$C47)/Param!$B$39)/OFFSET(Radar!$AC$3,COLUMN(),0))*DistanceShader!R46*LightShader!R46*(IF(OFFSET(Ghosts!$S$41,COLUMN(),0)&lt;ScreenHeight!$E47,   1,   (SQRT(OFFSET(Ghosts!$T$41,COLUMN(),0)-OFFSET(Ghosts!$R$41,COLUMN(),0)*ScreenHeight!$D47)-1))+IF(Ghosts!$B$35,IF(Param!$M$21,-1-POWER(0.3,Param!$M$21)/(IF(Param!$M$21&lt;20,LightShader!R111,OFFSET(LightShader!R111,Param!$M$21-20,0))+POWER(0.3,Param!$M$21)),-2),0))</f>
        <v>1.8474696601910952</v>
      </c>
      <c r="S46" s="46">
        <f ca="1">IF(ScreenHeight!$B47&lt;OFFSET(Radar!$AC$3,COLUMN(),0),    Param!$B$38/ScreenHeight!$B47,    (Param!$B$37+1/(1-OFFSET(Radar!$AD$3,COLUMN(),0)*ScreenHeight!$C47)/Param!$B$39)/OFFSET(Radar!$AC$3,COLUMN(),0))*DistanceShader!S46*LightShader!S46*(IF(OFFSET(Ghosts!$S$41,COLUMN(),0)&lt;ScreenHeight!$E47,   1,   (SQRT(OFFSET(Ghosts!$T$41,COLUMN(),0)-OFFSET(Ghosts!$R$41,COLUMN(),0)*ScreenHeight!$D47)-1))+IF(Ghosts!$B$35,IF(Param!$M$21,-1-POWER(0.3,Param!$M$21)/(IF(Param!$M$21&lt;20,LightShader!S111,OFFSET(LightShader!S111,Param!$M$21-20,0))+POWER(0.3,Param!$M$21)),-2),0))</f>
        <v>1.9132556524440041</v>
      </c>
      <c r="T46" s="46">
        <f ca="1">IF(ScreenHeight!$B47&lt;OFFSET(Radar!$AC$3,COLUMN(),0),    Param!$B$38/ScreenHeight!$B47,    (Param!$B$37+1/(1-OFFSET(Radar!$AD$3,COLUMN(),0)*ScreenHeight!$C47)/Param!$B$39)/OFFSET(Radar!$AC$3,COLUMN(),0))*DistanceShader!T46*LightShader!T46*(IF(OFFSET(Ghosts!$S$41,COLUMN(),0)&lt;ScreenHeight!$E47,   1,   (SQRT(OFFSET(Ghosts!$T$41,COLUMN(),0)-OFFSET(Ghosts!$R$41,COLUMN(),0)*ScreenHeight!$D47)-1))+IF(Ghosts!$B$35,IF(Param!$M$21,-1-POWER(0.3,Param!$M$21)/(IF(Param!$M$21&lt;20,LightShader!T111,OFFSET(LightShader!T111,Param!$M$21-20,0))+POWER(0.3,Param!$M$21)),-2),0))</f>
        <v>1.9821501535257038</v>
      </c>
      <c r="U46" s="46">
        <f ca="1">IF(ScreenHeight!$B47&lt;OFFSET(Radar!$AC$3,COLUMN(),0),    Param!$B$38/ScreenHeight!$B47,    (Param!$B$37+1/(1-OFFSET(Radar!$AD$3,COLUMN(),0)*ScreenHeight!$C47)/Param!$B$39)/OFFSET(Radar!$AC$3,COLUMN(),0))*DistanceShader!U46*LightShader!U46*(IF(OFFSET(Ghosts!$S$41,COLUMN(),0)&lt;ScreenHeight!$E47,   1,   (SQRT(OFFSET(Ghosts!$T$41,COLUMN(),0)-OFFSET(Ghosts!$R$41,COLUMN(),0)*ScreenHeight!$D47)-1))+IF(Ghosts!$B$35,IF(Param!$M$21,-1-POWER(0.3,Param!$M$21)/(IF(Param!$M$21&lt;20,LightShader!U111,OFFSET(LightShader!U111,Param!$M$21-20,0))+POWER(0.3,Param!$M$21)),-2),0))</f>
        <v>2.0543196435335163</v>
      </c>
      <c r="V46" s="46">
        <f ca="1">IF(ScreenHeight!$B47&lt;OFFSET(Radar!$AC$3,COLUMN(),0),    Param!$B$38/ScreenHeight!$B47,    (Param!$B$37+1/(1-OFFSET(Radar!$AD$3,COLUMN(),0)*ScreenHeight!$C47)/Param!$B$39)/OFFSET(Radar!$AC$3,COLUMN(),0))*DistanceShader!V46*LightShader!V46*(IF(OFFSET(Ghosts!$S$41,COLUMN(),0)&lt;ScreenHeight!$E47,   1,   (SQRT(OFFSET(Ghosts!$T$41,COLUMN(),0)-OFFSET(Ghosts!$R$41,COLUMN(),0)*ScreenHeight!$D47)-1))+IF(Ghosts!$B$35,IF(Param!$M$21,-1-POWER(0.3,Param!$M$21)/(IF(Param!$M$21&lt;20,LightShader!V111,OFFSET(LightShader!V111,Param!$M$21-20,0))+POWER(0.3,Param!$M$21)),-2),0))</f>
        <v>2.1299376366694807</v>
      </c>
      <c r="W46" s="46">
        <f ca="1">IF(ScreenHeight!$B47&lt;OFFSET(Radar!$AC$3,COLUMN(),0),    Param!$B$38/ScreenHeight!$B47,    (Param!$B$37+1/(1-OFFSET(Radar!$AD$3,COLUMN(),0)*ScreenHeight!$C47)/Param!$B$39)/OFFSET(Radar!$AC$3,COLUMN(),0))*DistanceShader!W46*LightShader!W46*(IF(OFFSET(Ghosts!$S$41,COLUMN(),0)&lt;ScreenHeight!$E47,   1,   (SQRT(OFFSET(Ghosts!$T$41,COLUMN(),0)-OFFSET(Ghosts!$R$41,COLUMN(),0)*ScreenHeight!$D47)-1))+IF(Ghosts!$B$35,IF(Param!$M$21,-1-POWER(0.3,Param!$M$21)/(IF(Param!$M$21&lt;20,LightShader!W111,OFFSET(LightShader!W111,Param!$M$21-20,0))+POWER(0.3,Param!$M$21)),-2),0))</f>
        <v>2.2091840478412021</v>
      </c>
      <c r="X46" s="46">
        <f ca="1">IF(ScreenHeight!$B47&lt;OFFSET(Radar!$AC$3,COLUMN(),0),    Param!$B$38/ScreenHeight!$B47,    (Param!$B$37+1/(1-OFFSET(Radar!$AD$3,COLUMN(),0)*ScreenHeight!$C47)/Param!$B$39)/OFFSET(Radar!$AC$3,COLUMN(),0))*DistanceShader!X46*LightShader!X46*(IF(OFFSET(Ghosts!$S$41,COLUMN(),0)&lt;ScreenHeight!$E47,   1,   (SQRT(OFFSET(Ghosts!$T$41,COLUMN(),0)-OFFSET(Ghosts!$R$41,COLUMN(),0)*ScreenHeight!$D47)-1))+IF(Ghosts!$B$35,IF(Param!$M$21,-1-POWER(0.3,Param!$M$21)/(IF(Param!$M$21&lt;20,LightShader!X111,OFFSET(LightShader!X111,Param!$M$21-20,0))+POWER(0.3,Param!$M$21)),-2),0))</f>
        <v>2.2922441861360476</v>
      </c>
      <c r="Y46" s="46">
        <f ca="1">IF(ScreenHeight!$B47&lt;OFFSET(Radar!$AC$3,COLUMN(),0),    Param!$B$38/ScreenHeight!$B47,    (Param!$B$37+1/(1-OFFSET(Radar!$AD$3,COLUMN(),0)*ScreenHeight!$C47)/Param!$B$39)/OFFSET(Radar!$AC$3,COLUMN(),0))*DistanceShader!Y46*LightShader!Y46*(IF(OFFSET(Ghosts!$S$41,COLUMN(),0)&lt;ScreenHeight!$E47,   1,   (SQRT(OFFSET(Ghosts!$T$41,COLUMN(),0)-OFFSET(Ghosts!$R$41,COLUMN(),0)*ScreenHeight!$D47)-1))+IF(Ghosts!$B$35,IF(Param!$M$21,-1-POWER(0.3,Param!$M$21)/(IF(Param!$M$21&lt;20,LightShader!Y111,OFFSET(LightShader!Y111,Param!$M$21-20,0))+POWER(0.3,Param!$M$21)),-2),0))</f>
        <v>2.3793072560130923</v>
      </c>
      <c r="Z46" s="46">
        <f ca="1">IF(ScreenHeight!$B47&lt;OFFSET(Radar!$AC$3,COLUMN(),0),    Param!$B$38/ScreenHeight!$B47,    (Param!$B$37+1/(1-OFFSET(Radar!$AD$3,COLUMN(),0)*ScreenHeight!$C47)/Param!$B$39)/OFFSET(Radar!$AC$3,COLUMN(),0))*DistanceShader!Z46*LightShader!Z46*(IF(OFFSET(Ghosts!$S$41,COLUMN(),0)&lt;ScreenHeight!$E47,   1,   (SQRT(OFFSET(Ghosts!$T$41,COLUMN(),0)-OFFSET(Ghosts!$R$41,COLUMN(),0)*ScreenHeight!$D47)-1))+IF(Ghosts!$B$35,IF(Param!$M$21,-1-POWER(0.3,Param!$M$21)/(IF(Param!$M$21&lt;20,LightShader!Z111,OFFSET(LightShader!Z111,Param!$M$21-20,0))+POWER(0.3,Param!$M$21)),-2),0))</f>
        <v>2.4705642143684594</v>
      </c>
      <c r="AA46" s="46">
        <f ca="1">IF(ScreenHeight!$B47&lt;OFFSET(Radar!$AC$3,COLUMN(),0),    Param!$B$38/ScreenHeight!$B47,    (Param!$B$37+1/(1-OFFSET(Radar!$AD$3,COLUMN(),0)*ScreenHeight!$C47)/Param!$B$39)/OFFSET(Radar!$AC$3,COLUMN(),0))*DistanceShader!AA46*LightShader!AA46*(IF(OFFSET(Ghosts!$S$41,COLUMN(),0)&lt;ScreenHeight!$E47,   1,   (SQRT(OFFSET(Ghosts!$T$41,COLUMN(),0)-OFFSET(Ghosts!$R$41,COLUMN(),0)*ScreenHeight!$D47)-1))+IF(Ghosts!$B$35,IF(Param!$M$21,-1-POWER(0.3,Param!$M$21)/(IF(Param!$M$21&lt;20,LightShader!AA111,OFFSET(LightShader!AA111,Param!$M$21-20,0))+POWER(0.3,Param!$M$21)),-2),0))</f>
        <v>2.5662047913692563</v>
      </c>
      <c r="AB46" s="46">
        <f ca="1">IF(ScreenHeight!$B47&lt;OFFSET(Radar!$AC$3,COLUMN(),0),    Param!$B$38/ScreenHeight!$B47,    (Param!$B$37+1/(1-OFFSET(Radar!$AD$3,COLUMN(),0)*ScreenHeight!$C47)/Param!$B$39)/OFFSET(Radar!$AC$3,COLUMN(),0))*DistanceShader!AB46*LightShader!AB46*(IF(OFFSET(Ghosts!$S$41,COLUMN(),0)&lt;ScreenHeight!$E47,   1,   (SQRT(OFFSET(Ghosts!$T$41,COLUMN(),0)-OFFSET(Ghosts!$R$41,COLUMN(),0)*ScreenHeight!$D47)-1))+IF(Ghosts!$B$35,IF(Param!$M$21,-1-POWER(0.3,Param!$M$21)/(IF(Param!$M$21&lt;20,LightShader!AB111,OFFSET(LightShader!AB111,Param!$M$21-20,0))+POWER(0.3,Param!$M$21)),-2),0))</f>
        <v>2.6664134341256092</v>
      </c>
      <c r="AC46" s="46">
        <f ca="1">IF(ScreenHeight!$B47&lt;OFFSET(Radar!$AC$3,COLUMN(),0),    Param!$B$38/ScreenHeight!$B47,    (Param!$B$37+1/(1-OFFSET(Radar!$AD$3,COLUMN(),0)*ScreenHeight!$C47)/Param!$B$39)/OFFSET(Radar!$AC$3,COLUMN(),0))*DistanceShader!AC46*LightShader!AC46*(IF(OFFSET(Ghosts!$S$41,COLUMN(),0)&lt;ScreenHeight!$E47,   1,   (SQRT(OFFSET(Ghosts!$T$41,COLUMN(),0)-OFFSET(Ghosts!$R$41,COLUMN(),0)*ScreenHeight!$D47)-1))+IF(Ghosts!$B$35,IF(Param!$M$21,-1-POWER(0.3,Param!$M$21)/(IF(Param!$M$21&lt;20,LightShader!AC111,OFFSET(LightShader!AC111,Param!$M$21-20,0))+POWER(0.3,Param!$M$21)),-2),0))</f>
        <v>2.7713638742814779</v>
      </c>
      <c r="AD46" s="46">
        <f ca="1">IF(ScreenHeight!$B47&lt;OFFSET(Radar!$AC$3,COLUMN(),0),    Param!$B$38/ScreenHeight!$B47,    (Param!$B$37+1/(1-OFFSET(Radar!$AD$3,COLUMN(),0)*ScreenHeight!$C47)/Param!$B$39)/OFFSET(Radar!$AC$3,COLUMN(),0))*DistanceShader!AD46*LightShader!AD46*(IF(OFFSET(Ghosts!$S$41,COLUMN(),0)&lt;ScreenHeight!$E47,   1,   (SQRT(OFFSET(Ghosts!$T$41,COLUMN(),0)-OFFSET(Ghosts!$R$41,COLUMN(),0)*ScreenHeight!$D47)-1))+IF(Ghosts!$B$35,IF(Param!$M$21,-1-POWER(0.3,Param!$M$21)/(IF(Param!$M$21&lt;20,LightShader!AD111,OFFSET(LightShader!AD111,Param!$M$21-20,0))+POWER(0.3,Param!$M$21)),-2),0))</f>
        <v>2.8812119537219143</v>
      </c>
      <c r="AE46" s="46">
        <f ca="1">IF(ScreenHeight!$B47&lt;OFFSET(Radar!$AC$3,COLUMN(),0),    Param!$B$38/ScreenHeight!$B47,    (Param!$B$37+1/(1-OFFSET(Radar!$AD$3,COLUMN(),0)*ScreenHeight!$C47)/Param!$B$39)/OFFSET(Radar!$AC$3,COLUMN(),0))*DistanceShader!AE46*LightShader!AE46*(IF(OFFSET(Ghosts!$S$41,COLUMN(),0)&lt;ScreenHeight!$E47,   1,   (SQRT(OFFSET(Ghosts!$T$41,COLUMN(),0)-OFFSET(Ghosts!$R$41,COLUMN(),0)*ScreenHeight!$D47)-1))+IF(Ghosts!$B$35,IF(Param!$M$21,-1-POWER(0.3,Param!$M$21)/(IF(Param!$M$21&lt;20,LightShader!AE111,OFFSET(LightShader!AE111,Param!$M$21-20,0))+POWER(0.3,Param!$M$21)),-2),0))</f>
        <v>2.9960862687177063</v>
      </c>
      <c r="AF46" s="46">
        <f ca="1">IF(ScreenHeight!$B47&lt;OFFSET(Radar!$AC$3,COLUMN(),0),    Param!$B$38/ScreenHeight!$B47,    (Param!$B$37+1/(1-OFFSET(Radar!$AD$3,COLUMN(),0)*ScreenHeight!$C47)/Param!$B$39)/OFFSET(Radar!$AC$3,COLUMN(),0))*DistanceShader!AF46*LightShader!AF46*(IF(OFFSET(Ghosts!$S$41,COLUMN(),0)&lt;ScreenHeight!$E47,   1,   (SQRT(OFFSET(Ghosts!$T$41,COLUMN(),0)-OFFSET(Ghosts!$R$41,COLUMN(),0)*ScreenHeight!$D47)-1))+IF(Ghosts!$B$35,IF(Param!$M$21,-1-POWER(0.3,Param!$M$21)/(IF(Param!$M$21&lt;20,LightShader!AF111,OFFSET(LightShader!AF111,Param!$M$21-20,0))+POWER(0.3,Param!$M$21)),-2),0))</f>
        <v>3.1160761166802922</v>
      </c>
      <c r="AG46" s="46">
        <f ca="1">IF(ScreenHeight!$B47&lt;OFFSET(Radar!$AC$3,COLUMN(),0),    Param!$B$38/ScreenHeight!$B47,    (Param!$B$37+1/(1-OFFSET(Radar!$AD$3,COLUMN(),0)*ScreenHeight!$C47)/Param!$B$39)/OFFSET(Radar!$AC$3,COLUMN(),0))*DistanceShader!AG46*LightShader!AG46*(IF(OFFSET(Ghosts!$S$41,COLUMN(),0)&lt;ScreenHeight!$E47,   1,   (SQRT(OFFSET(Ghosts!$T$41,COLUMN(),0)-OFFSET(Ghosts!$R$41,COLUMN(),0)*ScreenHeight!$D47)-1))+IF(Ghosts!$B$35,IF(Param!$M$21,-1-POWER(0.3,Param!$M$21)/(IF(Param!$M$21&lt;20,LightShader!AG111,OFFSET(LightShader!AG111,Param!$M$21-20,0))+POWER(0.3,Param!$M$21)),-2),0))</f>
        <v>3.2412161605921774</v>
      </c>
      <c r="AH46" s="46">
        <f ca="1">IF(ScreenHeight!$B47&lt;OFFSET(Radar!$AC$3,COLUMN(),0),    Param!$B$38/ScreenHeight!$B47,    (Param!$B$37+1/(1-OFFSET(Radar!$AD$3,COLUMN(),0)*ScreenHeight!$C47)/Param!$B$39)/OFFSET(Radar!$AC$3,COLUMN(),0))*DistanceShader!AH46*LightShader!AH46*(IF(OFFSET(Ghosts!$S$41,COLUMN(),0)&lt;ScreenHeight!$E47,   1,   (SQRT(OFFSET(Ghosts!$T$41,COLUMN(),0)-OFFSET(Ghosts!$R$41,COLUMN(),0)*ScreenHeight!$D47)-1))+IF(Ghosts!$B$35,IF(Param!$M$21,-1-POWER(0.3,Param!$M$21)/(IF(Param!$M$21&lt;20,LightShader!AH111,OFFSET(LightShader!AH111,Param!$M$21-20,0))+POWER(0.3,Param!$M$21)),-2),0))</f>
        <v>3.3714671805023833</v>
      </c>
      <c r="AI46" s="46">
        <f ca="1">IF(ScreenHeight!$B47&lt;OFFSET(Radar!$AC$3,COLUMN(),0),    Param!$B$38/ScreenHeight!$B47,    (Param!$B$37+1/(1-OFFSET(Radar!$AD$3,COLUMN(),0)*ScreenHeight!$C47)/Param!$B$39)/OFFSET(Radar!$AC$3,COLUMN(),0))*DistanceShader!AI46*LightShader!AI46*(IF(OFFSET(Ghosts!$S$41,COLUMN(),0)&lt;ScreenHeight!$E47,   1,   (SQRT(OFFSET(Ghosts!$T$41,COLUMN(),0)-OFFSET(Ghosts!$R$41,COLUMN(),0)*ScreenHeight!$D47)-1))+IF(Ghosts!$B$35,IF(Param!$M$21,-1-POWER(0.3,Param!$M$21)/(IF(Param!$M$21&lt;20,LightShader!AI111,OFFSET(LightShader!AI111,Param!$M$21-20,0))+POWER(0.3,Param!$M$21)),-2),0))</f>
        <v>3.5066922859741911</v>
      </c>
      <c r="AJ46" s="46">
        <f ca="1">IF(ScreenHeight!$B47&lt;OFFSET(Radar!$AC$3,COLUMN(),0),    Param!$B$38/ScreenHeight!$B47,    (Param!$B$37+1/(1-OFFSET(Radar!$AD$3,COLUMN(),0)*ScreenHeight!$C47)/Param!$B$39)/OFFSET(Radar!$AC$3,COLUMN(),0))*DistanceShader!AJ46*LightShader!AJ46*(IF(OFFSET(Ghosts!$S$41,COLUMN(),0)&lt;ScreenHeight!$E47,   1,   (SQRT(OFFSET(Ghosts!$T$41,COLUMN(),0)-OFFSET(Ghosts!$R$41,COLUMN(),0)*ScreenHeight!$D47)-1))+IF(Ghosts!$B$35,IF(Param!$M$21,-1-POWER(0.3,Param!$M$21)/(IF(Param!$M$21&lt;20,LightShader!AJ111,OFFSET(LightShader!AJ111,Param!$M$21-20,0))+POWER(0.3,Param!$M$21)),-2),0))</f>
        <v>3.646628058988342</v>
      </c>
      <c r="AK46" s="46">
        <f ca="1">IF(ScreenHeight!$B47&lt;OFFSET(Radar!$AC$3,COLUMN(),0),    Param!$B$38/ScreenHeight!$B47,    (Param!$B$37+1/(1-OFFSET(Radar!$AD$3,COLUMN(),0)*ScreenHeight!$C47)/Param!$B$39)/OFFSET(Radar!$AC$3,COLUMN(),0))*DistanceShader!AK46*LightShader!AK46*(IF(OFFSET(Ghosts!$S$41,COLUMN(),0)&lt;ScreenHeight!$E47,   1,   (SQRT(OFFSET(Ghosts!$T$41,COLUMN(),0)-OFFSET(Ghosts!$R$41,COLUMN(),0)*ScreenHeight!$D47)-1))+IF(Ghosts!$B$35,IF(Param!$M$21,-1-POWER(0.3,Param!$M$21)/(IF(Param!$M$21&lt;20,LightShader!AK111,OFFSET(LightShader!AK111,Param!$M$21-20,0))+POWER(0.3,Param!$M$21)),-2),0))</f>
        <v>3.7908503423756765</v>
      </c>
      <c r="AL46" s="46">
        <f ca="1">IF(ScreenHeight!$B47&lt;OFFSET(Radar!$AC$3,COLUMN(),0),    Param!$B$38/ScreenHeight!$B47,    (Param!$B$37+1/(1-OFFSET(Radar!$AD$3,COLUMN(),0)*ScreenHeight!$C47)/Param!$B$39)/OFFSET(Radar!$AC$3,COLUMN(),0))*DistanceShader!AL46*LightShader!AL46*(IF(OFFSET(Ghosts!$S$41,COLUMN(),0)&lt;ScreenHeight!$E47,   1,   (SQRT(OFFSET(Ghosts!$T$41,COLUMN(),0)-OFFSET(Ghosts!$R$41,COLUMN(),0)*ScreenHeight!$D47)-1))+IF(Ghosts!$B$35,IF(Param!$M$21,-1-POWER(0.3,Param!$M$21)/(IF(Param!$M$21&lt;20,LightShader!AL111,OFFSET(LightShader!AL111,Param!$M$21-20,0))+POWER(0.3,Param!$M$21)),-2),0))</f>
        <v>3.9387348628524474</v>
      </c>
      <c r="AM46" s="46">
        <f ca="1">IF(ScreenHeight!$B47&lt;OFFSET(Radar!$AC$3,COLUMN(),0),    Param!$B$38/ScreenHeight!$B47,    (Param!$B$37+1/(1-OFFSET(Radar!$AD$3,COLUMN(),0)*ScreenHeight!$C47)/Param!$B$39)/OFFSET(Radar!$AC$3,COLUMN(),0))*DistanceShader!AM46*LightShader!AM46*(IF(OFFSET(Ghosts!$S$41,COLUMN(),0)&lt;ScreenHeight!$E47,   1,   (SQRT(OFFSET(Ghosts!$T$41,COLUMN(),0)-OFFSET(Ghosts!$R$41,COLUMN(),0)*ScreenHeight!$D47)-1))+IF(Ghosts!$B$35,IF(Param!$M$21,-1-POWER(0.3,Param!$M$21)/(IF(Param!$M$21&lt;20,LightShader!AM111,OFFSET(LightShader!AM111,Param!$M$21-20,0))+POWER(0.3,Param!$M$21)),-2),0))</f>
        <v>4.0894136746279859</v>
      </c>
      <c r="AN46" s="46">
        <f ca="1">IF(ScreenHeight!$B47&lt;OFFSET(Radar!$AC$3,COLUMN(),0),    Param!$B$38/ScreenHeight!$B47,    (Param!$B$37+1/(1-OFFSET(Radar!$AD$3,COLUMN(),0)*ScreenHeight!$C47)/Param!$B$39)/OFFSET(Radar!$AC$3,COLUMN(),0))*DistanceShader!AN46*LightShader!AN46*(IF(OFFSET(Ghosts!$S$41,COLUMN(),0)&lt;ScreenHeight!$E47,   1,   (SQRT(OFFSET(Ghosts!$T$41,COLUMN(),0)-OFFSET(Ghosts!$R$41,COLUMN(),0)*ScreenHeight!$D47)-1))+IF(Ghosts!$B$35,IF(Param!$M$21,-1-POWER(0.3,Param!$M$21)/(IF(Param!$M$21&lt;20,LightShader!AN111,OFFSET(LightShader!AN111,Param!$M$21-20,0))+POWER(0.3,Param!$M$21)),-2),0))</f>
        <v>4.2417296250938969</v>
      </c>
      <c r="AO46" s="46">
        <f ca="1">IF(ScreenHeight!$B47&lt;OFFSET(Radar!$AC$3,COLUMN(),0),    Param!$B$38/ScreenHeight!$B47,    (Param!$B$37+1/(1-OFFSET(Radar!$AD$3,COLUMN(),0)*ScreenHeight!$C47)/Param!$B$39)/OFFSET(Radar!$AC$3,COLUMN(),0))*DistanceShader!AO46*LightShader!AO46*(IF(OFFSET(Ghosts!$S$41,COLUMN(),0)&lt;ScreenHeight!$E47,   1,   (SQRT(OFFSET(Ghosts!$T$41,COLUMN(),0)-OFFSET(Ghosts!$R$41,COLUMN(),0)*ScreenHeight!$D47)-1))+IF(Ghosts!$B$35,IF(Param!$M$21,-1-POWER(0.3,Param!$M$21)/(IF(Param!$M$21&lt;20,LightShader!AO111,OFFSET(LightShader!AO111,Param!$M$21-20,0))+POWER(0.3,Param!$M$21)),-2),0))</f>
        <v>4.3941927416584132</v>
      </c>
      <c r="AP46" s="46">
        <f ca="1">IF(ScreenHeight!$B47&lt;OFFSET(Radar!$AC$3,COLUMN(),0),    Param!$B$38/ScreenHeight!$B47,    (Param!$B$37+1/(1-OFFSET(Radar!$AD$3,COLUMN(),0)*ScreenHeight!$C47)/Param!$B$39)/OFFSET(Radar!$AC$3,COLUMN(),0))*DistanceShader!AP46*LightShader!AP46*(IF(OFFSET(Ghosts!$S$41,COLUMN(),0)&lt;ScreenHeight!$E47,   1,   (SQRT(OFFSET(Ghosts!$T$41,COLUMN(),0)-OFFSET(Ghosts!$R$41,COLUMN(),0)*ScreenHeight!$D47)-1))+IF(Ghosts!$B$35,IF(Param!$M$21,-1-POWER(0.3,Param!$M$21)/(IF(Param!$M$21&lt;20,LightShader!AP111,OFFSET(LightShader!AP111,Param!$M$21-20,0))+POWER(0.3,Param!$M$21)),-2),0))</f>
        <v>4.5449445887704352</v>
      </c>
      <c r="AQ46" s="46">
        <f ca="1">IF(ScreenHeight!$B47&lt;OFFSET(Radar!$AC$3,COLUMN(),0),    Param!$B$38/ScreenHeight!$B47,    (Param!$B$37+1/(1-OFFSET(Radar!$AD$3,COLUMN(),0)*ScreenHeight!$C47)/Param!$B$39)/OFFSET(Radar!$AC$3,COLUMN(),0))*DistanceShader!AQ46*LightShader!AQ46*(IF(OFFSET(Ghosts!$S$41,COLUMN(),0)&lt;ScreenHeight!$E47,   1,   (SQRT(OFFSET(Ghosts!$T$41,COLUMN(),0)-OFFSET(Ghosts!$R$41,COLUMN(),0)*ScreenHeight!$D47)-1))+IF(Ghosts!$B$35,IF(Param!$M$21,-1-POWER(0.3,Param!$M$21)/(IF(Param!$M$21&lt;20,LightShader!AQ111,OFFSET(LightShader!AQ111,Param!$M$21-20,0))+POWER(0.3,Param!$M$21)),-2),0))</f>
        <v>4.6917390342506033</v>
      </c>
      <c r="AR46" s="46">
        <f ca="1">IF(ScreenHeight!$B47&lt;OFFSET(Radar!$AC$3,COLUMN(),0),    Param!$B$38/ScreenHeight!$B47,    (Param!$B$37+1/(1-OFFSET(Radar!$AD$3,COLUMN(),0)*ScreenHeight!$C47)/Param!$B$39)/OFFSET(Radar!$AC$3,COLUMN(),0))*DistanceShader!AR46*LightShader!AR46*(IF(OFFSET(Ghosts!$S$41,COLUMN(),0)&lt;ScreenHeight!$E47,   1,   (SQRT(OFFSET(Ghosts!$T$41,COLUMN(),0)-OFFSET(Ghosts!$R$41,COLUMN(),0)*ScreenHeight!$D47)-1))+IF(Ghosts!$B$35,IF(Param!$M$21,-1-POWER(0.3,Param!$M$21)/(IF(Param!$M$21&lt;20,LightShader!AR111,OFFSET(LightShader!AR111,Param!$M$21-20,0))+POWER(0.3,Param!$M$21)),-2),0))</f>
        <v>4.8319499950460418</v>
      </c>
      <c r="AS46" s="46">
        <f ca="1">IF(ScreenHeight!$B47&lt;OFFSET(Radar!$AC$3,COLUMN(),0),    Param!$B$38/ScreenHeight!$B47,    (Param!$B$37+1/(1-OFFSET(Radar!$AD$3,COLUMN(),0)*ScreenHeight!$C47)/Param!$B$39)/OFFSET(Radar!$AC$3,COLUMN(),0))*DistanceShader!AS46*LightShader!AS46*(IF(OFFSET(Ghosts!$S$41,COLUMN(),0)&lt;ScreenHeight!$E47,   1,   (SQRT(OFFSET(Ghosts!$T$41,COLUMN(),0)-OFFSET(Ghosts!$R$41,COLUMN(),0)*ScreenHeight!$D47)-1))+IF(Ghosts!$B$35,IF(Param!$M$21,-1-POWER(0.3,Param!$M$21)/(IF(Param!$M$21&lt;20,LightShader!AS111,OFFSET(LightShader!AS111,Param!$M$21-20,0))+POWER(0.3,Param!$M$21)),-2),0))</f>
        <v>4.9626177475905413</v>
      </c>
      <c r="AT46" s="46">
        <f ca="1">IF(ScreenHeight!$B47&lt;OFFSET(Radar!$AC$3,COLUMN(),0),    Param!$B$38/ScreenHeight!$B47,    (Param!$B$37+1/(1-OFFSET(Radar!$AD$3,COLUMN(),0)*ScreenHeight!$C47)/Param!$B$39)/OFFSET(Radar!$AC$3,COLUMN(),0))*DistanceShader!AT46*LightShader!AT46*(IF(OFFSET(Ghosts!$S$41,COLUMN(),0)&lt;ScreenHeight!$E47,   1,   (SQRT(OFFSET(Ghosts!$T$41,COLUMN(),0)-OFFSET(Ghosts!$R$41,COLUMN(),0)*ScreenHeight!$D47)-1))+IF(Ghosts!$B$35,IF(Param!$M$21,-1-POWER(0.3,Param!$M$21)/(IF(Param!$M$21&lt;20,LightShader!AT111,OFFSET(LightShader!AT111,Param!$M$21-20,0))+POWER(0.3,Param!$M$21)),-2),0))</f>
        <v>5.0805441246509249</v>
      </c>
      <c r="AU46" s="46">
        <f ca="1">IF(ScreenHeight!$B47&lt;OFFSET(Radar!$AC$3,COLUMN(),0),    Param!$B$38/ScreenHeight!$B47,    (Param!$B$37+1/(1-OFFSET(Radar!$AD$3,COLUMN(),0)*ScreenHeight!$C47)/Param!$B$39)/OFFSET(Radar!$AC$3,COLUMN(),0))*DistanceShader!AU46*LightShader!AU46*(IF(OFFSET(Ghosts!$S$41,COLUMN(),0)&lt;ScreenHeight!$E47,   1,   (SQRT(OFFSET(Ghosts!$T$41,COLUMN(),0)-OFFSET(Ghosts!$R$41,COLUMN(),0)*ScreenHeight!$D47)-1))+IF(Ghosts!$B$35,IF(Param!$M$21,-1-POWER(0.3,Param!$M$21)/(IF(Param!$M$21&lt;20,LightShader!AU111,OFFSET(LightShader!AU111,Param!$M$21-20,0))+POWER(0.3,Param!$M$21)),-2),0))</f>
        <v>5.1824421995606942</v>
      </c>
      <c r="AV46" s="46">
        <f ca="1">IF(ScreenHeight!$B47&lt;OFFSET(Radar!$AC$3,COLUMN(),0),    Param!$B$38/ScreenHeight!$B47,    (Param!$B$37+1/(1-OFFSET(Radar!$AD$3,COLUMN(),0)*ScreenHeight!$C47)/Param!$B$39)/OFFSET(Radar!$AC$3,COLUMN(),0))*DistanceShader!AV46*LightShader!AV46*(IF(OFFSET(Ghosts!$S$41,COLUMN(),0)&lt;ScreenHeight!$E47,   1,   (SQRT(OFFSET(Ghosts!$T$41,COLUMN(),0)-OFFSET(Ghosts!$R$41,COLUMN(),0)*ScreenHeight!$D47)-1))+IF(Ghosts!$B$35,IF(Param!$M$21,-1-POWER(0.3,Param!$M$21)/(IF(Param!$M$21&lt;20,LightShader!AV111,OFFSET(LightShader!AV111,Param!$M$21-20,0))+POWER(0.3,Param!$M$21)),-2),0))</f>
        <v>5.2651372727274577</v>
      </c>
      <c r="AW46" s="46">
        <f ca="1">IF(ScreenHeight!$B47&lt;OFFSET(Radar!$AC$3,COLUMN(),0),    Param!$B$38/ScreenHeight!$B47,    (Param!$B$37+1/(1-OFFSET(Radar!$AD$3,COLUMN(),0)*ScreenHeight!$C47)/Param!$B$39)/OFFSET(Radar!$AC$3,COLUMN(),0))*DistanceShader!AW46*LightShader!AW46*(IF(OFFSET(Ghosts!$S$41,COLUMN(),0)&lt;ScreenHeight!$E47,   1,   (SQRT(OFFSET(Ghosts!$T$41,COLUMN(),0)-OFFSET(Ghosts!$R$41,COLUMN(),0)*ScreenHeight!$D47)-1))+IF(Ghosts!$B$35,IF(Param!$M$21,-1-POWER(0.3,Param!$M$21)/(IF(Param!$M$21&lt;20,LightShader!AW111,OFFSET(LightShader!AW111,Param!$M$21-20,0))+POWER(0.3,Param!$M$21)),-2),0))</f>
        <v>5.3258038624874438</v>
      </c>
      <c r="AX46" s="46">
        <f ca="1">IF(ScreenHeight!$B47&lt;OFFSET(Radar!$AC$3,COLUMN(),0),    Param!$B$38/ScreenHeight!$B47,    (Param!$B$37+1/(1-OFFSET(Radar!$AD$3,COLUMN(),0)*ScreenHeight!$C47)/Param!$B$39)/OFFSET(Radar!$AC$3,COLUMN(),0))*DistanceShader!AX46*LightShader!AX46*(IF(OFFSET(Ghosts!$S$41,COLUMN(),0)&lt;ScreenHeight!$E47,   1,   (SQRT(OFFSET(Ghosts!$T$41,COLUMN(),0)-OFFSET(Ghosts!$R$41,COLUMN(),0)*ScreenHeight!$D47)-1))+IF(Ghosts!$B$35,IF(Param!$M$21,-1-POWER(0.3,Param!$M$21)/(IF(Param!$M$21&lt;20,LightShader!AX111,OFFSET(LightShader!AX111,Param!$M$21-20,0))+POWER(0.3,Param!$M$21)),-2),0))</f>
        <v>5.3622106057462293</v>
      </c>
      <c r="AY46" s="46">
        <f ca="1">IF(ScreenHeight!$B47&lt;OFFSET(Radar!$AC$3,COLUMN(),0),    Param!$B$38/ScreenHeight!$B47,    (Param!$B$37+1/(1-OFFSET(Radar!$AD$3,COLUMN(),0)*ScreenHeight!$C47)/Param!$B$39)/OFFSET(Radar!$AC$3,COLUMN(),0))*DistanceShader!AY46*LightShader!AY46*(IF(OFFSET(Ghosts!$S$41,COLUMN(),0)&lt;ScreenHeight!$E47,   1,   (SQRT(OFFSET(Ghosts!$T$41,COLUMN(),0)-OFFSET(Ghosts!$R$41,COLUMN(),0)*ScreenHeight!$D47)-1))+IF(Ghosts!$B$35,IF(Param!$M$21,-1-POWER(0.3,Param!$M$21)/(IF(Param!$M$21&lt;20,LightShader!AY111,OFFSET(LightShader!AY111,Param!$M$21-20,0))+POWER(0.3,Param!$M$21)),-2),0))</f>
        <v>5.3729357888530895</v>
      </c>
      <c r="AZ46" s="46">
        <f ca="1">IF(ScreenHeight!$B47&lt;OFFSET(Radar!$AC$3,COLUMN(),0),    Param!$B$38/ScreenHeight!$B47,    (Param!$B$37+1/(1-OFFSET(Radar!$AD$3,COLUMN(),0)*ScreenHeight!$C47)/Param!$B$39)/OFFSET(Radar!$AC$3,COLUMN(),0))*DistanceShader!AZ46*LightShader!AZ46*(IF(OFFSET(Ghosts!$S$41,COLUMN(),0)&lt;ScreenHeight!$E47,   1,   (SQRT(OFFSET(Ghosts!$T$41,COLUMN(),0)-OFFSET(Ghosts!$R$41,COLUMN(),0)*ScreenHeight!$D47)-1))+IF(Ghosts!$B$35,IF(Param!$M$21,-1-POWER(0.3,Param!$M$21)/(IF(Param!$M$21&lt;20,LightShader!AZ111,OFFSET(LightShader!AZ111,Param!$M$21-20,0))+POWER(0.3,Param!$M$21)),-2),0))</f>
        <v>5.3575151489738131</v>
      </c>
      <c r="BA46" s="46">
        <f ca="1">IF(ScreenHeight!$B47&lt;OFFSET(Radar!$AC$3,COLUMN(),0),    Param!$B$38/ScreenHeight!$B47,    (Param!$B$37+1/(1-OFFSET(Radar!$AD$3,COLUMN(),0)*ScreenHeight!$C47)/Param!$B$39)/OFFSET(Radar!$AC$3,COLUMN(),0))*DistanceShader!BA46*LightShader!BA46*(IF(OFFSET(Ghosts!$S$41,COLUMN(),0)&lt;ScreenHeight!$E47,   1,   (SQRT(OFFSET(Ghosts!$T$41,COLUMN(),0)-OFFSET(Ghosts!$R$41,COLUMN(),0)*ScreenHeight!$D47)-1))+IF(Ghosts!$B$35,IF(Param!$M$21,-1-POWER(0.3,Param!$M$21)/(IF(Param!$M$21&lt;20,LightShader!BA111,OFFSET(LightShader!BA111,Param!$M$21-20,0))+POWER(0.3,Param!$M$21)),-2),0))</f>
        <v>5.3164930094533878</v>
      </c>
      <c r="BB46" s="46">
        <f ca="1">IF(ScreenHeight!$B47&lt;OFFSET(Radar!$AC$3,COLUMN(),0),    Param!$B$38/ScreenHeight!$B47,    (Param!$B$37+1/(1-OFFSET(Radar!$AD$3,COLUMN(),0)*ScreenHeight!$C47)/Param!$B$39)/OFFSET(Radar!$AC$3,COLUMN(),0))*DistanceShader!BB46*LightShader!BB46*(IF(OFFSET(Ghosts!$S$41,COLUMN(),0)&lt;ScreenHeight!$E47,   1,   (SQRT(OFFSET(Ghosts!$T$41,COLUMN(),0)-OFFSET(Ghosts!$R$41,COLUMN(),0)*ScreenHeight!$D47)-1))+IF(Ghosts!$B$35,IF(Param!$M$21,-1-POWER(0.3,Param!$M$21)/(IF(Param!$M$21&lt;20,LightShader!BB111,OFFSET(LightShader!BB111,Param!$M$21-20,0))+POWER(0.3,Param!$M$21)),-2),0))</f>
        <v>5.2513661839153318</v>
      </c>
      <c r="BC46" s="46">
        <f ca="1">IF(ScreenHeight!$B47&lt;OFFSET(Radar!$AC$3,COLUMN(),0),    Param!$B$38/ScreenHeight!$B47,    (Param!$B$37+1/(1-OFFSET(Radar!$AD$3,COLUMN(),0)*ScreenHeight!$C47)/Param!$B$39)/OFFSET(Radar!$AC$3,COLUMN(),0))*DistanceShader!BC46*LightShader!BC46*(IF(OFFSET(Ghosts!$S$41,COLUMN(),0)&lt;ScreenHeight!$E47,   1,   (SQRT(OFFSET(Ghosts!$T$41,COLUMN(),0)-OFFSET(Ghosts!$R$41,COLUMN(),0)*ScreenHeight!$D47)-1))+IF(Ghosts!$B$35,IF(Param!$M$21,-1-POWER(0.3,Param!$M$21)/(IF(Param!$M$21&lt;20,LightShader!BC111,OFFSET(LightShader!BC111,Param!$M$21-20,0))+POWER(0.3,Param!$M$21)),-2),0))</f>
        <v>5.1644319202406219</v>
      </c>
      <c r="BD46" s="46">
        <f ca="1">IF(ScreenHeight!$B47&lt;OFFSET(Radar!$AC$3,COLUMN(),0),    Param!$B$38/ScreenHeight!$B47,    (Param!$B$37+1/(1-OFFSET(Radar!$AD$3,COLUMN(),0)*ScreenHeight!$C47)/Param!$B$39)/OFFSET(Radar!$AC$3,COLUMN(),0))*DistanceShader!BD46*LightShader!BD46*(IF(OFFSET(Ghosts!$S$41,COLUMN(),0)&lt;ScreenHeight!$E47,   1,   (SQRT(OFFSET(Ghosts!$T$41,COLUMN(),0)-OFFSET(Ghosts!$R$41,COLUMN(),0)*ScreenHeight!$D47)-1))+IF(Ghosts!$B$35,IF(Param!$M$21,-1-POWER(0.3,Param!$M$21)/(IF(Param!$M$21&lt;20,LightShader!BD111,OFFSET(LightShader!BD111,Param!$M$21-20,0))+POWER(0.3,Param!$M$21)),-2),0))</f>
        <v>5.0585693498329629</v>
      </c>
      <c r="BE46" s="46">
        <f ca="1">IF(ScreenHeight!$B47&lt;OFFSET(Radar!$AC$3,COLUMN(),0),    Param!$B$38/ScreenHeight!$B47,    (Param!$B$37+1/(1-OFFSET(Radar!$AD$3,COLUMN(),0)*ScreenHeight!$C47)/Param!$B$39)/OFFSET(Radar!$AC$3,COLUMN(),0))*DistanceShader!BE46*LightShader!BE46*(IF(OFFSET(Ghosts!$S$41,COLUMN(),0)&lt;ScreenHeight!$E47,   1,   (SQRT(OFFSET(Ghosts!$T$41,COLUMN(),0)-OFFSET(Ghosts!$R$41,COLUMN(),0)*ScreenHeight!$D47)-1))+IF(Ghosts!$B$35,IF(Param!$M$21,-1-POWER(0.3,Param!$M$21)/(IF(Param!$M$21&lt;20,LightShader!BE111,OFFSET(LightShader!BE111,Param!$M$21-20,0))+POWER(0.3,Param!$M$21)),-2),0))</f>
        <v>4.9369930440872967</v>
      </c>
      <c r="BF46" s="46">
        <f ca="1">IF(ScreenHeight!$B47&lt;OFFSET(Radar!$AC$3,COLUMN(),0),    Param!$B$38/ScreenHeight!$B47,    (Param!$B$37+1/(1-OFFSET(Radar!$AD$3,COLUMN(),0)*ScreenHeight!$C47)/Param!$B$39)/OFFSET(Radar!$AC$3,COLUMN(),0))*DistanceShader!BF46*LightShader!BF46*(IF(OFFSET(Ghosts!$S$41,COLUMN(),0)&lt;ScreenHeight!$E47,   1,   (SQRT(OFFSET(Ghosts!$T$41,COLUMN(),0)-OFFSET(Ghosts!$R$41,COLUMN(),0)*ScreenHeight!$D47)-1))+IF(Ghosts!$B$35,IF(Param!$M$21,-1-POWER(0.3,Param!$M$21)/(IF(Param!$M$21&lt;20,LightShader!BF111,OFFSET(LightShader!BF111,Param!$M$21-20,0))+POWER(0.3,Param!$M$21)),-2),0))</f>
        <v>4.8030159025908254</v>
      </c>
      <c r="BG46" s="46">
        <f ca="1">IF(ScreenHeight!$B47&lt;OFFSET(Radar!$AC$3,COLUMN(),0),    Param!$B$38/ScreenHeight!$B47,    (Param!$B$37+1/(1-OFFSET(Radar!$AD$3,COLUMN(),0)*ScreenHeight!$C47)/Param!$B$39)/OFFSET(Radar!$AC$3,COLUMN(),0))*DistanceShader!BG46*LightShader!BG46*(IF(OFFSET(Ghosts!$S$41,COLUMN(),0)&lt;ScreenHeight!$E47,   1,   (SQRT(OFFSET(Ghosts!$T$41,COLUMN(),0)-OFFSET(Ghosts!$R$41,COLUMN(),0)*ScreenHeight!$D47)-1))+IF(Ghosts!$B$35,IF(Param!$M$21,-1-POWER(0.3,Param!$M$21)/(IF(Param!$M$21&lt;20,LightShader!BG111,OFFSET(LightShader!BG111,Param!$M$21-20,0))+POWER(0.3,Param!$M$21)),-2),0))</f>
        <v>4.6598491895062049</v>
      </c>
      <c r="BH46" s="46">
        <f ca="1">IF(ScreenHeight!$B47&lt;OFFSET(Radar!$AC$3,COLUMN(),0),    Param!$B$38/ScreenHeight!$B47,    (Param!$B$37+1/(1-OFFSET(Radar!$AD$3,COLUMN(),0)*ScreenHeight!$C47)/Param!$B$39)/OFFSET(Radar!$AC$3,COLUMN(),0))*DistanceShader!BH46*LightShader!BH46*(IF(OFFSET(Ghosts!$S$41,COLUMN(),0)&lt;ScreenHeight!$E47,   1,   (SQRT(OFFSET(Ghosts!$T$41,COLUMN(),0)-OFFSET(Ghosts!$R$41,COLUMN(),0)*ScreenHeight!$D47)-1))+IF(Ghosts!$B$35,IF(Param!$M$21,-1-POWER(0.3,Param!$M$21)/(IF(Param!$M$21&lt;20,LightShader!BH111,OFFSET(LightShader!BH111,Param!$M$21-20,0))+POWER(0.3,Param!$M$21)),-2),0))</f>
        <v>4.5104546288725782</v>
      </c>
      <c r="BI46" s="46">
        <f ca="1">IF(ScreenHeight!$B47&lt;OFFSET(Radar!$AC$3,COLUMN(),0),    Param!$B$38/ScreenHeight!$B47,    (Param!$B$37+1/(1-OFFSET(Radar!$AD$3,COLUMN(),0)*ScreenHeight!$C47)/Param!$B$39)/OFFSET(Radar!$AC$3,COLUMN(),0))*DistanceShader!BI46*LightShader!BI46*(IF(OFFSET(Ghosts!$S$41,COLUMN(),0)&lt;ScreenHeight!$E47,   1,   (SQRT(OFFSET(Ghosts!$T$41,COLUMN(),0)-OFFSET(Ghosts!$R$41,COLUMN(),0)*ScreenHeight!$D47)-1))+IF(Ghosts!$B$35,IF(Param!$M$21,-1-POWER(0.3,Param!$M$21)/(IF(Param!$M$21&lt;20,LightShader!BI111,OFFSET(LightShader!BI111,Param!$M$21-20,0))+POWER(0.3,Param!$M$21)),-2),0))</f>
        <v>4.3574513548189824</v>
      </c>
      <c r="BJ46" s="46">
        <f ca="1">IF(ScreenHeight!$B47&lt;OFFSET(Radar!$AC$3,COLUMN(),0),    Param!$B$38/ScreenHeight!$B47,    (Param!$B$37+1/(1-OFFSET(Radar!$AD$3,COLUMN(),0)*ScreenHeight!$C47)/Param!$B$39)/OFFSET(Radar!$AC$3,COLUMN(),0))*DistanceShader!BJ46*LightShader!BJ46*(IF(OFFSET(Ghosts!$S$41,COLUMN(),0)&lt;ScreenHeight!$E47,   1,   (SQRT(OFFSET(Ghosts!$T$41,COLUMN(),0)-OFFSET(Ghosts!$R$41,COLUMN(),0)*ScreenHeight!$D47)-1))+IF(Ghosts!$B$35,IF(Param!$M$21,-1-POWER(0.3,Param!$M$21)/(IF(Param!$M$21&lt;20,LightShader!BJ111,OFFSET(LightShader!BJ111,Param!$M$21-20,0))+POWER(0.3,Param!$M$21)),-2),0))</f>
        <v>4.20307179644497</v>
      </c>
      <c r="BK46" s="46">
        <f ca="1">IF(ScreenHeight!$B47&lt;OFFSET(Radar!$AC$3,COLUMN(),0),    Param!$B$38/ScreenHeight!$B47,    (Param!$B$37+1/(1-OFFSET(Radar!$AD$3,COLUMN(),0)*ScreenHeight!$C47)/Param!$B$39)/OFFSET(Radar!$AC$3,COLUMN(),0))*DistanceShader!BK46*LightShader!BK46*(IF(OFFSET(Ghosts!$S$41,COLUMN(),0)&lt;ScreenHeight!$E47,   1,   (SQRT(OFFSET(Ghosts!$T$41,COLUMN(),0)-OFFSET(Ghosts!$R$41,COLUMN(),0)*ScreenHeight!$D47)-1))+IF(Ghosts!$B$35,IF(Param!$M$21,-1-POWER(0.3,Param!$M$21)/(IF(Param!$M$21&lt;20,LightShader!BK111,OFFSET(LightShader!BK111,Param!$M$21-20,0))+POWER(0.3,Param!$M$21)),-2),0))</f>
        <v>4.0491559560777057</v>
      </c>
      <c r="BL46" s="46">
        <f ca="1">IF(ScreenHeight!$B47&lt;OFFSET(Radar!$AC$3,COLUMN(),0),    Param!$B$38/ScreenHeight!$B47,    (Param!$B$37+1/(1-OFFSET(Radar!$AD$3,COLUMN(),0)*ScreenHeight!$C47)/Param!$B$39)/OFFSET(Radar!$AC$3,COLUMN(),0))*DistanceShader!BL46*LightShader!BL46*(IF(OFFSET(Ghosts!$S$41,COLUMN(),0)&lt;ScreenHeight!$E47,   1,   (SQRT(OFFSET(Ghosts!$T$41,COLUMN(),0)-OFFSET(Ghosts!$R$41,COLUMN(),0)*ScreenHeight!$D47)-1))+IF(Ghosts!$B$35,IF(Param!$M$21,-1-POWER(0.3,Param!$M$21)/(IF(Param!$M$21&lt;20,LightShader!BL111,OFFSET(LightShader!BL111,Param!$M$21-20,0))+POWER(0.3,Param!$M$21)),-2),0))</f>
        <v>3.8971723740908448</v>
      </c>
      <c r="BM46" s="46">
        <f ca="1">IF(ScreenHeight!$B47&lt;OFFSET(Radar!$AC$3,COLUMN(),0),    Param!$B$38/ScreenHeight!$B47,    (Param!$B$37+1/(1-OFFSET(Radar!$AD$3,COLUMN(),0)*ScreenHeight!$C47)/Param!$B$39)/OFFSET(Radar!$AC$3,COLUMN(),0))*DistanceShader!BM46*LightShader!BM46*(IF(OFFSET(Ghosts!$S$41,COLUMN(),0)&lt;ScreenHeight!$E47,   1,   (SQRT(OFFSET(Ghosts!$T$41,COLUMN(),0)-OFFSET(Ghosts!$R$41,COLUMN(),0)*ScreenHeight!$D47)-1))+IF(Ghosts!$B$35,IF(Param!$M$21,-1-POWER(0.3,Param!$M$21)/(IF(Param!$M$21&lt;20,LightShader!BM111,OFFSET(LightShader!BM111,Param!$M$21-20,0))+POWER(0.3,Param!$M$21)),-2),0))</f>
        <v>3.7482551662905887</v>
      </c>
      <c r="BN46" s="46">
        <f ca="1">IF(ScreenHeight!$B47&lt;OFFSET(Radar!$AC$3,COLUMN(),0),    Param!$B$38/ScreenHeight!$B47,    (Param!$B$37+1/(1-OFFSET(Radar!$AD$3,COLUMN(),0)*ScreenHeight!$C47)/Param!$B$39)/OFFSET(Radar!$AC$3,COLUMN(),0))*DistanceShader!BN46*LightShader!BN46*(IF(OFFSET(Ghosts!$S$41,COLUMN(),0)&lt;ScreenHeight!$E47,   1,   (SQRT(OFFSET(Ghosts!$T$41,COLUMN(),0)-OFFSET(Ghosts!$R$41,COLUMN(),0)*ScreenHeight!$D47)-1))+IF(Ghosts!$B$35,IF(Param!$M$21,-1-POWER(0.3,Param!$M$21)/(IF(Param!$M$21&lt;20,LightShader!BN111,OFFSET(LightShader!BN111,Param!$M$21-20,0))+POWER(0.3,Param!$M$21)),-2),0))</f>
        <v>3.6032487032587723</v>
      </c>
      <c r="BO46" s="46">
        <f ca="1">IF(ScreenHeight!$B47&lt;OFFSET(Radar!$AC$3,COLUMN(),0),    Param!$B$38/ScreenHeight!$B47,    (Param!$B$37+1/(1-OFFSET(Radar!$AD$3,COLUMN(),0)*ScreenHeight!$C47)/Param!$B$39)/OFFSET(Radar!$AC$3,COLUMN(),0))*DistanceShader!BO46*LightShader!BO46*(IF(OFFSET(Ghosts!$S$41,COLUMN(),0)&lt;ScreenHeight!$E47,   1,   (SQRT(OFFSET(Ghosts!$T$41,COLUMN(),0)-OFFSET(Ghosts!$R$41,COLUMN(),0)*ScreenHeight!$D47)-1))+IF(Ghosts!$B$35,IF(Param!$M$21,-1-POWER(0.3,Param!$M$21)/(IF(Param!$M$21&lt;20,LightShader!BO111,OFFSET(LightShader!BO111,Param!$M$21-20,0))+POWER(0.3,Param!$M$21)),-2),0))</f>
        <v>3.4627539205667102</v>
      </c>
      <c r="BP46" s="46">
        <f ca="1">IF(ScreenHeight!$B47&lt;OFFSET(Radar!$AC$3,COLUMN(),0),    Param!$B$38/ScreenHeight!$B47,    (Param!$B$37+1/(1-OFFSET(Radar!$AD$3,COLUMN(),0)*ScreenHeight!$C47)/Param!$B$39)/OFFSET(Radar!$AC$3,COLUMN(),0))*DistanceShader!BP46*LightShader!BP46*(IF(OFFSET(Ghosts!$S$41,COLUMN(),0)&lt;ScreenHeight!$E47,   1,   (SQRT(OFFSET(Ghosts!$T$41,COLUMN(),0)-OFFSET(Ghosts!$R$41,COLUMN(),0)*ScreenHeight!$D47)-1))+IF(Ghosts!$B$35,IF(Param!$M$21,-1-POWER(0.3,Param!$M$21)/(IF(Param!$M$21&lt;20,LightShader!BP111,OFFSET(LightShader!BP111,Param!$M$21-20,0))+POWER(0.3,Param!$M$21)),-2),0))</f>
        <v>3.3271724110183944</v>
      </c>
      <c r="BQ46" s="46">
        <f ca="1">IF(ScreenHeight!$B47&lt;OFFSET(Radar!$AC$3,COLUMN(),0),    Param!$B$38/ScreenHeight!$B47,    (Param!$B$37+1/(1-OFFSET(Radar!$AD$3,COLUMN(),0)*ScreenHeight!$C47)/Param!$B$39)/OFFSET(Radar!$AC$3,COLUMN(),0))*DistanceShader!BQ46*LightShader!BQ46*(IF(OFFSET(Ghosts!$S$41,COLUMN(),0)&lt;ScreenHeight!$E47,   1,   (SQRT(OFFSET(Ghosts!$T$41,COLUMN(),0)-OFFSET(Ghosts!$R$41,COLUMN(),0)*ScreenHeight!$D47)-1))+IF(Ghosts!$B$35,IF(Param!$M$21,-1-POWER(0.3,Param!$M$21)/(IF(Param!$M$21&lt;20,LightShader!BQ111,OFFSET(LightShader!BQ111,Param!$M$21-20,0))+POWER(0.3,Param!$M$21)),-2),0))</f>
        <v>3.1967461488033941</v>
      </c>
      <c r="BR46" s="46">
        <f ca="1">IF(ScreenHeight!$B47&lt;OFFSET(Radar!$AC$3,COLUMN(),0),    Param!$B$38/ScreenHeight!$B47,    (Param!$B$37+1/(1-OFFSET(Radar!$AD$3,COLUMN(),0)*ScreenHeight!$C47)/Param!$B$39)/OFFSET(Radar!$AC$3,COLUMN(),0))*DistanceShader!BR46*LightShader!BR46*(IF(OFFSET(Ghosts!$S$41,COLUMN(),0)&lt;ScreenHeight!$E47,   1,   (SQRT(OFFSET(Ghosts!$T$41,COLUMN(),0)-OFFSET(Ghosts!$R$41,COLUMN(),0)*ScreenHeight!$D47)-1))+IF(Ghosts!$B$35,IF(Param!$M$21,-1-POWER(0.3,Param!$M$21)/(IF(Param!$M$21&lt;20,LightShader!BR111,OFFSET(LightShader!BR111,Param!$M$21-20,0))+POWER(0.3,Param!$M$21)),-2),0))</f>
        <v>3.0715919060408599</v>
      </c>
      <c r="BS46" s="46">
        <f ca="1">IF(ScreenHeight!$B47&lt;OFFSET(Radar!$AC$3,COLUMN(),0),    Param!$B$38/ScreenHeight!$B47,    (Param!$B$37+1/(1-OFFSET(Radar!$AD$3,COLUMN(),0)*ScreenHeight!$C47)/Param!$B$39)/OFFSET(Radar!$AC$3,COLUMN(),0))*DistanceShader!BS46*LightShader!BS46*(IF(OFFSET(Ghosts!$S$41,COLUMN(),0)&lt;ScreenHeight!$E47,   1,   (SQRT(OFFSET(Ghosts!$T$41,COLUMN(),0)-OFFSET(Ghosts!$R$41,COLUMN(),0)*ScreenHeight!$D47)-1))+IF(Ghosts!$B$35,IF(Param!$M$21,-1-POWER(0.3,Param!$M$21)/(IF(Param!$M$21&lt;20,LightShader!BS111,OFFSET(LightShader!BS111,Param!$M$21-20,0))+POWER(0.3,Param!$M$21)),-2),0))</f>
        <v>2.951730211542718</v>
      </c>
      <c r="BT46" s="46">
        <f ca="1">IF(ScreenHeight!$B47&lt;OFFSET(Radar!$AC$3,COLUMN(),0),    Param!$B$38/ScreenHeight!$B47,    (Param!$B$37+1/(1-OFFSET(Radar!$AD$3,COLUMN(),0)*ScreenHeight!$C47)/Param!$B$39)/OFFSET(Radar!$AC$3,COLUMN(),0))*DistanceShader!BT46*LightShader!BT46*(IF(OFFSET(Ghosts!$S$41,COLUMN(),0)&lt;ScreenHeight!$E47,   1,   (SQRT(OFFSET(Ghosts!$T$41,COLUMN(),0)-OFFSET(Ghosts!$R$41,COLUMN(),0)*ScreenHeight!$D47)-1))+IF(Ghosts!$B$35,IF(Param!$M$21,-1-POWER(0.3,Param!$M$21)/(IF(Param!$M$21&lt;20,LightShader!BT111,OFFSET(LightShader!BT111,Param!$M$21-20,0))+POWER(0.3,Param!$M$21)),-2),0))</f>
        <v>2.837109167609746</v>
      </c>
      <c r="BU46" s="46">
        <f ca="1">IF(ScreenHeight!$B47&lt;OFFSET(Radar!$AC$3,COLUMN(),0),    Param!$B$38/ScreenHeight!$B47,    (Param!$B$37+1/(1-OFFSET(Radar!$AD$3,COLUMN(),0)*ScreenHeight!$C47)/Param!$B$39)/OFFSET(Radar!$AC$3,COLUMN(),0))*DistanceShader!BU46*LightShader!BU46*(IF(OFFSET(Ghosts!$S$41,COLUMN(),0)&lt;ScreenHeight!$E47,   1,   (SQRT(OFFSET(Ghosts!$T$41,COLUMN(),0)-OFFSET(Ghosts!$R$41,COLUMN(),0)*ScreenHeight!$D47)-1))+IF(Ghosts!$B$35,IF(Param!$M$21,-1-POWER(0.3,Param!$M$21)/(IF(Param!$M$21&lt;20,LightShader!BU111,OFFSET(LightShader!BU111,Param!$M$21-20,0))+POWER(0.3,Param!$M$21)),-2),0))</f>
        <v>2.7276236789098314</v>
      </c>
      <c r="BV46" s="46">
        <f ca="1">IF(ScreenHeight!$B47&lt;OFFSET(Radar!$AC$3,COLUMN(),0),    Param!$B$38/ScreenHeight!$B47,    (Param!$B$37+1/(1-OFFSET(Radar!$AD$3,COLUMN(),0)*ScreenHeight!$C47)/Param!$B$39)/OFFSET(Radar!$AC$3,COLUMN(),0))*DistanceShader!BV46*LightShader!BV46*(IF(OFFSET(Ghosts!$S$41,COLUMN(),0)&lt;ScreenHeight!$E47,   1,   (SQRT(OFFSET(Ghosts!$T$41,COLUMN(),0)-OFFSET(Ghosts!$R$41,COLUMN(),0)*ScreenHeight!$D47)-1))+IF(Ghosts!$B$35,IF(Param!$M$21,-1-POWER(0.3,Param!$M$21)/(IF(Param!$M$21&lt;20,LightShader!BV111,OFFSET(LightShader!BV111,Param!$M$21-20,0))+POWER(0.3,Param!$M$21)),-2),0))</f>
        <v>2.6231307369295029</v>
      </c>
      <c r="BW46" s="46">
        <f ca="1">IF(ScreenHeight!$B47&lt;OFFSET(Radar!$AC$3,COLUMN(),0),    Param!$B$38/ScreenHeight!$B47,    (Param!$B$37+1/(1-OFFSET(Radar!$AD$3,COLUMN(),0)*ScreenHeight!$C47)/Param!$B$39)/OFFSET(Radar!$AC$3,COLUMN(),0))*DistanceShader!BW46*LightShader!BW46*(IF(OFFSET(Ghosts!$S$41,COLUMN(),0)&lt;ScreenHeight!$E47,   1,   (SQRT(OFFSET(Ghosts!$T$41,COLUMN(),0)-OFFSET(Ghosts!$R$41,COLUMN(),0)*ScreenHeight!$D47)-1))+IF(Ghosts!$B$35,IF(Param!$M$21,-1-POWER(0.3,Param!$M$21)/(IF(Param!$M$21&lt;20,LightShader!BW111,OFFSET(LightShader!BW111,Param!$M$21-20,0))+POWER(0.3,Param!$M$21)),-2),0))</f>
        <v>2.5234614030708458</v>
      </c>
      <c r="BX46" s="46">
        <f ca="1">IF(ScreenHeight!$B47&lt;OFFSET(Radar!$AC$3,COLUMN(),0),    Param!$B$38/ScreenHeight!$B47,    (Param!$B$37+1/(1-OFFSET(Radar!$AD$3,COLUMN(),0)*ScreenHeight!$C47)/Param!$B$39)/OFFSET(Radar!$AC$3,COLUMN(),0))*DistanceShader!BX46*LightShader!BX46*(IF(OFFSET(Ghosts!$S$41,COLUMN(),0)&lt;ScreenHeight!$E47,   1,   (SQRT(OFFSET(Ghosts!$T$41,COLUMN(),0)-OFFSET(Ghosts!$R$41,COLUMN(),0)*ScreenHeight!$D47)-1))+IF(Ghosts!$B$35,IF(Param!$M$21,-1-POWER(0.3,Param!$M$21)/(IF(Param!$M$21&lt;20,LightShader!BX111,OFFSET(LightShader!BX111,Param!$M$21-20,0))+POWER(0.3,Param!$M$21)),-2),0))</f>
        <v>2.4284300840294244</v>
      </c>
      <c r="BY46" s="46">
        <f ca="1">IF(ScreenHeight!$B47&lt;OFFSET(Radar!$AC$3,COLUMN(),0),    Param!$B$38/ScreenHeight!$B47,    (Param!$B$37+1/(1-OFFSET(Radar!$AD$3,COLUMN(),0)*ScreenHeight!$C47)/Param!$B$39)/OFFSET(Radar!$AC$3,COLUMN(),0))*DistanceShader!BY46*LightShader!BY46*(IF(OFFSET(Ghosts!$S$41,COLUMN(),0)&lt;ScreenHeight!$E47,   1,   (SQRT(OFFSET(Ghosts!$T$41,COLUMN(),0)-OFFSET(Ghosts!$R$41,COLUMN(),0)*ScreenHeight!$D47)-1))+IF(Ghosts!$B$35,IF(Param!$M$21,-1-POWER(0.3,Param!$M$21)/(IF(Param!$M$21&lt;20,LightShader!BY111,OFFSET(LightShader!BY111,Param!$M$21-20,0))+POWER(0.3,Param!$M$21)),-2),0))</f>
        <v>2.337841621193308</v>
      </c>
      <c r="BZ46" s="46">
        <f ca="1">IF(ScreenHeight!$B47&lt;OFFSET(Radar!$AC$3,COLUMN(),0),    Param!$B$38/ScreenHeight!$B47,    (Param!$B$37+1/(1-OFFSET(Radar!$AD$3,COLUMN(),0)*ScreenHeight!$C47)/Param!$B$39)/OFFSET(Radar!$AC$3,COLUMN(),0))*DistanceShader!BZ46*LightShader!BZ46*(IF(OFFSET(Ghosts!$S$41,COLUMN(),0)&lt;ScreenHeight!$E47,   1,   (SQRT(OFFSET(Ghosts!$T$41,COLUMN(),0)-OFFSET(Ghosts!$R$41,COLUMN(),0)*ScreenHeight!$D47)-1))+IF(Ghosts!$B$35,IF(Param!$M$21,-1-POWER(0.3,Param!$M$21)/(IF(Param!$M$21&lt;20,LightShader!BZ111,OFFSET(LightShader!BZ111,Param!$M$21-20,0))+POWER(0.3,Param!$M$21)),-2),0))</f>
        <v>2.2514966376417735</v>
      </c>
      <c r="CA46" s="46">
        <f ca="1">IF(ScreenHeight!$B47&lt;OFFSET(Radar!$AC$3,COLUMN(),0),    Param!$B$38/ScreenHeight!$B47,    (Param!$B$37+1/(1-OFFSET(Radar!$AD$3,COLUMN(),0)*ScreenHeight!$C47)/Param!$B$39)/OFFSET(Radar!$AC$3,COLUMN(),0))*DistanceShader!CA46*LightShader!CA46*(IF(OFFSET(Ghosts!$S$41,COLUMN(),0)&lt;ScreenHeight!$E47,   1,   (SQRT(OFFSET(Ghosts!$T$41,COLUMN(),0)-OFFSET(Ghosts!$R$41,COLUMN(),0)*ScreenHeight!$D47)-1))+IF(Ghosts!$B$35,IF(Param!$M$21,-1-POWER(0.3,Param!$M$21)/(IF(Param!$M$21&lt;20,LightShader!CA111,OFFSET(LightShader!CA111,Param!$M$21-20,0))+POWER(0.3,Param!$M$21)),-2),0))</f>
        <v>2.1691955110243519</v>
      </c>
      <c r="CB46" s="46">
        <f ca="1">IF(ScreenHeight!$B47&lt;OFFSET(Radar!$AC$3,COLUMN(),0),    Param!$B$38/ScreenHeight!$B47,    (Param!$B$37+1/(1-OFFSET(Radar!$AD$3,COLUMN(),0)*ScreenHeight!$C47)/Param!$B$39)/OFFSET(Radar!$AC$3,COLUMN(),0))*DistanceShader!CB46*LightShader!CB46*(IF(OFFSET(Ghosts!$S$41,COLUMN(),0)&lt;ScreenHeight!$E47,   1,   (SQRT(OFFSET(Ghosts!$T$41,COLUMN(),0)-OFFSET(Ghosts!$R$41,COLUMN(),0)*ScreenHeight!$D47)-1))+IF(Ghosts!$B$35,IF(Param!$M$21,-1-POWER(0.3,Param!$M$21)/(IF(Param!$M$21&lt;20,LightShader!CB111,OFFSET(LightShader!CB111,Param!$M$21-20,0))+POWER(0.3,Param!$M$21)),-2),0))</f>
        <v>2.0907412727361057</v>
      </c>
      <c r="CC46" s="46">
        <f ca="1">IF(ScreenHeight!$B47&lt;OFFSET(Radar!$AC$3,COLUMN(),0),    Param!$B$38/ScreenHeight!$B47,    (Param!$B$37+1/(1-OFFSET(Radar!$AD$3,COLUMN(),0)*ScreenHeight!$C47)/Param!$B$39)/OFFSET(Radar!$AC$3,COLUMN(),0))*DistanceShader!CC46*LightShader!CC46*(IF(OFFSET(Ghosts!$S$41,COLUMN(),0)&lt;ScreenHeight!$E47,   1,   (SQRT(OFFSET(Ghosts!$T$41,COLUMN(),0)-OFFSET(Ghosts!$R$41,COLUMN(),0)*ScreenHeight!$D47)-1))+IF(Ghosts!$B$35,IF(Param!$M$21,-1-POWER(0.3,Param!$M$21)/(IF(Param!$M$21&lt;20,LightShader!CC111,OFFSET(LightShader!CC111,Param!$M$21-20,0))+POWER(0.3,Param!$M$21)),-2),0))</f>
        <v>2.0159416751526775</v>
      </c>
      <c r="CD46" s="46">
        <f ca="1">IF(ScreenHeight!$B47&lt;OFFSET(Radar!$AC$3,COLUMN(),0),    Param!$B$38/ScreenHeight!$B47,    (Param!$B$37+1/(1-OFFSET(Radar!$AD$3,COLUMN(),0)*ScreenHeight!$C47)/Param!$B$39)/OFFSET(Radar!$AC$3,COLUMN(),0))*DistanceShader!CD46*LightShader!CD46*(IF(OFFSET(Ghosts!$S$41,COLUMN(),0)&lt;ScreenHeight!$E47,   1,   (SQRT(OFFSET(Ghosts!$T$41,COLUMN(),0)-OFFSET(Ghosts!$R$41,COLUMN(),0)*ScreenHeight!$D47)-1))+IF(Ghosts!$B$35,IF(Param!$M$21,-1-POWER(0.3,Param!$M$21)/(IF(Param!$M$21&lt;20,LightShader!CD111,OFFSET(LightShader!CD111,Param!$M$21-20,0))+POWER(0.3,Param!$M$21)),-2),0))</f>
        <v>1.9446106194248052</v>
      </c>
      <c r="CE46" s="46">
        <f ca="1">IF(ScreenHeight!$B47&lt;OFFSET(Radar!$AC$3,COLUMN(),0),    Param!$B$38/ScreenHeight!$B47,    (Param!$B$37+1/(1-OFFSET(Radar!$AD$3,COLUMN(),0)*ScreenHeight!$C47)/Param!$B$39)/OFFSET(Radar!$AC$3,COLUMN(),0))*DistanceShader!CE46*LightShader!CE46*(IF(OFFSET(Ghosts!$S$41,COLUMN(),0)&lt;ScreenHeight!$E47,   1,   (SQRT(OFFSET(Ghosts!$T$41,COLUMN(),0)-OFFSET(Ghosts!$R$41,COLUMN(),0)*ScreenHeight!$D47)-1))+IF(Ghosts!$B$35,IF(Param!$M$21,-1-POWER(0.3,Param!$M$21)/(IF(Param!$M$21&lt;20,LightShader!CE111,OFFSET(LightShader!CE111,Param!$M$21-20,0))+POWER(0.3,Param!$M$21)),-2),0))</f>
        <v>1.8765690957901933</v>
      </c>
      <c r="CF46" s="46">
        <f ca="1">IF(ScreenHeight!$B47&lt;OFFSET(Radar!$AC$3,COLUMN(),0),    Param!$B$38/ScreenHeight!$B47,    (Param!$B$37+1/(1-OFFSET(Radar!$AD$3,COLUMN(),0)*ScreenHeight!$C47)/Param!$B$39)/OFFSET(Radar!$AC$3,COLUMN(),0))*DistanceShader!CF46*LightShader!CF46*(IF(OFFSET(Ghosts!$S$41,COLUMN(),0)&lt;ScreenHeight!$E47,   1,   (SQRT(OFFSET(Ghosts!$T$41,COLUMN(),0)-OFFSET(Ghosts!$R$41,COLUMN(),0)*ScreenHeight!$D47)-1))+IF(Ghosts!$B$35,IF(Param!$M$21,-1-POWER(0.3,Param!$M$21)/(IF(Param!$M$21&lt;20,LightShader!CF111,OFFSET(LightShader!CF111,Param!$M$21-20,0))+POWER(0.3,Param!$M$21)),-2),0))</f>
        <v>1.8116457554972589</v>
      </c>
      <c r="CG46" s="46">
        <f ca="1">IF(ScreenHeight!$B47&lt;OFFSET(Radar!$AC$3,COLUMN(),0),    Param!$B$38/ScreenHeight!$B47,    (Param!$B$37+1/(1-OFFSET(Radar!$AD$3,COLUMN(),0)*ScreenHeight!$C47)/Param!$B$39)/OFFSET(Radar!$AC$3,COLUMN(),0))*DistanceShader!CG46*LightShader!CG46*(IF(OFFSET(Ghosts!$S$41,COLUMN(),0)&lt;ScreenHeight!$E47,   1,   (SQRT(OFFSET(Ghosts!$T$41,COLUMN(),0)-OFFSET(Ghosts!$R$41,COLUMN(),0)*ScreenHeight!$D47)-1))+IF(Ghosts!$B$35,IF(Param!$M$21,-1-POWER(0.3,Param!$M$21)/(IF(Param!$M$21&lt;20,LightShader!CG111,OFFSET(LightShader!CG111,Param!$M$21-20,0))+POWER(0.3,Param!$M$21)),-2),0))</f>
        <v>1.7496772071007842</v>
      </c>
      <c r="CH46" s="46">
        <f ca="1">IF(ScreenHeight!$B47&lt;OFFSET(Radar!$AC$3,COLUMN(),0),    Param!$B$38/ScreenHeight!$B47,    (Param!$B$37+1/(1-OFFSET(Radar!$AD$3,COLUMN(),0)*ScreenHeight!$C47)/Param!$B$39)/OFFSET(Radar!$AC$3,COLUMN(),0))*DistanceShader!CH46*LightShader!CH46*(IF(OFFSET(Ghosts!$S$41,COLUMN(),0)&lt;ScreenHeight!$E47,   1,   (SQRT(OFFSET(Ghosts!$T$41,COLUMN(),0)-OFFSET(Ghosts!$R$41,COLUMN(),0)*ScreenHeight!$D47)-1))+IF(Ghosts!$B$35,IF(Param!$M$21,-1-POWER(0.3,Param!$M$21)/(IF(Param!$M$21&lt;20,LightShader!CH111,OFFSET(LightShader!CH111,Param!$M$21-20,0))+POWER(0.3,Param!$M$21)),-2),0))</f>
        <v>1.6905081089746985</v>
      </c>
      <c r="CI46" s="46">
        <f ca="1">IF(ScreenHeight!$B47&lt;OFFSET(Radar!$AC$3,COLUMN(),0),    Param!$B$38/ScreenHeight!$B47,    (Param!$B$37+1/(1-OFFSET(Radar!$AD$3,COLUMN(),0)*ScreenHeight!$C47)/Param!$B$39)/OFFSET(Radar!$AC$3,COLUMN(),0))*DistanceShader!CI46*LightShader!CI46*(IF(OFFSET(Ghosts!$S$41,COLUMN(),0)&lt;ScreenHeight!$E47,   1,   (SQRT(OFFSET(Ghosts!$T$41,COLUMN(),0)-OFFSET(Ghosts!$R$41,COLUMN(),0)*ScreenHeight!$D47)-1))+IF(Ghosts!$B$35,IF(Param!$M$21,-1-POWER(0.3,Param!$M$21)/(IF(Param!$M$21&lt;20,LightShader!CI111,OFFSET(LightShader!CI111,Param!$M$21-20,0))+POWER(0.3,Param!$M$21)),-2),0))</f>
        <v>1.6339911133944187</v>
      </c>
      <c r="CJ46" s="46">
        <f ca="1">IF(ScreenHeight!$B47&lt;OFFSET(Radar!$AC$3,COLUMN(),0),    Param!$B$38/ScreenHeight!$B47,    (Param!$B$37+1/(1-OFFSET(Radar!$AD$3,COLUMN(),0)*ScreenHeight!$C47)/Param!$B$39)/OFFSET(Radar!$AC$3,COLUMN(),0))*DistanceShader!CJ46*LightShader!CJ46*(IF(OFFSET(Ghosts!$S$41,COLUMN(),0)&lt;ScreenHeight!$E47,   1,   (SQRT(OFFSET(Ghosts!$T$41,COLUMN(),0)-OFFSET(Ghosts!$R$41,COLUMN(),0)*ScreenHeight!$D47)-1))+IF(Ghosts!$B$35,IF(Param!$M$21,-1-POWER(0.3,Param!$M$21)/(IF(Param!$M$21&lt;20,LightShader!CJ111,OFFSET(LightShader!CJ111,Param!$M$21-20,0))+POWER(0.3,Param!$M$21)),-2),0))</f>
        <v>1.5799867046103895</v>
      </c>
      <c r="CK46" s="46">
        <f ca="1">IF(ScreenHeight!$B47&lt;OFFSET(Radar!$AC$3,COLUMN(),0),    Param!$B$38/ScreenHeight!$B47,    (Param!$B$37+1/(1-OFFSET(Radar!$AD$3,COLUMN(),0)*ScreenHeight!$C47)/Param!$B$39)/OFFSET(Radar!$AC$3,COLUMN(),0))*DistanceShader!CK46*LightShader!CK46*(IF(OFFSET(Ghosts!$S$41,COLUMN(),0)&lt;ScreenHeight!$E47,   1,   (SQRT(OFFSET(Ghosts!$T$41,COLUMN(),0)-OFFSET(Ghosts!$R$41,COLUMN(),0)*ScreenHeight!$D47)-1))+IF(Ghosts!$B$35,IF(Param!$M$21,-1-POWER(0.3,Param!$M$21)/(IF(Param!$M$21&lt;20,LightShader!CK111,OFFSET(LightShader!CK111,Param!$M$21-20,0))+POWER(0.3,Param!$M$21)),-2),0))</f>
        <v>1.5283629632452729</v>
      </c>
      <c r="CL46" s="46">
        <f ca="1">IF(ScreenHeight!$B47&lt;OFFSET(Radar!$AC$3,COLUMN(),0),    Param!$B$38/ScreenHeight!$B47,    (Param!$B$37+1/(1-OFFSET(Radar!$AD$3,COLUMN(),0)*ScreenHeight!$C47)/Param!$B$39)/OFFSET(Radar!$AC$3,COLUMN(),0))*DistanceShader!CL46*LightShader!CL46*(IF(OFFSET(Ghosts!$S$41,COLUMN(),0)&lt;ScreenHeight!$E47,   1,   (SQRT(OFFSET(Ghosts!$T$41,COLUMN(),0)-OFFSET(Ghosts!$R$41,COLUMN(),0)*ScreenHeight!$D47)-1))+IF(Ghosts!$B$35,IF(Param!$M$21,-1-POWER(0.3,Param!$M$21)/(IF(Param!$M$21&lt;20,LightShader!CL111,OFFSET(LightShader!CL111,Param!$M$21-20,0))+POWER(0.3,Param!$M$21)),-2),0))</f>
        <v>1.4789952815078891</v>
      </c>
      <c r="CM46" s="46">
        <f ca="1">IF(ScreenHeight!$B47&lt;OFFSET(Radar!$AC$3,COLUMN(),0),    Param!$B$38/ScreenHeight!$B47,    (Param!$B$37+1/(1-OFFSET(Radar!$AD$3,COLUMN(),0)*ScreenHeight!$C47)/Param!$B$39)/OFFSET(Radar!$AC$3,COLUMN(),0))*DistanceShader!CM46*LightShader!CM46*(IF(OFFSET(Ghosts!$S$41,COLUMN(),0)&lt;ScreenHeight!$E47,   1,   (SQRT(OFFSET(Ghosts!$T$41,COLUMN(),0)-OFFSET(Ghosts!$R$41,COLUMN(),0)*ScreenHeight!$D47)-1))+IF(Ghosts!$B$35,IF(Param!$M$21,-1-POWER(0.3,Param!$M$21)/(IF(Param!$M$21&lt;20,LightShader!CM111,OFFSET(LightShader!CM111,Param!$M$21-20,0))+POWER(0.3,Param!$M$21)),-2),0))</f>
        <v>1.4317660476485627</v>
      </c>
      <c r="CN46" s="46">
        <f ca="1">IF(ScreenHeight!$B47&lt;OFFSET(Radar!$AC$3,COLUMN(),0),    Param!$B$38/ScreenHeight!$B47,    (Param!$B$37+1/(1-OFFSET(Radar!$AD$3,COLUMN(),0)*ScreenHeight!$C47)/Param!$B$39)/OFFSET(Radar!$AC$3,COLUMN(),0))*DistanceShader!CN46*LightShader!CN46*(IF(OFFSET(Ghosts!$S$41,COLUMN(),0)&lt;ScreenHeight!$E47,   1,   (SQRT(OFFSET(Ghosts!$T$41,COLUMN(),0)-OFFSET(Ghosts!$R$41,COLUMN(),0)*ScreenHeight!$D47)-1))+IF(Ghosts!$B$35,IF(Param!$M$21,-1-POWER(0.3,Param!$M$21)/(IF(Param!$M$21&lt;20,LightShader!CN111,OFFSET(LightShader!CN111,Param!$M$21-20,0))+POWER(0.3,Param!$M$21)),-2),0))</f>
        <v>1.3865643133994374</v>
      </c>
      <c r="CO46" s="46">
        <f ca="1">IF(ScreenHeight!$B47&lt;OFFSET(Radar!$AC$3,COLUMN(),0),    Param!$B$38/ScreenHeight!$B47,    (Param!$B$37+1/(1-OFFSET(Radar!$AD$3,COLUMN(),0)*ScreenHeight!$C47)/Param!$B$39)/OFFSET(Radar!$AC$3,COLUMN(),0))*DistanceShader!CO46*LightShader!CO46*(IF(OFFSET(Ghosts!$S$41,COLUMN(),0)&lt;ScreenHeight!$E47,   1,   (SQRT(OFFSET(Ghosts!$T$41,COLUMN(),0)-OFFSET(Ghosts!$R$41,COLUMN(),0)*ScreenHeight!$D47)-1))+IF(Ghosts!$B$35,IF(Param!$M$21,-1-POWER(0.3,Param!$M$21)/(IF(Param!$M$21&lt;20,LightShader!CO111,OFFSET(LightShader!CO111,Param!$M$21-20,0))+POWER(0.3,Param!$M$21)),-2),0))</f>
        <v>1.3432854545448945</v>
      </c>
      <c r="CP46" s="46">
        <f ca="1">IF(ScreenHeight!$B47&lt;OFFSET(Radar!$AC$3,COLUMN(),0),    Param!$B$38/ScreenHeight!$B47,    (Param!$B$37+1/(1-OFFSET(Radar!$AD$3,COLUMN(),0)*ScreenHeight!$C47)/Param!$B$39)/OFFSET(Radar!$AC$3,COLUMN(),0))*DistanceShader!CP46*LightShader!CP46*(IF(OFFSET(Ghosts!$S$41,COLUMN(),0)&lt;ScreenHeight!$E47,   1,   (SQRT(OFFSET(Ghosts!$T$41,COLUMN(),0)-OFFSET(Ghosts!$R$41,COLUMN(),0)*ScreenHeight!$D47)-1))+IF(Ghosts!$B$35,IF(Param!$M$21,-1-POWER(0.3,Param!$M$21)/(IF(Param!$M$21&lt;20,LightShader!CP111,OFFSET(LightShader!CP111,Param!$M$21-20,0))+POWER(0.3,Param!$M$21)),-2),0))</f>
        <v>1.3018308320110155</v>
      </c>
      <c r="CQ46" s="46">
        <f ca="1">IF(ScreenHeight!$B47&lt;OFFSET(Radar!$AC$3,COLUMN(),0),    Param!$B$38/ScreenHeight!$B47,    (Param!$B$37+1/(1-OFFSET(Radar!$AD$3,COLUMN(),0)*ScreenHeight!$C47)/Param!$B$39)/OFFSET(Radar!$AC$3,COLUMN(),0))*DistanceShader!CQ46*LightShader!CQ46*(IF(OFFSET(Ghosts!$S$41,COLUMN(),0)&lt;ScreenHeight!$E47,   1,   (SQRT(OFFSET(Ghosts!$T$41,COLUMN(),0)-OFFSET(Ghosts!$R$41,COLUMN(),0)*ScreenHeight!$D47)-1))+IF(Ghosts!$B$35,IF(Param!$M$21,-1-POWER(0.3,Param!$M$21)/(IF(Param!$M$21&lt;20,LightShader!CQ111,OFFSET(LightShader!CQ111,Param!$M$21-20,0))+POWER(0.3,Param!$M$21)),-2),0))</f>
        <v>1.2621074587601546</v>
      </c>
      <c r="CR46" s="46">
        <f ca="1">IF(ScreenHeight!$B47&lt;OFFSET(Radar!$AC$3,COLUMN(),0),    Param!$B$38/ScreenHeight!$B47,    (Param!$B$37+1/(1-OFFSET(Radar!$AD$3,COLUMN(),0)*ScreenHeight!$C47)/Param!$B$39)/OFFSET(Radar!$AC$3,COLUMN(),0))*DistanceShader!CR46*LightShader!CR46*(IF(OFFSET(Ghosts!$S$41,COLUMN(),0)&lt;ScreenHeight!$E47,   1,   (SQRT(OFFSET(Ghosts!$T$41,COLUMN(),0)-OFFSET(Ghosts!$R$41,COLUMN(),0)*ScreenHeight!$D47)-1))+IF(Ghosts!$B$35,IF(Param!$M$21,-1-POWER(0.3,Param!$M$21)/(IF(Param!$M$21&lt;20,LightShader!CR111,OFFSET(LightShader!CR111,Param!$M$21-20,0))+POWER(0.3,Param!$M$21)),-2),0))</f>
        <v>1.2240276761794102</v>
      </c>
      <c r="CS46" s="46">
        <f ca="1">IF(ScreenHeight!$B47&lt;OFFSET(Radar!$AC$3,COLUMN(),0),    Param!$B$38/ScreenHeight!$B47,    (Param!$B$37+1/(1-OFFSET(Radar!$AD$3,COLUMN(),0)*ScreenHeight!$C47)/Param!$B$39)/OFFSET(Radar!$AC$3,COLUMN(),0))*DistanceShader!CS46*LightShader!CS46*(IF(OFFSET(Ghosts!$S$41,COLUMN(),0)&lt;ScreenHeight!$E47,   1,   (SQRT(OFFSET(Ghosts!$T$41,COLUMN(),0)-OFFSET(Ghosts!$R$41,COLUMN(),0)*ScreenHeight!$D47)-1))+IF(Ghosts!$B$35,IF(Param!$M$21,-1-POWER(0.3,Param!$M$21)/(IF(Param!$M$21&lt;20,LightShader!CS111,OFFSET(LightShader!CS111,Param!$M$21-20,0))+POWER(0.3,Param!$M$21)),-2),0))</f>
        <v>1.1875088424447804</v>
      </c>
      <c r="CT46" s="46">
        <f ca="1">IF(ScreenHeight!$B47&lt;OFFSET(Radar!$AC$3,COLUMN(),0),    Param!$B$38/ScreenHeight!$B47,    (Param!$B$37+1/(1-OFFSET(Radar!$AD$3,COLUMN(),0)*ScreenHeight!$C47)/Param!$B$39)/OFFSET(Radar!$AC$3,COLUMN(),0))*DistanceShader!CT46*LightShader!CT46*(IF(OFFSET(Ghosts!$S$41,COLUMN(),0)&lt;ScreenHeight!$E47,   1,   (SQRT(OFFSET(Ghosts!$T$41,COLUMN(),0)-OFFSET(Ghosts!$R$41,COLUMN(),0)*ScreenHeight!$D47)-1))+IF(Ghosts!$B$35,IF(Param!$M$21,-1-POWER(0.3,Param!$M$21)/(IF(Param!$M$21&lt;20,LightShader!CT111,OFFSET(LightShader!CT111,Param!$M$21-20,0))+POWER(0.3,Param!$M$21)),-2),0))</f>
        <v>1.1524730344364189</v>
      </c>
      <c r="CU46" s="46">
        <f ca="1">IF(ScreenHeight!$B47&lt;OFFSET(Radar!$AC$3,COLUMN(),0),    Param!$B$38/ScreenHeight!$B47,    (Param!$B$37+1/(1-OFFSET(Radar!$AD$3,COLUMN(),0)*ScreenHeight!$C47)/Param!$B$39)/OFFSET(Radar!$AC$3,COLUMN(),0))*DistanceShader!CU46*LightShader!CU46*(IF(OFFSET(Ghosts!$S$41,COLUMN(),0)&lt;ScreenHeight!$E47,   1,   (SQRT(OFFSET(Ghosts!$T$41,COLUMN(),0)-OFFSET(Ghosts!$R$41,COLUMN(),0)*ScreenHeight!$D47)-1))+IF(Ghosts!$B$35,IF(Param!$M$21,-1-POWER(0.3,Param!$M$21)/(IF(Param!$M$21&lt;20,LightShader!CU111,OFFSET(LightShader!CU111,Param!$M$21-20,0))+POWER(0.3,Param!$M$21)),-2),0))</f>
        <v>1.1188467641050572</v>
      </c>
      <c r="CV46" s="46">
        <f ca="1">IF(ScreenHeight!$B47&lt;OFFSET(Radar!$AC$3,COLUMN(),0),    Param!$B$38/ScreenHeight!$B47,    (Param!$B$37+1/(1-OFFSET(Radar!$AD$3,COLUMN(),0)*ScreenHeight!$C47)/Param!$B$39)/OFFSET(Radar!$AC$3,COLUMN(),0))*DistanceShader!CV46*LightShader!CV46*(IF(OFFSET(Ghosts!$S$41,COLUMN(),0)&lt;ScreenHeight!$E47,   1,   (SQRT(OFFSET(Ghosts!$T$41,COLUMN(),0)-OFFSET(Ghosts!$R$41,COLUMN(),0)*ScreenHeight!$D47)-1))+IF(Ghosts!$B$35,IF(Param!$M$21,-1-POWER(0.3,Param!$M$21)/(IF(Param!$M$21&lt;20,LightShader!CV111,OFFSET(LightShader!CV111,Param!$M$21-20,0))+POWER(0.3,Param!$M$21)),-2),0))</f>
        <v>1.0865607096913106</v>
      </c>
      <c r="CW46" s="46">
        <f ca="1">IF(ScreenHeight!$B47&lt;OFFSET(Radar!$AC$3,COLUMN(),0),    Param!$B$38/ScreenHeight!$B47,    (Param!$B$37+1/(1-OFFSET(Radar!$AD$3,COLUMN(),0)*ScreenHeight!$C47)/Param!$B$39)/OFFSET(Radar!$AC$3,COLUMN(),0))*DistanceShader!CW46*LightShader!CW46*(IF(OFFSET(Ghosts!$S$41,COLUMN(),0)&lt;ScreenHeight!$E47,   1,   (SQRT(OFFSET(Ghosts!$T$41,COLUMN(),0)-OFFSET(Ghosts!$R$41,COLUMN(),0)*ScreenHeight!$D47)-1))+IF(Ghosts!$B$35,IF(Param!$M$21,-1-POWER(0.3,Param!$M$21)/(IF(Param!$M$21&lt;20,LightShader!CW111,OFFSET(LightShader!CW111,Param!$M$21-20,0))+POWER(0.3,Param!$M$21)),-2),0))</f>
        <v>1.0555494618365981</v>
      </c>
    </row>
    <row r="47" spans="1:125" ht="7.5" customHeight="1">
      <c r="A47" s="46">
        <f ca="1">IF(ScreenHeight!$B48&lt;OFFSET(Radar!$AC$3,COLUMN(),0),    Param!$B$38/ScreenHeight!$B48,    (Param!$B$37+1/(1-OFFSET(Radar!$AD$3,COLUMN(),0)*ScreenHeight!$C48)/Param!$B$39)/OFFSET(Radar!$AC$3,COLUMN(),0))*DistanceShader!A47*LightShader!A47*(IF(OFFSET(Ghosts!$S$41,COLUMN(),0)&lt;ScreenHeight!$E48,   1,   (SQRT(OFFSET(Ghosts!$T$41,COLUMN(),0)-OFFSET(Ghosts!$R$41,COLUMN(),0)*ScreenHeight!$D48)-1))+IF(Ghosts!$B$35,IF(Param!$M$21,-1-POWER(0.3,Param!$M$21)/(IF(Param!$M$21&lt;20,LightShader!A112,OFFSET(LightShader!A112,Param!$M$21-20,0))+POWER(0.3,Param!$M$21)),-2),0))</f>
        <v>1.1443094849436974</v>
      </c>
      <c r="B47" s="46">
        <f ca="1">IF(ScreenHeight!$B48&lt;OFFSET(Radar!$AC$3,COLUMN(),0),    Param!$B$38/ScreenHeight!$B48,    (Param!$B$37+1/(1-OFFSET(Radar!$AD$3,COLUMN(),0)*ScreenHeight!$C48)/Param!$B$39)/OFFSET(Radar!$AC$3,COLUMN(),0))*DistanceShader!B47*LightShader!B47*(IF(OFFSET(Ghosts!$S$41,COLUMN(),0)&lt;ScreenHeight!$E48,   1,   (SQRT(OFFSET(Ghosts!$T$41,COLUMN(),0)-OFFSET(Ghosts!$R$41,COLUMN(),0)*ScreenHeight!$D48)-1))+IF(Ghosts!$B$35,IF(Param!$M$21,-1-POWER(0.3,Param!$M$21)/(IF(Param!$M$21&lt;20,LightShader!B112,OFFSET(LightShader!B112,Param!$M$21-20,0))+POWER(0.3,Param!$M$21)),-2),0))</f>
        <v>1.1776092582559718</v>
      </c>
      <c r="C47" s="46">
        <f ca="1">IF(ScreenHeight!$B48&lt;OFFSET(Radar!$AC$3,COLUMN(),0),    Param!$B$38/ScreenHeight!$B48,    (Param!$B$37+1/(1-OFFSET(Radar!$AD$3,COLUMN(),0)*ScreenHeight!$C48)/Param!$B$39)/OFFSET(Radar!$AC$3,COLUMN(),0))*DistanceShader!C47*LightShader!C47*(IF(OFFSET(Ghosts!$S$41,COLUMN(),0)&lt;ScreenHeight!$E48,   1,   (SQRT(OFFSET(Ghosts!$T$41,COLUMN(),0)-OFFSET(Ghosts!$R$41,COLUMN(),0)*ScreenHeight!$D48)-1))+IF(Ghosts!$B$35,IF(Param!$M$21,-1-POWER(0.3,Param!$M$21)/(IF(Param!$M$21&lt;20,LightShader!C112,OFFSET(LightShader!C112,Param!$M$21-20,0))+POWER(0.3,Param!$M$21)),-2),0))</f>
        <v>1.2122457671816163</v>
      </c>
      <c r="D47" s="46">
        <f ca="1">IF(ScreenHeight!$B48&lt;OFFSET(Radar!$AC$3,COLUMN(),0),    Param!$B$38/ScreenHeight!$B48,    (Param!$B$37+1/(1-OFFSET(Radar!$AD$3,COLUMN(),0)*ScreenHeight!$C48)/Param!$B$39)/OFFSET(Radar!$AC$3,COLUMN(),0))*DistanceShader!D47*LightShader!D47*(IF(OFFSET(Ghosts!$S$41,COLUMN(),0)&lt;ScreenHeight!$E48,   1,   (SQRT(OFFSET(Ghosts!$T$41,COLUMN(),0)-OFFSET(Ghosts!$R$41,COLUMN(),0)*ScreenHeight!$D48)-1))+IF(Ghosts!$B$35,IF(Param!$M$21,-1-POWER(0.3,Param!$M$21)/(IF(Param!$M$21&lt;20,LightShader!D112,OFFSET(LightShader!D112,Param!$M$21-20,0))+POWER(0.3,Param!$M$21)),-2),0))</f>
        <v>1.2482846439271906</v>
      </c>
      <c r="E47" s="46">
        <f ca="1">IF(ScreenHeight!$B48&lt;OFFSET(Radar!$AC$3,COLUMN(),0),    Param!$B$38/ScreenHeight!$B48,    (Param!$B$37+1/(1-OFFSET(Radar!$AD$3,COLUMN(),0)*ScreenHeight!$C48)/Param!$B$39)/OFFSET(Radar!$AC$3,COLUMN(),0))*DistanceShader!E47*LightShader!E47*(IF(OFFSET(Ghosts!$S$41,COLUMN(),0)&lt;ScreenHeight!$E48,   1,   (SQRT(OFFSET(Ghosts!$T$41,COLUMN(),0)-OFFSET(Ghosts!$R$41,COLUMN(),0)*ScreenHeight!$D48)-1))+IF(Ghosts!$B$35,IF(Param!$M$21,-1-POWER(0.3,Param!$M$21)/(IF(Param!$M$21&lt;20,LightShader!E112,OFFSET(LightShader!E112,Param!$M$21-20,0))+POWER(0.3,Param!$M$21)),-2),0))</f>
        <v>1.2857951565102639</v>
      </c>
      <c r="F47" s="46">
        <f ca="1">IF(ScreenHeight!$B48&lt;OFFSET(Radar!$AC$3,COLUMN(),0),    Param!$B$38/ScreenHeight!$B48,    (Param!$B$37+1/(1-OFFSET(Radar!$AD$3,COLUMN(),0)*ScreenHeight!$C48)/Param!$B$39)/OFFSET(Radar!$AC$3,COLUMN(),0))*DistanceShader!F47*LightShader!F47*(IF(OFFSET(Ghosts!$S$41,COLUMN(),0)&lt;ScreenHeight!$E48,   1,   (SQRT(OFFSET(Ghosts!$T$41,COLUMN(),0)-OFFSET(Ghosts!$R$41,COLUMN(),0)*ScreenHeight!$D48)-1))+IF(Ghosts!$B$35,IF(Param!$M$21,-1-POWER(0.3,Param!$M$21)/(IF(Param!$M$21&lt;20,LightShader!F112,OFFSET(LightShader!F112,Param!$M$21-20,0))+POWER(0.3,Param!$M$21)),-2),0))</f>
        <v>1.3248504122732445</v>
      </c>
      <c r="G47" s="46">
        <f ca="1">IF(ScreenHeight!$B48&lt;OFFSET(Radar!$AC$3,COLUMN(),0),    Param!$B$38/ScreenHeight!$B48,    (Param!$B$37+1/(1-OFFSET(Radar!$AD$3,COLUMN(),0)*ScreenHeight!$C48)/Param!$B$39)/OFFSET(Radar!$AC$3,COLUMN(),0))*DistanceShader!G47*LightShader!G47*(IF(OFFSET(Ghosts!$S$41,COLUMN(),0)&lt;ScreenHeight!$E48,   1,   (SQRT(OFFSET(Ghosts!$T$41,COLUMN(),0)-OFFSET(Ghosts!$R$41,COLUMN(),0)*ScreenHeight!$D48)-1))+IF(Ghosts!$B$35,IF(Param!$M$21,-1-POWER(0.3,Param!$M$21)/(IF(Param!$M$21&lt;20,LightShader!G112,OFFSET(LightShader!G112,Param!$M$21-20,0))+POWER(0.3,Param!$M$21)),-2),0))</f>
        <v>1.365527568638701</v>
      </c>
      <c r="H47" s="46">
        <f ca="1">IF(ScreenHeight!$B48&lt;OFFSET(Radar!$AC$3,COLUMN(),0),    Param!$B$38/ScreenHeight!$B48,    (Param!$B$37+1/(1-OFFSET(Radar!$AD$3,COLUMN(),0)*ScreenHeight!$C48)/Param!$B$39)/OFFSET(Radar!$AC$3,COLUMN(),0))*DistanceShader!H47*LightShader!H47*(IF(OFFSET(Ghosts!$S$41,COLUMN(),0)&lt;ScreenHeight!$E48,   1,   (SQRT(OFFSET(Ghosts!$T$41,COLUMN(),0)-OFFSET(Ghosts!$R$41,COLUMN(),0)*ScreenHeight!$D48)-1))+IF(Ghosts!$B$35,IF(Param!$M$21,-1-POWER(0.3,Param!$M$21)/(IF(Param!$M$21&lt;20,LightShader!H112,OFFSET(LightShader!H112,Param!$M$21-20,0))+POWER(0.3,Param!$M$21)),-2),0))</f>
        <v>1.4079080499122973</v>
      </c>
      <c r="I47" s="46">
        <f ca="1">IF(ScreenHeight!$B48&lt;OFFSET(Radar!$AC$3,COLUMN(),0),    Param!$B$38/ScreenHeight!$B48,    (Param!$B$37+1/(1-OFFSET(Radar!$AD$3,COLUMN(),0)*ScreenHeight!$C48)/Param!$B$39)/OFFSET(Radar!$AC$3,COLUMN(),0))*DistanceShader!I47*LightShader!I47*(IF(OFFSET(Ghosts!$S$41,COLUMN(),0)&lt;ScreenHeight!$E48,   1,   (SQRT(OFFSET(Ghosts!$T$41,COLUMN(),0)-OFFSET(Ghosts!$R$41,COLUMN(),0)*ScreenHeight!$D48)-1))+IF(Ghosts!$B$35,IF(Param!$M$21,-1-POWER(0.3,Param!$M$21)/(IF(Param!$M$21&lt;20,LightShader!I112,OFFSET(LightShader!I112,Param!$M$21-20,0))+POWER(0.3,Param!$M$21)),-2),0))</f>
        <v>1.452077768397809</v>
      </c>
      <c r="J47" s="46">
        <f ca="1">IF(ScreenHeight!$B48&lt;OFFSET(Radar!$AC$3,COLUMN(),0),    Param!$B$38/ScreenHeight!$B48,    (Param!$B$37+1/(1-OFFSET(Radar!$AD$3,COLUMN(),0)*ScreenHeight!$C48)/Param!$B$39)/OFFSET(Radar!$AC$3,COLUMN(),0))*DistanceShader!J47*LightShader!J47*(IF(OFFSET(Ghosts!$S$41,COLUMN(),0)&lt;ScreenHeight!$E48,   1,   (SQRT(OFFSET(Ghosts!$T$41,COLUMN(),0)-OFFSET(Ghosts!$R$41,COLUMN(),0)*ScreenHeight!$D48)-1))+IF(Ghosts!$B$35,IF(Param!$M$21,-1-POWER(0.3,Param!$M$21)/(IF(Param!$M$21&lt;20,LightShader!J112,OFFSET(LightShader!J112,Param!$M$21-20,0))+POWER(0.3,Param!$M$21)),-2),0))</f>
        <v>1.4981273473850789</v>
      </c>
      <c r="K47" s="46">
        <f ca="1">IF(ScreenHeight!$B48&lt;OFFSET(Radar!$AC$3,COLUMN(),0),    Param!$B$38/ScreenHeight!$B48,    (Param!$B$37+1/(1-OFFSET(Radar!$AD$3,COLUMN(),0)*ScreenHeight!$C48)/Param!$B$39)/OFFSET(Radar!$AC$3,COLUMN(),0))*DistanceShader!K47*LightShader!K47*(IF(OFFSET(Ghosts!$S$41,COLUMN(),0)&lt;ScreenHeight!$E48,   1,   (SQRT(OFFSET(Ghosts!$T$41,COLUMN(),0)-OFFSET(Ghosts!$R$41,COLUMN(),0)*ScreenHeight!$D48)-1))+IF(Ghosts!$B$35,IF(Param!$M$21,-1-POWER(0.3,Param!$M$21)/(IF(Param!$M$21&lt;20,LightShader!K112,OFFSET(LightShader!K112,Param!$M$21-20,0))+POWER(0.3,Param!$M$21)),-2),0))</f>
        <v>1.546152342661492</v>
      </c>
      <c r="L47" s="46">
        <f ca="1">IF(ScreenHeight!$B48&lt;OFFSET(Radar!$AC$3,COLUMN(),0),    Param!$B$38/ScreenHeight!$B48,    (Param!$B$37+1/(1-OFFSET(Radar!$AD$3,COLUMN(),0)*ScreenHeight!$C48)/Param!$B$39)/OFFSET(Radar!$AC$3,COLUMN(),0))*DistanceShader!L47*LightShader!L47*(IF(OFFSET(Ghosts!$S$41,COLUMN(),0)&lt;ScreenHeight!$E48,   1,   (SQRT(OFFSET(Ghosts!$T$41,COLUMN(),0)-OFFSET(Ghosts!$R$41,COLUMN(),0)*ScreenHeight!$D48)-1))+IF(Ghosts!$B$35,IF(Param!$M$21,-1-POWER(0.3,Param!$M$21)/(IF(Param!$M$21&lt;20,LightShader!L112,OFFSET(LightShader!L112,Param!$M$21-20,0))+POWER(0.3,Param!$M$21)),-2),0))</f>
        <v>1.5962534580241916</v>
      </c>
      <c r="M47" s="46">
        <f ca="1">IF(ScreenHeight!$B48&lt;OFFSET(Radar!$AC$3,COLUMN(),0),    Param!$B$38/ScreenHeight!$B48,    (Param!$B$37+1/(1-OFFSET(Radar!$AD$3,COLUMN(),0)*ScreenHeight!$C48)/Param!$B$39)/OFFSET(Radar!$AC$3,COLUMN(),0))*DistanceShader!M47*LightShader!M47*(IF(OFFSET(Ghosts!$S$41,COLUMN(),0)&lt;ScreenHeight!$E48,   1,   (SQRT(OFFSET(Ghosts!$T$41,COLUMN(),0)-OFFSET(Ghosts!$R$41,COLUMN(),0)*ScreenHeight!$D48)-1))+IF(Ghosts!$B$35,IF(Param!$M$21,-1-POWER(0.3,Param!$M$21)/(IF(Param!$M$21&lt;20,LightShader!M112,OFFSET(LightShader!M112,Param!$M$21-20,0))+POWER(0.3,Param!$M$21)),-2),0))</f>
        <v>1.6485367487624447</v>
      </c>
      <c r="N47" s="46">
        <f ca="1">IF(ScreenHeight!$B48&lt;OFFSET(Radar!$AC$3,COLUMN(),0),    Param!$B$38/ScreenHeight!$B48,    (Param!$B$37+1/(1-OFFSET(Radar!$AD$3,COLUMN(),0)*ScreenHeight!$C48)/Param!$B$39)/OFFSET(Radar!$AC$3,COLUMN(),0))*DistanceShader!N47*LightShader!N47*(IF(OFFSET(Ghosts!$S$41,COLUMN(),0)&lt;ScreenHeight!$E48,   1,   (SQRT(OFFSET(Ghosts!$T$41,COLUMN(),0)-OFFSET(Ghosts!$R$41,COLUMN(),0)*ScreenHeight!$D48)-1))+IF(Ghosts!$B$35,IF(Param!$M$21,-1-POWER(0.3,Param!$M$21)/(IF(Param!$M$21&lt;20,LightShader!N112,OFFSET(LightShader!N112,Param!$M$21-20,0))+POWER(0.3,Param!$M$21)),-2),0))</f>
        <v>1.7031138051473875</v>
      </c>
      <c r="O47" s="46">
        <f ca="1">IF(ScreenHeight!$B48&lt;OFFSET(Radar!$AC$3,COLUMN(),0),    Param!$B$38/ScreenHeight!$B48,    (Param!$B$37+1/(1-OFFSET(Radar!$AD$3,COLUMN(),0)*ScreenHeight!$C48)/Param!$B$39)/OFFSET(Radar!$AC$3,COLUMN(),0))*DistanceShader!O47*LightShader!O47*(IF(OFFSET(Ghosts!$S$41,COLUMN(),0)&lt;ScreenHeight!$E48,   1,   (SQRT(OFFSET(Ghosts!$T$41,COLUMN(),0)-OFFSET(Ghosts!$R$41,COLUMN(),0)*ScreenHeight!$D48)-1))+IF(Ghosts!$B$35,IF(Param!$M$21,-1-POWER(0.3,Param!$M$21)/(IF(Param!$M$21&lt;20,LightShader!O112,OFFSET(LightShader!O112,Param!$M$21-20,0))+POWER(0.3,Param!$M$21)),-2),0))</f>
        <v>1.7601019054970501</v>
      </c>
      <c r="P47" s="46">
        <f ca="1">IF(ScreenHeight!$B48&lt;OFFSET(Radar!$AC$3,COLUMN(),0),    Param!$B$38/ScreenHeight!$B48,    (Param!$B$37+1/(1-OFFSET(Radar!$AD$3,COLUMN(),0)*ScreenHeight!$C48)/Param!$B$39)/OFFSET(Radar!$AC$3,COLUMN(),0))*DistanceShader!P47*LightShader!P47*(IF(OFFSET(Ghosts!$S$41,COLUMN(),0)&lt;ScreenHeight!$E48,   1,   (SQRT(OFFSET(Ghosts!$T$41,COLUMN(),0)-OFFSET(Ghosts!$R$41,COLUMN(),0)*ScreenHeight!$D48)-1))+IF(Ghosts!$B$35,IF(Param!$M$21,-1-POWER(0.3,Param!$M$21)/(IF(Param!$M$21&lt;20,LightShader!P112,OFFSET(LightShader!P112,Param!$M$21-20,0))+POWER(0.3,Param!$M$21)),-2),0))</f>
        <v>1.819624125236857</v>
      </c>
      <c r="Q47" s="46">
        <f ca="1">IF(ScreenHeight!$B48&lt;OFFSET(Radar!$AC$3,COLUMN(),0),    Param!$B$38/ScreenHeight!$B48,    (Param!$B$37+1/(1-OFFSET(Radar!$AD$3,COLUMN(),0)*ScreenHeight!$C48)/Param!$B$39)/OFFSET(Radar!$AC$3,COLUMN(),0))*DistanceShader!Q47*LightShader!Q47*(IF(OFFSET(Ghosts!$S$41,COLUMN(),0)&lt;ScreenHeight!$E48,   1,   (SQRT(OFFSET(Ghosts!$T$41,COLUMN(),0)-OFFSET(Ghosts!$R$41,COLUMN(),0)*ScreenHeight!$D48)-1))+IF(Ghosts!$B$35,IF(Param!$M$21,-1-POWER(0.3,Param!$M$21)/(IF(Param!$M$21&lt;20,LightShader!Q112,OFFSET(LightShader!Q112,Param!$M$21-20,0))+POWER(0.3,Param!$M$21)),-2),0))</f>
        <v>1.8818093843740897</v>
      </c>
      <c r="R47" s="46">
        <f ca="1">IF(ScreenHeight!$B48&lt;OFFSET(Radar!$AC$3,COLUMN(),0),    Param!$B$38/ScreenHeight!$B48,    (Param!$B$37+1/(1-OFFSET(Radar!$AD$3,COLUMN(),0)*ScreenHeight!$C48)/Param!$B$39)/OFFSET(Radar!$AC$3,COLUMN(),0))*DistanceShader!R47*LightShader!R47*(IF(OFFSET(Ghosts!$S$41,COLUMN(),0)&lt;ScreenHeight!$E48,   1,   (SQRT(OFFSET(Ghosts!$T$41,COLUMN(),0)-OFFSET(Ghosts!$R$41,COLUMN(),0)*ScreenHeight!$D48)-1))+IF(Ghosts!$B$35,IF(Param!$M$21,-1-POWER(0.3,Param!$M$21)/(IF(Param!$M$21&lt;20,LightShader!R112,OFFSET(LightShader!R112,Param!$M$21-20,0))+POWER(0.3,Param!$M$21)),-2),0))</f>
        <v>1.9467924107318522</v>
      </c>
      <c r="S47" s="46">
        <f ca="1">IF(ScreenHeight!$B48&lt;OFFSET(Radar!$AC$3,COLUMN(),0),    Param!$B$38/ScreenHeight!$B48,    (Param!$B$37+1/(1-OFFSET(Radar!$AD$3,COLUMN(),0)*ScreenHeight!$C48)/Param!$B$39)/OFFSET(Radar!$AC$3,COLUMN(),0))*DistanceShader!S47*LightShader!S47*(IF(OFFSET(Ghosts!$S$41,COLUMN(),0)&lt;ScreenHeight!$E48,   1,   (SQRT(OFFSET(Ghosts!$T$41,COLUMN(),0)-OFFSET(Ghosts!$R$41,COLUMN(),0)*ScreenHeight!$D48)-1))+IF(Ghosts!$B$35,IF(Param!$M$21,-1-POWER(0.3,Param!$M$21)/(IF(Param!$M$21&lt;20,LightShader!S112,OFFSET(LightShader!S112,Param!$M$21-20,0))+POWER(0.3,Param!$M$21)),-2),0))</f>
        <v>2.01471358987739</v>
      </c>
      <c r="T47" s="46">
        <f ca="1">IF(ScreenHeight!$B48&lt;OFFSET(Radar!$AC$3,COLUMN(),0),    Param!$B$38/ScreenHeight!$B48,    (Param!$B$37+1/(1-OFFSET(Radar!$AD$3,COLUMN(),0)*ScreenHeight!$C48)/Param!$B$39)/OFFSET(Radar!$AC$3,COLUMN(),0))*DistanceShader!T47*LightShader!T47*(IF(OFFSET(Ghosts!$S$41,COLUMN(),0)&lt;ScreenHeight!$E48,   1,   (SQRT(OFFSET(Ghosts!$T$41,COLUMN(),0)-OFFSET(Ghosts!$R$41,COLUMN(),0)*ScreenHeight!$D48)-1))+IF(Ghosts!$B$35,IF(Param!$M$21,-1-POWER(0.3,Param!$M$21)/(IF(Param!$M$21&lt;20,LightShader!T112,OFFSET(LightShader!T112,Param!$M$21-20,0))+POWER(0.3,Param!$M$21)),-2),0))</f>
        <v>2.0857186646078456</v>
      </c>
      <c r="U47" s="46">
        <f ca="1">IF(ScreenHeight!$B48&lt;OFFSET(Radar!$AC$3,COLUMN(),0),    Param!$B$38/ScreenHeight!$B48,    (Param!$B$37+1/(1-OFFSET(Radar!$AD$3,COLUMN(),0)*ScreenHeight!$C48)/Param!$B$39)/OFFSET(Radar!$AC$3,COLUMN(),0))*DistanceShader!U47*LightShader!U47*(IF(OFFSET(Ghosts!$S$41,COLUMN(),0)&lt;ScreenHeight!$E48,   1,   (SQRT(OFFSET(Ghosts!$T$41,COLUMN(),0)-OFFSET(Ghosts!$R$41,COLUMN(),0)*ScreenHeight!$D48)-1))+IF(Ghosts!$B$35,IF(Param!$M$21,-1-POWER(0.3,Param!$M$21)/(IF(Param!$M$21&lt;20,LightShader!U112,OFFSET(LightShader!U112,Param!$M$21-20,0))+POWER(0.3,Param!$M$21)),-2),0))</f>
        <v>2.15995823673655</v>
      </c>
      <c r="V47" s="46">
        <f ca="1">IF(ScreenHeight!$B48&lt;OFFSET(Radar!$AC$3,COLUMN(),0),    Param!$B$38/ScreenHeight!$B48,    (Param!$B$37+1/(1-OFFSET(Radar!$AD$3,COLUMN(),0)*ScreenHeight!$C48)/Param!$B$39)/OFFSET(Radar!$AC$3,COLUMN(),0))*DistanceShader!V47*LightShader!V47*(IF(OFFSET(Ghosts!$S$41,COLUMN(),0)&lt;ScreenHeight!$E48,   1,   (SQRT(OFFSET(Ghosts!$T$41,COLUMN(),0)-OFFSET(Ghosts!$R$41,COLUMN(),0)*ScreenHeight!$D48)-1))+IF(Ghosts!$B$35,IF(Param!$M$21,-1-POWER(0.3,Param!$M$21)/(IF(Param!$M$21&lt;20,LightShader!V112,OFFSET(LightShader!V112,Param!$M$21-20,0))+POWER(0.3,Param!$M$21)),-2),0))</f>
        <v>2.2375870113003367</v>
      </c>
      <c r="W47" s="46">
        <f ca="1">IF(ScreenHeight!$B48&lt;OFFSET(Radar!$AC$3,COLUMN(),0),    Param!$B$38/ScreenHeight!$B48,    (Param!$B$37+1/(1-OFFSET(Radar!$AD$3,COLUMN(),0)*ScreenHeight!$C48)/Param!$B$39)/OFFSET(Radar!$AC$3,COLUMN(),0))*DistanceShader!W47*LightShader!W47*(IF(OFFSET(Ghosts!$S$41,COLUMN(),0)&lt;ScreenHeight!$E48,   1,   (SQRT(OFFSET(Ghosts!$T$41,COLUMN(),0)-OFFSET(Ghosts!$R$41,COLUMN(),0)*ScreenHeight!$D48)-1))+IF(Ghosts!$B$35,IF(Param!$M$21,-1-POWER(0.3,Param!$M$21)/(IF(Param!$M$21&lt;20,LightShader!W112,OFFSET(LightShader!W112,Param!$M$21-20,0))+POWER(0.3,Param!$M$21)),-2),0))</f>
        <v>2.3187627076635779</v>
      </c>
      <c r="X47" s="46">
        <f ca="1">IF(ScreenHeight!$B48&lt;OFFSET(Radar!$AC$3,COLUMN(),0),    Param!$B$38/ScreenHeight!$B48,    (Param!$B$37+1/(1-OFFSET(Radar!$AD$3,COLUMN(),0)*ScreenHeight!$C48)/Param!$B$39)/OFFSET(Radar!$AC$3,COLUMN(),0))*DistanceShader!X47*LightShader!X47*(IF(OFFSET(Ghosts!$S$41,COLUMN(),0)&lt;ScreenHeight!$E48,   1,   (SQRT(OFFSET(Ghosts!$T$41,COLUMN(),0)-OFFSET(Ghosts!$R$41,COLUMN(),0)*ScreenHeight!$D48)-1))+IF(Ghosts!$B$35,IF(Param!$M$21,-1-POWER(0.3,Param!$M$21)/(IF(Param!$M$21&lt;20,LightShader!X112,OFFSET(LightShader!X112,Param!$M$21-20,0))+POWER(0.3,Param!$M$21)),-2),0))</f>
        <v>2.403644542756731</v>
      </c>
      <c r="Y47" s="46">
        <f ca="1">IF(ScreenHeight!$B48&lt;OFFSET(Radar!$AC$3,COLUMN(),0),    Param!$B$38/ScreenHeight!$B48,    (Param!$B$37+1/(1-OFFSET(Radar!$AD$3,COLUMN(),0)*ScreenHeight!$C48)/Param!$B$39)/OFFSET(Radar!$AC$3,COLUMN(),0))*DistanceShader!Y47*LightShader!Y47*(IF(OFFSET(Ghosts!$S$41,COLUMN(),0)&lt;ScreenHeight!$E48,   1,   (SQRT(OFFSET(Ghosts!$T$41,COLUMN(),0)-OFFSET(Ghosts!$R$41,COLUMN(),0)*ScreenHeight!$D48)-1))+IF(Ghosts!$B$35,IF(Param!$M$21,-1-POWER(0.3,Param!$M$21)/(IF(Param!$M$21&lt;20,LightShader!Y112,OFFSET(LightShader!Y112,Param!$M$21-20,0))+POWER(0.3,Param!$M$21)),-2),0))</f>
        <v>2.4923911682675235</v>
      </c>
      <c r="Z47" s="46">
        <f ca="1">IF(ScreenHeight!$B48&lt;OFFSET(Radar!$AC$3,COLUMN(),0),    Param!$B$38/ScreenHeight!$B48,    (Param!$B$37+1/(1-OFFSET(Radar!$AD$3,COLUMN(),0)*ScreenHeight!$C48)/Param!$B$39)/OFFSET(Radar!$AC$3,COLUMN(),0))*DistanceShader!Z47*LightShader!Z47*(IF(OFFSET(Ghosts!$S$41,COLUMN(),0)&lt;ScreenHeight!$E48,   1,   (SQRT(OFFSET(Ghosts!$T$41,COLUMN(),0)-OFFSET(Ghosts!$R$41,COLUMN(),0)*ScreenHeight!$D48)-1))+IF(Ghosts!$B$35,IF(Param!$M$21,-1-POWER(0.3,Param!$M$21)/(IF(Param!$M$21&lt;20,LightShader!Z112,OFFSET(LightShader!Z112,Param!$M$21-20,0))+POWER(0.3,Param!$M$21)),-2),0))</f>
        <v>2.5851579154603148</v>
      </c>
      <c r="AA47" s="46">
        <f ca="1">IF(ScreenHeight!$B48&lt;OFFSET(Radar!$AC$3,COLUMN(),0),    Param!$B$38/ScreenHeight!$B48,    (Param!$B$37+1/(1-OFFSET(Radar!$AD$3,COLUMN(),0)*ScreenHeight!$C48)/Param!$B$39)/OFFSET(Radar!$AC$3,COLUMN(),0))*DistanceShader!AA47*LightShader!AA47*(IF(OFFSET(Ghosts!$S$41,COLUMN(),0)&lt;ScreenHeight!$E48,   1,   (SQRT(OFFSET(Ghosts!$T$41,COLUMN(),0)-OFFSET(Ghosts!$R$41,COLUMN(),0)*ScreenHeight!$D48)-1))+IF(Ghosts!$B$35,IF(Param!$M$21,-1-POWER(0.3,Param!$M$21)/(IF(Param!$M$21&lt;20,LightShader!AA112,OFFSET(LightShader!AA112,Param!$M$21-20,0))+POWER(0.3,Param!$M$21)),-2),0))</f>
        <v>2.6820931680577078</v>
      </c>
      <c r="AB47" s="46">
        <f ca="1">IF(ScreenHeight!$B48&lt;OFFSET(Radar!$AC$3,COLUMN(),0),    Param!$B$38/ScreenHeight!$B48,    (Param!$B$37+1/(1-OFFSET(Radar!$AD$3,COLUMN(),0)*ScreenHeight!$C48)/Param!$B$39)/OFFSET(Radar!$AC$3,COLUMN(),0))*DistanceShader!AB47*LightShader!AB47*(IF(OFFSET(Ghosts!$S$41,COLUMN(),0)&lt;ScreenHeight!$E48,   1,   (SQRT(OFFSET(Ghosts!$T$41,COLUMN(),0)-OFFSET(Ghosts!$R$41,COLUMN(),0)*ScreenHeight!$D48)-1))+IF(Ghosts!$B$35,IF(Param!$M$21,-1-POWER(0.3,Param!$M$21)/(IF(Param!$M$21&lt;20,LightShader!AB112,OFFSET(LightShader!AB112,Param!$M$21-20,0))+POWER(0.3,Param!$M$21)),-2),0))</f>
        <v>2.7833336452621005</v>
      </c>
      <c r="AC47" s="46">
        <f ca="1">IF(ScreenHeight!$B48&lt;OFFSET(Radar!$AC$3,COLUMN(),0),    Param!$B$38/ScreenHeight!$B48,    (Param!$B$37+1/(1-OFFSET(Radar!$AD$3,COLUMN(),0)*ScreenHeight!$C48)/Param!$B$39)/OFFSET(Radar!$AC$3,COLUMN(),0))*DistanceShader!AC47*LightShader!AC47*(IF(OFFSET(Ghosts!$S$41,COLUMN(),0)&lt;ScreenHeight!$E48,   1,   (SQRT(OFFSET(Ghosts!$T$41,COLUMN(),0)-OFFSET(Ghosts!$R$41,COLUMN(),0)*ScreenHeight!$D48)-1))+IF(Ghosts!$B$35,IF(Param!$M$21,-1-POWER(0.3,Param!$M$21)/(IF(Param!$M$21&lt;20,LightShader!AC112,OFFSET(LightShader!AC112,Param!$M$21-20,0))+POWER(0.3,Param!$M$21)),-2),0))</f>
        <v>2.8889983341801644</v>
      </c>
      <c r="AD47" s="46">
        <f ca="1">IF(ScreenHeight!$B48&lt;OFFSET(Radar!$AC$3,COLUMN(),0),    Param!$B$38/ScreenHeight!$B48,    (Param!$B$37+1/(1-OFFSET(Radar!$AD$3,COLUMN(),0)*ScreenHeight!$C48)/Param!$B$39)/OFFSET(Radar!$AC$3,COLUMN(),0))*DistanceShader!AD47*LightShader!AD47*(IF(OFFSET(Ghosts!$S$41,COLUMN(),0)&lt;ScreenHeight!$E48,   1,   (SQRT(OFFSET(Ghosts!$T$41,COLUMN(),0)-OFFSET(Ghosts!$R$41,COLUMN(),0)*ScreenHeight!$D48)-1))+IF(Ghosts!$B$35,IF(Param!$M$21,-1-POWER(0.3,Param!$M$21)/(IF(Param!$M$21&lt;20,LightShader!AD112,OFFSET(LightShader!AD112,Param!$M$21-20,0))+POWER(0.3,Param!$M$21)),-2),0))</f>
        <v>2.9991807654469178</v>
      </c>
      <c r="AE47" s="46">
        <f ca="1">IF(ScreenHeight!$B48&lt;OFFSET(Radar!$AC$3,COLUMN(),0),    Param!$B$38/ScreenHeight!$B48,    (Param!$B$37+1/(1-OFFSET(Radar!$AD$3,COLUMN(),0)*ScreenHeight!$C48)/Param!$B$39)/OFFSET(Radar!$AC$3,COLUMN(),0))*DistanceShader!AE47*LightShader!AE47*(IF(OFFSET(Ghosts!$S$41,COLUMN(),0)&lt;ScreenHeight!$E48,   1,   (SQRT(OFFSET(Ghosts!$T$41,COLUMN(),0)-OFFSET(Ghosts!$R$41,COLUMN(),0)*ScreenHeight!$D48)-1))+IF(Ghosts!$B$35,IF(Param!$M$21,-1-POWER(0.3,Param!$M$21)/(IF(Param!$M$21&lt;20,LightShader!AE112,OFFSET(LightShader!AE112,Param!$M$21-20,0))+POWER(0.3,Param!$M$21)),-2),0))</f>
        <v>3.1139392813906679</v>
      </c>
      <c r="AF47" s="46">
        <f ca="1">IF(ScreenHeight!$B48&lt;OFFSET(Radar!$AC$3,COLUMN(),0),    Param!$B$38/ScreenHeight!$B48,    (Param!$B$37+1/(1-OFFSET(Radar!$AD$3,COLUMN(),0)*ScreenHeight!$C48)/Param!$B$39)/OFFSET(Radar!$AC$3,COLUMN(),0))*DistanceShader!AF47*LightShader!AF47*(IF(OFFSET(Ghosts!$S$41,COLUMN(),0)&lt;ScreenHeight!$E48,   1,   (SQRT(OFFSET(Ghosts!$T$41,COLUMN(),0)-OFFSET(Ghosts!$R$41,COLUMN(),0)*ScreenHeight!$D48)-1))+IF(Ghosts!$B$35,IF(Param!$M$21,-1-POWER(0.3,Param!$M$21)/(IF(Param!$M$21&lt;20,LightShader!AF112,OFFSET(LightShader!AF112,Param!$M$21-20,0))+POWER(0.3,Param!$M$21)),-2),0))</f>
        <v>3.2332849091497606</v>
      </c>
      <c r="AG47" s="46">
        <f ca="1">IF(ScreenHeight!$B48&lt;OFFSET(Radar!$AC$3,COLUMN(),0),    Param!$B$38/ScreenHeight!$B48,    (Param!$B$37+1/(1-OFFSET(Radar!$AD$3,COLUMN(),0)*ScreenHeight!$C48)/Param!$B$39)/OFFSET(Radar!$AC$3,COLUMN(),0))*DistanceShader!AG47*LightShader!AG47*(IF(OFFSET(Ghosts!$S$41,COLUMN(),0)&lt;ScreenHeight!$E48,   1,   (SQRT(OFFSET(Ghosts!$T$41,COLUMN(),0)-OFFSET(Ghosts!$R$41,COLUMN(),0)*ScreenHeight!$D48)-1))+IF(Ghosts!$B$35,IF(Param!$M$21,-1-POWER(0.3,Param!$M$21)/(IF(Param!$M$21&lt;20,LightShader!AG112,OFFSET(LightShader!AG112,Param!$M$21-20,0))+POWER(0.3,Param!$M$21)),-2),0))</f>
        <v>3.3571664324473427</v>
      </c>
      <c r="AH47" s="46">
        <f ca="1">IF(ScreenHeight!$B48&lt;OFFSET(Radar!$AC$3,COLUMN(),0),    Param!$B$38/ScreenHeight!$B48,    (Param!$B$37+1/(1-OFFSET(Radar!$AD$3,COLUMN(),0)*ScreenHeight!$C48)/Param!$B$39)/OFFSET(Radar!$AC$3,COLUMN(),0))*DistanceShader!AH47*LightShader!AH47*(IF(OFFSET(Ghosts!$S$41,COLUMN(),0)&lt;ScreenHeight!$E48,   1,   (SQRT(OFFSET(Ghosts!$T$41,COLUMN(),0)-OFFSET(Ghosts!$R$41,COLUMN(),0)*ScreenHeight!$D48)-1))+IF(Ghosts!$B$35,IF(Param!$M$21,-1-POWER(0.3,Param!$M$21)/(IF(Param!$M$21&lt;20,LightShader!AH112,OFFSET(LightShader!AH112,Param!$M$21-20,0))+POWER(0.3,Param!$M$21)),-2),0))</f>
        <v>3.4854522718005692</v>
      </c>
      <c r="AI47" s="46">
        <f ca="1">IF(ScreenHeight!$B48&lt;OFFSET(Radar!$AC$3,COLUMN(),0),    Param!$B$38/ScreenHeight!$B48,    (Param!$B$37+1/(1-OFFSET(Radar!$AD$3,COLUMN(),0)*ScreenHeight!$C48)/Param!$B$39)/OFFSET(Radar!$AC$3,COLUMN(),0))*DistanceShader!AI47*LightShader!AI47*(IF(OFFSET(Ghosts!$S$41,COLUMN(),0)&lt;ScreenHeight!$E48,   1,   (SQRT(OFFSET(Ghosts!$T$41,COLUMN(),0)-OFFSET(Ghosts!$R$41,COLUMN(),0)*ScreenHeight!$D48)-1))+IF(Ghosts!$B$35,IF(Param!$M$21,-1-POWER(0.3,Param!$M$21)/(IF(Param!$M$21&lt;20,LightShader!AI112,OFFSET(LightShader!AI112,Param!$M$21-20,0))+POWER(0.3,Param!$M$21)),-2),0))</f>
        <v>3.6179088580245393</v>
      </c>
      <c r="AJ47" s="46">
        <f ca="1">IF(ScreenHeight!$B48&lt;OFFSET(Radar!$AC$3,COLUMN(),0),    Param!$B$38/ScreenHeight!$B48,    (Param!$B$37+1/(1-OFFSET(Radar!$AD$3,COLUMN(),0)*ScreenHeight!$C48)/Param!$B$39)/OFFSET(Radar!$AC$3,COLUMN(),0))*DistanceShader!AJ47*LightShader!AJ47*(IF(OFFSET(Ghosts!$S$41,COLUMN(),0)&lt;ScreenHeight!$E48,   1,   (SQRT(OFFSET(Ghosts!$T$41,COLUMN(),0)-OFFSET(Ghosts!$R$41,COLUMN(),0)*ScreenHeight!$D48)-1))+IF(Ghosts!$B$35,IF(Param!$M$21,-1-POWER(0.3,Param!$M$21)/(IF(Param!$M$21&lt;20,LightShader!AJ112,OFFSET(LightShader!AJ112,Param!$M$21-20,0))+POWER(0.3,Param!$M$21)),-2),0))</f>
        <v>3.754175351515721</v>
      </c>
      <c r="AK47" s="46">
        <f ca="1">IF(ScreenHeight!$B48&lt;OFFSET(Radar!$AC$3,COLUMN(),0),    Param!$B$38/ScreenHeight!$B48,    (Param!$B$37+1/(1-OFFSET(Radar!$AD$3,COLUMN(),0)*ScreenHeight!$C48)/Param!$B$39)/OFFSET(Radar!$AC$3,COLUMN(),0))*DistanceShader!AK47*LightShader!AK47*(IF(OFFSET(Ghosts!$S$41,COLUMN(),0)&lt;ScreenHeight!$E48,   1,   (SQRT(OFFSET(Ghosts!$T$41,COLUMN(),0)-OFFSET(Ghosts!$R$41,COLUMN(),0)*ScreenHeight!$D48)-1))+IF(Ghosts!$B$35,IF(Param!$M$21,-1-POWER(0.3,Param!$M$21)/(IF(Param!$M$21&lt;20,LightShader!AK112,OFFSET(LightShader!AK112,Param!$M$21-20,0))+POWER(0.3,Param!$M$21)),-2),0))</f>
        <v>3.893734863251344</v>
      </c>
      <c r="AL47" s="46">
        <f ca="1">IF(ScreenHeight!$B48&lt;OFFSET(Radar!$AC$3,COLUMN(),0),    Param!$B$38/ScreenHeight!$B48,    (Param!$B$37+1/(1-OFFSET(Radar!$AD$3,COLUMN(),0)*ScreenHeight!$C48)/Param!$B$39)/OFFSET(Radar!$AC$3,COLUMN(),0))*DistanceShader!AL47*LightShader!AL47*(IF(OFFSET(Ghosts!$S$41,COLUMN(),0)&lt;ScreenHeight!$E48,   1,   (SQRT(OFFSET(Ghosts!$T$41,COLUMN(),0)-OFFSET(Ghosts!$R$41,COLUMN(),0)*ScreenHeight!$D48)-1))+IF(Ghosts!$B$35,IF(Param!$M$21,-1-POWER(0.3,Param!$M$21)/(IF(Param!$M$21&lt;20,LightShader!AL112,OFFSET(LightShader!AL112,Param!$M$21-20,0))+POWER(0.3,Param!$M$21)),-2),0))</f>
        <v>4.035882823512976</v>
      </c>
      <c r="AM47" s="46">
        <f ca="1">IF(ScreenHeight!$B48&lt;OFFSET(Radar!$AC$3,COLUMN(),0),    Param!$B$38/ScreenHeight!$B48,    (Param!$B$37+1/(1-OFFSET(Radar!$AD$3,COLUMN(),0)*ScreenHeight!$C48)/Param!$B$39)/OFFSET(Radar!$AC$3,COLUMN(),0))*DistanceShader!AM47*LightShader!AM47*(IF(OFFSET(Ghosts!$S$41,COLUMN(),0)&lt;ScreenHeight!$E48,   1,   (SQRT(OFFSET(Ghosts!$T$41,COLUMN(),0)-OFFSET(Ghosts!$R$41,COLUMN(),0)*ScreenHeight!$D48)-1))+IF(Ghosts!$B$35,IF(Param!$M$21,-1-POWER(0.3,Param!$M$21)/(IF(Param!$M$21&lt;20,LightShader!AM112,OFFSET(LightShader!AM112,Param!$M$21-20,0))+POWER(0.3,Param!$M$21)),-2),0))</f>
        <v>4.1796938718550898</v>
      </c>
      <c r="AN47" s="46">
        <f ca="1">IF(ScreenHeight!$B48&lt;OFFSET(Radar!$AC$3,COLUMN(),0),    Param!$B$38/ScreenHeight!$B48,    (Param!$B$37+1/(1-OFFSET(Radar!$AD$3,COLUMN(),0)*ScreenHeight!$C48)/Param!$B$39)/OFFSET(Radar!$AC$3,COLUMN(),0))*DistanceShader!AN47*LightShader!AN47*(IF(OFFSET(Ghosts!$S$41,COLUMN(),0)&lt;ScreenHeight!$E48,   1,   (SQRT(OFFSET(Ghosts!$T$41,COLUMN(),0)-OFFSET(Ghosts!$R$41,COLUMN(),0)*ScreenHeight!$D48)-1))+IF(Ghosts!$B$35,IF(Param!$M$21,-1-POWER(0.3,Param!$M$21)/(IF(Param!$M$21&lt;20,LightShader!AN112,OFFSET(LightShader!AN112,Param!$M$21-20,0))+POWER(0.3,Param!$M$21)),-2),0))</f>
        <v>4.3239896416069703</v>
      </c>
      <c r="AO47" s="46">
        <f ca="1">IF(ScreenHeight!$B48&lt;OFFSET(Radar!$AC$3,COLUMN(),0),    Param!$B$38/ScreenHeight!$B48,    (Param!$B$37+1/(1-OFFSET(Radar!$AD$3,COLUMN(),0)*ScreenHeight!$C48)/Param!$B$39)/OFFSET(Radar!$AC$3,COLUMN(),0))*DistanceShader!AO47*LightShader!AO47*(IF(OFFSET(Ghosts!$S$41,COLUMN(),0)&lt;ScreenHeight!$E48,   1,   (SQRT(OFFSET(Ghosts!$T$41,COLUMN(),0)-OFFSET(Ghosts!$R$41,COLUMN(),0)*ScreenHeight!$D48)-1))+IF(Ghosts!$B$35,IF(Param!$M$21,-1-POWER(0.3,Param!$M$21)/(IF(Param!$M$21&lt;20,LightShader!AO112,OFFSET(LightShader!AO112,Param!$M$21-20,0))+POWER(0.3,Param!$M$21)),-2),0))</f>
        <v>4.4673110750674807</v>
      </c>
      <c r="AP47" s="46">
        <f ca="1">IF(ScreenHeight!$B48&lt;OFFSET(Radar!$AC$3,COLUMN(),0),    Param!$B$38/ScreenHeight!$B48,    (Param!$B$37+1/(1-OFFSET(Radar!$AD$3,COLUMN(),0)*ScreenHeight!$C48)/Param!$B$39)/OFFSET(Radar!$AC$3,COLUMN(),0))*DistanceShader!AP47*LightShader!AP47*(IF(OFFSET(Ghosts!$S$41,COLUMN(),0)&lt;ScreenHeight!$E48,   1,   (SQRT(OFFSET(Ghosts!$T$41,COLUMN(),0)-OFFSET(Ghosts!$R$41,COLUMN(),0)*ScreenHeight!$D48)-1))+IF(Ghosts!$B$35,IF(Param!$M$21,-1-POWER(0.3,Param!$M$21)/(IF(Param!$M$21&lt;20,LightShader!AP112,OFFSET(LightShader!AP112,Param!$M$21-20,0))+POWER(0.3,Param!$M$21)),-2),0))</f>
        <v>4.6079003372891423</v>
      </c>
      <c r="AQ47" s="46">
        <f ca="1">IF(ScreenHeight!$B48&lt;OFFSET(Radar!$AC$3,COLUMN(),0),    Param!$B$38/ScreenHeight!$B48,    (Param!$B$37+1/(1-OFFSET(Radar!$AD$3,COLUMN(),0)*ScreenHeight!$C48)/Param!$B$39)/OFFSET(Radar!$AC$3,COLUMN(),0))*DistanceShader!AQ47*LightShader!AQ47*(IF(OFFSET(Ghosts!$S$41,COLUMN(),0)&lt;ScreenHeight!$E48,   1,   (SQRT(OFFSET(Ghosts!$T$41,COLUMN(),0)-OFFSET(Ghosts!$R$41,COLUMN(),0)*ScreenHeight!$D48)-1))+IF(Ghosts!$B$35,IF(Param!$M$21,-1-POWER(0.3,Param!$M$21)/(IF(Param!$M$21&lt;20,LightShader!AQ112,OFFSET(LightShader!AQ112,Param!$M$21-20,0))+POWER(0.3,Param!$M$21)),-2),0))</f>
        <v>4.743698768329951</v>
      </c>
      <c r="AR47" s="46">
        <f ca="1">IF(ScreenHeight!$B48&lt;OFFSET(Radar!$AC$3,COLUMN(),0),    Param!$B$38/ScreenHeight!$B48,    (Param!$B$37+1/(1-OFFSET(Radar!$AD$3,COLUMN(),0)*ScreenHeight!$C48)/Param!$B$39)/OFFSET(Radar!$AC$3,COLUMN(),0))*DistanceShader!AR47*LightShader!AR47*(IF(OFFSET(Ghosts!$S$41,COLUMN(),0)&lt;ScreenHeight!$E48,   1,   (SQRT(OFFSET(Ghosts!$T$41,COLUMN(),0)-OFFSET(Ghosts!$R$41,COLUMN(),0)*ScreenHeight!$D48)-1))+IF(Ghosts!$B$35,IF(Param!$M$21,-1-POWER(0.3,Param!$M$21)/(IF(Param!$M$21&lt;20,LightShader!AR112,OFFSET(LightShader!AR112,Param!$M$21-20,0))+POWER(0.3,Param!$M$21)),-2),0))</f>
        <v>4.8723682225656839</v>
      </c>
      <c r="AS47" s="46">
        <f ca="1">IF(ScreenHeight!$B48&lt;OFFSET(Radar!$AC$3,COLUMN(),0),    Param!$B$38/ScreenHeight!$B48,    (Param!$B$37+1/(1-OFFSET(Radar!$AD$3,COLUMN(),0)*ScreenHeight!$C48)/Param!$B$39)/OFFSET(Radar!$AC$3,COLUMN(),0))*DistanceShader!AS47*LightShader!AS47*(IF(OFFSET(Ghosts!$S$41,COLUMN(),0)&lt;ScreenHeight!$E48,   1,   (SQRT(OFFSET(Ghosts!$T$41,COLUMN(),0)-OFFSET(Ghosts!$R$41,COLUMN(),0)*ScreenHeight!$D48)-1))+IF(Ghosts!$B$35,IF(Param!$M$21,-1-POWER(0.3,Param!$M$21)/(IF(Param!$M$21&lt;20,LightShader!AS112,OFFSET(LightShader!AS112,Param!$M$21-20,0))+POWER(0.3,Param!$M$21)),-2),0))</f>
        <v>4.9913430125471354</v>
      </c>
      <c r="AT47" s="46">
        <f ca="1">IF(ScreenHeight!$B48&lt;OFFSET(Radar!$AC$3,COLUMN(),0),    Param!$B$38/ScreenHeight!$B48,    (Param!$B$37+1/(1-OFFSET(Radar!$AD$3,COLUMN(),0)*ScreenHeight!$C48)/Param!$B$39)/OFFSET(Radar!$AC$3,COLUMN(),0))*DistanceShader!AT47*LightShader!AT47*(IF(OFFSET(Ghosts!$S$41,COLUMN(),0)&lt;ScreenHeight!$E48,   1,   (SQRT(OFFSET(Ghosts!$T$41,COLUMN(),0)-OFFSET(Ghosts!$R$41,COLUMN(),0)*ScreenHeight!$D48)-1))+IF(Ghosts!$B$35,IF(Param!$M$21,-1-POWER(0.3,Param!$M$21)/(IF(Param!$M$21&lt;20,LightShader!AT112,OFFSET(LightShader!AT112,Param!$M$21-20,0))+POWER(0.3,Param!$M$21)),-2),0))</f>
        <v>5.0979178457195973</v>
      </c>
      <c r="AU47" s="46">
        <f ca="1">IF(ScreenHeight!$B48&lt;OFFSET(Radar!$AC$3,COLUMN(),0),    Param!$B$38/ScreenHeight!$B48,    (Param!$B$37+1/(1-OFFSET(Radar!$AD$3,COLUMN(),0)*ScreenHeight!$C48)/Param!$B$39)/OFFSET(Radar!$AC$3,COLUMN(),0))*DistanceShader!AU47*LightShader!AU47*(IF(OFFSET(Ghosts!$S$41,COLUMN(),0)&lt;ScreenHeight!$E48,   1,   (SQRT(OFFSET(Ghosts!$T$41,COLUMN(),0)-OFFSET(Ghosts!$R$41,COLUMN(),0)*ScreenHeight!$D48)-1))+IF(Ghosts!$B$35,IF(Param!$M$21,-1-POWER(0.3,Param!$M$21)/(IF(Param!$M$21&lt;20,LightShader!AU112,OFFSET(LightShader!AU112,Param!$M$21-20,0))+POWER(0.3,Param!$M$21)),-2),0))</f>
        <v>5.1893730965449691</v>
      </c>
      <c r="AV47" s="46">
        <f ca="1">IF(ScreenHeight!$B48&lt;OFFSET(Radar!$AC$3,COLUMN(),0),    Param!$B$38/ScreenHeight!$B48,    (Param!$B$37+1/(1-OFFSET(Radar!$AD$3,COLUMN(),0)*ScreenHeight!$C48)/Param!$B$39)/OFFSET(Radar!$AC$3,COLUMN(),0))*DistanceShader!AV47*LightShader!AV47*(IF(OFFSET(Ghosts!$S$41,COLUMN(),0)&lt;ScreenHeight!$E48,   1,   (SQRT(OFFSET(Ghosts!$T$41,COLUMN(),0)-OFFSET(Ghosts!$R$41,COLUMN(),0)*ScreenHeight!$D48)-1))+IF(Ghosts!$B$35,IF(Param!$M$21,-1-POWER(0.3,Param!$M$21)/(IF(Param!$M$21&lt;20,LightShader!AV112,OFFSET(LightShader!AV112,Param!$M$21-20,0))+POWER(0.3,Param!$M$21)),-2),0))</f>
        <v>5.2631324579781564</v>
      </c>
      <c r="AW47" s="46">
        <f ca="1">IF(ScreenHeight!$B48&lt;OFFSET(Radar!$AC$3,COLUMN(),0),    Param!$B$38/ScreenHeight!$B48,    (Param!$B$37+1/(1-OFFSET(Radar!$AD$3,COLUMN(),0)*ScreenHeight!$C48)/Param!$B$39)/OFFSET(Radar!$AC$3,COLUMN(),0))*DistanceShader!AW47*LightShader!AW47*(IF(OFFSET(Ghosts!$S$41,COLUMN(),0)&lt;ScreenHeight!$E48,   1,   (SQRT(OFFSET(Ghosts!$T$41,COLUMN(),0)-OFFSET(Ghosts!$R$41,COLUMN(),0)*ScreenHeight!$D48)-1))+IF(Ghosts!$B$35,IF(Param!$M$21,-1-POWER(0.3,Param!$M$21)/(IF(Param!$M$21&lt;20,LightShader!AW112,OFFSET(LightShader!AW112,Param!$M$21-20,0))+POWER(0.3,Param!$M$21)),-2),0))</f>
        <v>5.3169402663855161</v>
      </c>
      <c r="AX47" s="46">
        <f ca="1">IF(ScreenHeight!$B48&lt;OFFSET(Radar!$AC$3,COLUMN(),0),    Param!$B$38/ScreenHeight!$B48,    (Param!$B$37+1/(1-OFFSET(Radar!$AD$3,COLUMN(),0)*ScreenHeight!$C48)/Param!$B$39)/OFFSET(Radar!$AC$3,COLUMN(),0))*DistanceShader!AX47*LightShader!AX47*(IF(OFFSET(Ghosts!$S$41,COLUMN(),0)&lt;ScreenHeight!$E48,   1,   (SQRT(OFFSET(Ghosts!$T$41,COLUMN(),0)-OFFSET(Ghosts!$R$41,COLUMN(),0)*ScreenHeight!$D48)-1))+IF(Ghosts!$B$35,IF(Param!$M$21,-1-POWER(0.3,Param!$M$21)/(IF(Param!$M$21&lt;20,LightShader!AX112,OFFSET(LightShader!AX112,Param!$M$21-20,0))+POWER(0.3,Param!$M$21)),-2),0))</f>
        <v>5.3490383786523594</v>
      </c>
      <c r="AY47" s="46">
        <f ca="1">IF(ScreenHeight!$B48&lt;OFFSET(Radar!$AC$3,COLUMN(),0),    Param!$B$38/ScreenHeight!$B48,    (Param!$B$37+1/(1-OFFSET(Radar!$AD$3,COLUMN(),0)*ScreenHeight!$C48)/Param!$B$39)/OFFSET(Radar!$AC$3,COLUMN(),0))*DistanceShader!AY47*LightShader!AY47*(IF(OFFSET(Ghosts!$S$41,COLUMN(),0)&lt;ScreenHeight!$E48,   1,   (SQRT(OFFSET(Ghosts!$T$41,COLUMN(),0)-OFFSET(Ghosts!$R$41,COLUMN(),0)*ScreenHeight!$D48)-1))+IF(Ghosts!$B$35,IF(Param!$M$21,-1-POWER(0.3,Param!$M$21)/(IF(Param!$M$21&lt;20,LightShader!AY112,OFFSET(LightShader!AY112,Param!$M$21-20,0))+POWER(0.3,Param!$M$21)),-2),0))</f>
        <v>5.3583178574883972</v>
      </c>
      <c r="AZ47" s="46">
        <f ca="1">IF(ScreenHeight!$B48&lt;OFFSET(Radar!$AC$3,COLUMN(),0),    Param!$B$38/ScreenHeight!$B48,    (Param!$B$37+1/(1-OFFSET(Radar!$AD$3,COLUMN(),0)*ScreenHeight!$C48)/Param!$B$39)/OFFSET(Radar!$AC$3,COLUMN(),0))*DistanceShader!AZ47*LightShader!AZ47*(IF(OFFSET(Ghosts!$S$41,COLUMN(),0)&lt;ScreenHeight!$E48,   1,   (SQRT(OFFSET(Ghosts!$T$41,COLUMN(),0)-OFFSET(Ghosts!$R$41,COLUMN(),0)*ScreenHeight!$D48)-1))+IF(Ghosts!$B$35,IF(Param!$M$21,-1-POWER(0.3,Param!$M$21)/(IF(Param!$M$21&lt;20,LightShader!AZ112,OFFSET(LightShader!AZ112,Param!$M$21-20,0))+POWER(0.3,Param!$M$21)),-2),0))</f>
        <v>5.3444211672794983</v>
      </c>
      <c r="BA47" s="46">
        <f ca="1">IF(ScreenHeight!$B48&lt;OFFSET(Radar!$AC$3,COLUMN(),0),    Param!$B$38/ScreenHeight!$B48,    (Param!$B$37+1/(1-OFFSET(Radar!$AD$3,COLUMN(),0)*ScreenHeight!$C48)/Param!$B$39)/OFFSET(Radar!$AC$3,COLUMN(),0))*DistanceShader!BA47*LightShader!BA47*(IF(OFFSET(Ghosts!$S$41,COLUMN(),0)&lt;ScreenHeight!$E48,   1,   (SQRT(OFFSET(Ghosts!$T$41,COLUMN(),0)-OFFSET(Ghosts!$R$41,COLUMN(),0)*ScreenHeight!$D48)-1))+IF(Ghosts!$B$35,IF(Param!$M$21,-1-POWER(0.3,Param!$M$21)/(IF(Param!$M$21&lt;20,LightShader!BA112,OFFSET(LightShader!BA112,Param!$M$21-20,0))+POWER(0.3,Param!$M$21)),-2),0))</f>
        <v>5.3077770708357619</v>
      </c>
      <c r="BB47" s="46">
        <f ca="1">IF(ScreenHeight!$B48&lt;OFFSET(Radar!$AC$3,COLUMN(),0),    Param!$B$38/ScreenHeight!$B48,    (Param!$B$37+1/(1-OFFSET(Radar!$AD$3,COLUMN(),0)*ScreenHeight!$C48)/Param!$B$39)/OFFSET(Radar!$AC$3,COLUMN(),0))*DistanceShader!BB47*LightShader!BB47*(IF(OFFSET(Ghosts!$S$41,COLUMN(),0)&lt;ScreenHeight!$E48,   1,   (SQRT(OFFSET(Ghosts!$T$41,COLUMN(),0)-OFFSET(Ghosts!$R$41,COLUMN(),0)*ScreenHeight!$D48)-1))+IF(Ghosts!$B$35,IF(Param!$M$21,-1-POWER(0.3,Param!$M$21)/(IF(Param!$M$21&lt;20,LightShader!BB112,OFFSET(LightShader!BB112,Param!$M$21-20,0))+POWER(0.3,Param!$M$21)),-2),0))</f>
        <v>5.2495618317203059</v>
      </c>
      <c r="BC47" s="46">
        <f ca="1">IF(ScreenHeight!$B48&lt;OFFSET(Radar!$AC$3,COLUMN(),0),    Param!$B$38/ScreenHeight!$B48,    (Param!$B$37+1/(1-OFFSET(Radar!$AD$3,COLUMN(),0)*ScreenHeight!$C48)/Param!$B$39)/OFFSET(Radar!$AC$3,COLUMN(),0))*DistanceShader!BC47*LightShader!BC47*(IF(OFFSET(Ghosts!$S$41,COLUMN(),0)&lt;ScreenHeight!$E48,   1,   (SQRT(OFFSET(Ghosts!$T$41,COLUMN(),0)-OFFSET(Ghosts!$R$41,COLUMN(),0)*ScreenHeight!$D48)-1))+IF(Ghosts!$B$35,IF(Param!$M$21,-1-POWER(0.3,Param!$M$21)/(IF(Param!$M$21&lt;20,LightShader!BC112,OFFSET(LightShader!BC112,Param!$M$21-20,0))+POWER(0.3,Param!$M$21)),-2),0))</f>
        <v>5.1715936075465727</v>
      </c>
      <c r="BD47" s="46">
        <f ca="1">IF(ScreenHeight!$B48&lt;OFFSET(Radar!$AC$3,COLUMN(),0),    Param!$B$38/ScreenHeight!$B48,    (Param!$B$37+1/(1-OFFSET(Radar!$AD$3,COLUMN(),0)*ScreenHeight!$C48)/Param!$B$39)/OFFSET(Radar!$AC$3,COLUMN(),0))*DistanceShader!BD47*LightShader!BD47*(IF(OFFSET(Ghosts!$S$41,COLUMN(),0)&lt;ScreenHeight!$E48,   1,   (SQRT(OFFSET(Ghosts!$T$41,COLUMN(),0)-OFFSET(Ghosts!$R$41,COLUMN(),0)*ScreenHeight!$D48)-1))+IF(Ghosts!$B$35,IF(Param!$M$21,-1-POWER(0.3,Param!$M$21)/(IF(Param!$M$21&lt;20,LightShader!BD112,OFFSET(LightShader!BD112,Param!$M$21-20,0))+POWER(0.3,Param!$M$21)),-2),0))</f>
        <v>5.0761782249438365</v>
      </c>
      <c r="BE47" s="46">
        <f ca="1">IF(ScreenHeight!$B48&lt;OFFSET(Radar!$AC$3,COLUMN(),0),    Param!$B$38/ScreenHeight!$B48,    (Param!$B$37+1/(1-OFFSET(Radar!$AD$3,COLUMN(),0)*ScreenHeight!$C48)/Param!$B$39)/OFFSET(Radar!$AC$3,COLUMN(),0))*DistanceShader!BE47*LightShader!BE47*(IF(OFFSET(Ghosts!$S$41,COLUMN(),0)&lt;ScreenHeight!$E48,   1,   (SQRT(OFFSET(Ghosts!$T$41,COLUMN(),0)-OFFSET(Ghosts!$R$41,COLUMN(),0)*ScreenHeight!$D48)-1))+IF(Ghosts!$B$35,IF(Param!$M$21,-1-POWER(0.3,Param!$M$21)/(IF(Param!$M$21&lt;20,LightShader!BE112,OFFSET(LightShader!BE112,Param!$M$21-20,0))+POWER(0.3,Param!$M$21)),-2),0))</f>
        <v>4.9659308338112575</v>
      </c>
      <c r="BF47" s="46">
        <f ca="1">IF(ScreenHeight!$B48&lt;OFFSET(Radar!$AC$3,COLUMN(),0),    Param!$B$38/ScreenHeight!$B48,    (Param!$B$37+1/(1-OFFSET(Radar!$AD$3,COLUMN(),0)*ScreenHeight!$C48)/Param!$B$39)/OFFSET(Radar!$AC$3,COLUMN(),0))*DistanceShader!BF47*LightShader!BF47*(IF(OFFSET(Ghosts!$S$41,COLUMN(),0)&lt;ScreenHeight!$E48,   1,   (SQRT(OFFSET(Ghosts!$T$41,COLUMN(),0)-OFFSET(Ghosts!$R$41,COLUMN(),0)*ScreenHeight!$D48)-1))+IF(Ghosts!$B$35,IF(Param!$M$21,-1-POWER(0.3,Param!$M$21)/(IF(Param!$M$21&lt;20,LightShader!BF112,OFFSET(LightShader!BF112,Param!$M$21-20,0))+POWER(0.3,Param!$M$21)),-2),0))</f>
        <v>4.8435981882112564</v>
      </c>
      <c r="BG47" s="46">
        <f ca="1">IF(ScreenHeight!$B48&lt;OFFSET(Radar!$AC$3,COLUMN(),0),    Param!$B$38/ScreenHeight!$B48,    (Param!$B$37+1/(1-OFFSET(Radar!$AD$3,COLUMN(),0)*ScreenHeight!$C48)/Param!$B$39)/OFFSET(Radar!$AC$3,COLUMN(),0))*DistanceShader!BG47*LightShader!BG47*(IF(OFFSET(Ghosts!$S$41,COLUMN(),0)&lt;ScreenHeight!$E48,   1,   (SQRT(OFFSET(Ghosts!$T$41,COLUMN(),0)-OFFSET(Ghosts!$R$41,COLUMN(),0)*ScreenHeight!$D48)-1))+IF(Ghosts!$B$35,IF(Param!$M$21,-1-POWER(0.3,Param!$M$21)/(IF(Param!$M$21&lt;20,LightShader!BG112,OFFSET(LightShader!BG112,Param!$M$21-20,0))+POWER(0.3,Param!$M$21)),-2),0))</f>
        <v>4.7119015183448365</v>
      </c>
      <c r="BH47" s="46">
        <f ca="1">IF(ScreenHeight!$B48&lt;OFFSET(Radar!$AC$3,COLUMN(),0),    Param!$B$38/ScreenHeight!$B48,    (Param!$B$37+1/(1-OFFSET(Radar!$AD$3,COLUMN(),0)*ScreenHeight!$C48)/Param!$B$39)/OFFSET(Radar!$AC$3,COLUMN(),0))*DistanceShader!BH47*LightShader!BH47*(IF(OFFSET(Ghosts!$S$41,COLUMN(),0)&lt;ScreenHeight!$E48,   1,   (SQRT(OFFSET(Ghosts!$T$41,COLUMN(),0)-OFFSET(Ghosts!$R$41,COLUMN(),0)*ScreenHeight!$D48)-1))+IF(Ghosts!$B$35,IF(Param!$M$21,-1-POWER(0.3,Param!$M$21)/(IF(Param!$M$21&lt;20,LightShader!BH112,OFFSET(LightShader!BH112,Param!$M$21-20,0))+POWER(0.3,Param!$M$21)),-2),0))</f>
        <v>4.5734124487248691</v>
      </c>
      <c r="BI47" s="46">
        <f ca="1">IF(ScreenHeight!$B48&lt;OFFSET(Radar!$AC$3,COLUMN(),0),    Param!$B$38/ScreenHeight!$B48,    (Param!$B$37+1/(1-OFFSET(Radar!$AD$3,COLUMN(),0)*ScreenHeight!$C48)/Param!$B$39)/OFFSET(Radar!$AC$3,COLUMN(),0))*DistanceShader!BI47*LightShader!BI47*(IF(OFFSET(Ghosts!$S$41,COLUMN(),0)&lt;ScreenHeight!$E48,   1,   (SQRT(OFFSET(Ghosts!$T$41,COLUMN(),0)-OFFSET(Ghosts!$R$41,COLUMN(),0)*ScreenHeight!$D48)-1))+IF(Ghosts!$B$35,IF(Param!$M$21,-1-POWER(0.3,Param!$M$21)/(IF(Param!$M$21&lt;20,LightShader!BI112,OFFSET(LightShader!BI112,Param!$M$21-20,0))+POWER(0.3,Param!$M$21)),-2),0))</f>
        <v>4.4304666432419708</v>
      </c>
      <c r="BJ47" s="46">
        <f ca="1">IF(ScreenHeight!$B48&lt;OFFSET(Radar!$AC$3,COLUMN(),0),    Param!$B$38/ScreenHeight!$B48,    (Param!$B$37+1/(1-OFFSET(Radar!$AD$3,COLUMN(),0)*ScreenHeight!$C48)/Param!$B$39)/OFFSET(Radar!$AC$3,COLUMN(),0))*DistanceShader!BJ47*LightShader!BJ47*(IF(OFFSET(Ghosts!$S$41,COLUMN(),0)&lt;ScreenHeight!$E48,   1,   (SQRT(OFFSET(Ghosts!$T$41,COLUMN(),0)-OFFSET(Ghosts!$R$41,COLUMN(),0)*ScreenHeight!$D48)-1))+IF(Ghosts!$B$35,IF(Param!$M$21,-1-POWER(0.3,Param!$M$21)/(IF(Param!$M$21&lt;20,LightShader!BJ112,OFFSET(LightShader!BJ112,Param!$M$21-20,0))+POWER(0.3,Param!$M$21)),-2),0))</f>
        <v>4.2851135879942879</v>
      </c>
      <c r="BK47" s="46">
        <f ca="1">IF(ScreenHeight!$B48&lt;OFFSET(Radar!$AC$3,COLUMN(),0),    Param!$B$38/ScreenHeight!$B48,    (Param!$B$37+1/(1-OFFSET(Radar!$AD$3,COLUMN(),0)*ScreenHeight!$C48)/Param!$B$39)/OFFSET(Radar!$AC$3,COLUMN(),0))*DistanceShader!BK47*LightShader!BK47*(IF(OFFSET(Ghosts!$S$41,COLUMN(),0)&lt;ScreenHeight!$E48,   1,   (SQRT(OFFSET(Ghosts!$T$41,COLUMN(),0)-OFFSET(Ghosts!$R$41,COLUMN(),0)*ScreenHeight!$D48)-1))+IF(Ghosts!$B$35,IF(Param!$M$21,-1-POWER(0.3,Param!$M$21)/(IF(Param!$M$21&lt;20,LightShader!BK112,OFFSET(LightShader!BK112,Param!$M$21-20,0))+POWER(0.3,Param!$M$21)),-2),0))</f>
        <v>4.1390969352490199</v>
      </c>
      <c r="BL47" s="46">
        <f ca="1">IF(ScreenHeight!$B48&lt;OFFSET(Radar!$AC$3,COLUMN(),0),    Param!$B$38/ScreenHeight!$B48,    (Param!$B$37+1/(1-OFFSET(Radar!$AD$3,COLUMN(),0)*ScreenHeight!$C48)/Param!$B$39)/OFFSET(Radar!$AC$3,COLUMN(),0))*DistanceShader!BL47*LightShader!BL47*(IF(OFFSET(Ghosts!$S$41,COLUMN(),0)&lt;ScreenHeight!$E48,   1,   (SQRT(OFFSET(Ghosts!$T$41,COLUMN(),0)-OFFSET(Ghosts!$R$41,COLUMN(),0)*ScreenHeight!$D48)-1))+IF(Ghosts!$B$35,IF(Param!$M$21,-1-POWER(0.3,Param!$M$21)/(IF(Param!$M$21&lt;20,LightShader!BL112,OFFSET(LightShader!BL112,Param!$M$21-20,0))+POWER(0.3,Param!$M$21)),-2),0))</f>
        <v>3.9938580687425409</v>
      </c>
      <c r="BM47" s="46">
        <f ca="1">IF(ScreenHeight!$B48&lt;OFFSET(Radar!$AC$3,COLUMN(),0),    Param!$B$38/ScreenHeight!$B48,    (Param!$B$37+1/(1-OFFSET(Radar!$AD$3,COLUMN(),0)*ScreenHeight!$C48)/Param!$B$39)/OFFSET(Radar!$AC$3,COLUMN(),0))*DistanceShader!BM47*LightShader!BM47*(IF(OFFSET(Ghosts!$S$41,COLUMN(),0)&lt;ScreenHeight!$E48,   1,   (SQRT(OFFSET(Ghosts!$T$41,COLUMN(),0)-OFFSET(Ghosts!$R$41,COLUMN(),0)*ScreenHeight!$D48)-1))+IF(Ghosts!$B$35,IF(Param!$M$21,-1-POWER(0.3,Param!$M$21)/(IF(Param!$M$21&lt;20,LightShader!BM112,OFFSET(LightShader!BM112,Param!$M$21-20,0))+POWER(0.3,Param!$M$21)),-2),0))</f>
        <v>3.8505554784158282</v>
      </c>
      <c r="BN47" s="46">
        <f ca="1">IF(ScreenHeight!$B48&lt;OFFSET(Radar!$AC$3,COLUMN(),0),    Param!$B$38/ScreenHeight!$B48,    (Param!$B$37+1/(1-OFFSET(Radar!$AD$3,COLUMN(),0)*ScreenHeight!$C48)/Param!$B$39)/OFFSET(Radar!$AC$3,COLUMN(),0))*DistanceShader!BN47*LightShader!BN47*(IF(OFFSET(Ghosts!$S$41,COLUMN(),0)&lt;ScreenHeight!$E48,   1,   (SQRT(OFFSET(Ghosts!$T$41,COLUMN(),0)-OFFSET(Ghosts!$R$41,COLUMN(),0)*ScreenHeight!$D48)-1))+IF(Ghosts!$B$35,IF(Param!$M$21,-1-POWER(0.3,Param!$M$21)/(IF(Param!$M$21&lt;20,LightShader!BN112,OFFSET(LightShader!BN112,Param!$M$21-20,0))+POWER(0.3,Param!$M$21)),-2),0))</f>
        <v>3.7100934863214752</v>
      </c>
      <c r="BO47" s="46">
        <f ca="1">IF(ScreenHeight!$B48&lt;OFFSET(Radar!$AC$3,COLUMN(),0),    Param!$B$38/ScreenHeight!$B48,    (Param!$B$37+1/(1-OFFSET(Radar!$AD$3,COLUMN(),0)*ScreenHeight!$C48)/Param!$B$39)/OFFSET(Radar!$AC$3,COLUMN(),0))*DistanceShader!BO47*LightShader!BO47*(IF(OFFSET(Ghosts!$S$41,COLUMN(),0)&lt;ScreenHeight!$E48,   1,   (SQRT(OFFSET(Ghosts!$T$41,COLUMN(),0)-OFFSET(Ghosts!$R$41,COLUMN(),0)*ScreenHeight!$D48)-1))+IF(Ghosts!$B$35,IF(Param!$M$21,-1-POWER(0.3,Param!$M$21)/(IF(Param!$M$21&lt;20,LightShader!BO112,OFFSET(LightShader!BO112,Param!$M$21-20,0))+POWER(0.3,Param!$M$21)),-2),0))</f>
        <v>3.5731552670540339</v>
      </c>
      <c r="BP47" s="46">
        <f ca="1">IF(ScreenHeight!$B48&lt;OFFSET(Radar!$AC$3,COLUMN(),0),    Param!$B$38/ScreenHeight!$B48,    (Param!$B$37+1/(1-OFFSET(Radar!$AD$3,COLUMN(),0)*ScreenHeight!$C48)/Param!$B$39)/OFFSET(Radar!$AC$3,COLUMN(),0))*DistanceShader!BP47*LightShader!BP47*(IF(OFFSET(Ghosts!$S$41,COLUMN(),0)&lt;ScreenHeight!$E48,   1,   (SQRT(OFFSET(Ghosts!$T$41,COLUMN(),0)-OFFSET(Ghosts!$R$41,COLUMN(),0)*ScreenHeight!$D48)-1))+IF(Ghosts!$B$35,IF(Param!$M$21,-1-POWER(0.3,Param!$M$21)/(IF(Param!$M$21&lt;20,LightShader!BP112,OFFSET(LightShader!BP112,Param!$M$21-20,0))+POWER(0.3,Param!$M$21)),-2),0))</f>
        <v>3.4402365542745317</v>
      </c>
      <c r="BQ47" s="46">
        <f ca="1">IF(ScreenHeight!$B48&lt;OFFSET(Radar!$AC$3,COLUMN(),0),    Param!$B$38/ScreenHeight!$B48,    (Param!$B$37+1/(1-OFFSET(Radar!$AD$3,COLUMN(),0)*ScreenHeight!$C48)/Param!$B$39)/OFFSET(Radar!$AC$3,COLUMN(),0))*DistanceShader!BQ47*LightShader!BQ47*(IF(OFFSET(Ghosts!$S$41,COLUMN(),0)&lt;ScreenHeight!$E48,   1,   (SQRT(OFFSET(Ghosts!$T$41,COLUMN(),0)-OFFSET(Ghosts!$R$41,COLUMN(),0)*ScreenHeight!$D48)-1))+IF(Ghosts!$B$35,IF(Param!$M$21,-1-POWER(0.3,Param!$M$21)/(IF(Param!$M$21&lt;20,LightShader!BQ112,OFFSET(LightShader!BQ112,Param!$M$21-20,0))+POWER(0.3,Param!$M$21)),-2),0))</f>
        <v>3.311677694527825</v>
      </c>
      <c r="BR47" s="46">
        <f ca="1">IF(ScreenHeight!$B48&lt;OFFSET(Radar!$AC$3,COLUMN(),0),    Param!$B$38/ScreenHeight!$B48,    (Param!$B$37+1/(1-OFFSET(Radar!$AD$3,COLUMN(),0)*ScreenHeight!$C48)/Param!$B$39)/OFFSET(Radar!$AC$3,COLUMN(),0))*DistanceShader!BR47*LightShader!BR47*(IF(OFFSET(Ghosts!$S$41,COLUMN(),0)&lt;ScreenHeight!$E48,   1,   (SQRT(OFFSET(Ghosts!$T$41,COLUMN(),0)-OFFSET(Ghosts!$R$41,COLUMN(),0)*ScreenHeight!$D48)-1))+IF(Ghosts!$B$35,IF(Param!$M$21,-1-POWER(0.3,Param!$M$21)/(IF(Param!$M$21&lt;20,LightShader!BR112,OFFSET(LightShader!BR112,Param!$M$21-20,0))+POWER(0.3,Param!$M$21)),-2),0))</f>
        <v>3.1876927097527417</v>
      </c>
      <c r="BS47" s="46">
        <f ca="1">IF(ScreenHeight!$B48&lt;OFFSET(Radar!$AC$3,COLUMN(),0),    Param!$B$38/ScreenHeight!$B48,    (Param!$B$37+1/(1-OFFSET(Radar!$AD$3,COLUMN(),0)*ScreenHeight!$C48)/Param!$B$39)/OFFSET(Radar!$AC$3,COLUMN(),0))*DistanceShader!BS47*LightShader!BS47*(IF(OFFSET(Ghosts!$S$41,COLUMN(),0)&lt;ScreenHeight!$E48,   1,   (SQRT(OFFSET(Ghosts!$T$41,COLUMN(),0)-OFFSET(Ghosts!$R$41,COLUMN(),0)*ScreenHeight!$D48)-1))+IF(Ghosts!$B$35,IF(Param!$M$21,-1-POWER(0.3,Param!$M$21)/(IF(Param!$M$21&lt;20,LightShader!BS112,OFFSET(LightShader!BS112,Param!$M$21-20,0))+POWER(0.3,Param!$M$21)),-2),0))</f>
        <v>3.0683947542685353</v>
      </c>
      <c r="BT47" s="46">
        <f ca="1">IF(ScreenHeight!$B48&lt;OFFSET(Radar!$AC$3,COLUMN(),0),    Param!$B$38/ScreenHeight!$B48,    (Param!$B$37+1/(1-OFFSET(Radar!$AD$3,COLUMN(),0)*ScreenHeight!$C48)/Param!$B$39)/OFFSET(Radar!$AC$3,COLUMN(),0))*DistanceShader!BT47*LightShader!BT47*(IF(OFFSET(Ghosts!$S$41,COLUMN(),0)&lt;ScreenHeight!$E48,   1,   (SQRT(OFFSET(Ghosts!$T$41,COLUMN(),0)-OFFSET(Ghosts!$R$41,COLUMN(),0)*ScreenHeight!$D48)-1))+IF(Ghosts!$B$35,IF(Param!$M$21,-1-POWER(0.3,Param!$M$21)/(IF(Param!$M$21&lt;20,LightShader!BT112,OFFSET(LightShader!BT112,Param!$M$21-20,0))+POWER(0.3,Param!$M$21)),-2),0))</f>
        <v>2.9538178373600807</v>
      </c>
      <c r="BU47" s="46">
        <f ca="1">IF(ScreenHeight!$B48&lt;OFFSET(Radar!$AC$3,COLUMN(),0),    Param!$B$38/ScreenHeight!$B48,    (Param!$B$37+1/(1-OFFSET(Radar!$AD$3,COLUMN(),0)*ScreenHeight!$C48)/Param!$B$39)/OFFSET(Radar!$AC$3,COLUMN(),0))*DistanceShader!BU47*LightShader!BU47*(IF(OFFSET(Ghosts!$S$41,COLUMN(),0)&lt;ScreenHeight!$E48,   1,   (SQRT(OFFSET(Ghosts!$T$41,COLUMN(),0)-OFFSET(Ghosts!$R$41,COLUMN(),0)*ScreenHeight!$D48)-1))+IF(Ghosts!$B$35,IF(Param!$M$21,-1-POWER(0.3,Param!$M$21)/(IF(Param!$M$21&lt;20,LightShader!BU112,OFFSET(LightShader!BU112,Param!$M$21-20,0))+POWER(0.3,Param!$M$21)),-2),0))</f>
        <v>2.8439349809398804</v>
      </c>
      <c r="BV47" s="46">
        <f ca="1">IF(ScreenHeight!$B48&lt;OFFSET(Radar!$AC$3,COLUMN(),0),    Param!$B$38/ScreenHeight!$B48,    (Param!$B$37+1/(1-OFFSET(Radar!$AD$3,COLUMN(),0)*ScreenHeight!$C48)/Param!$B$39)/OFFSET(Radar!$AC$3,COLUMN(),0))*DistanceShader!BV47*LightShader!BV47*(IF(OFFSET(Ghosts!$S$41,COLUMN(),0)&lt;ScreenHeight!$E48,   1,   (SQRT(OFFSET(Ghosts!$T$41,COLUMN(),0)-OFFSET(Ghosts!$R$41,COLUMN(),0)*ScreenHeight!$D48)-1))+IF(Ghosts!$B$35,IF(Param!$M$21,-1-POWER(0.3,Param!$M$21)/(IF(Param!$M$21&lt;20,LightShader!BV112,OFFSET(LightShader!BV112,Param!$M$21-20,0))+POWER(0.3,Param!$M$21)),-2),0))</f>
        <v>2.7386731446238688</v>
      </c>
      <c r="BW47" s="46">
        <f ca="1">IF(ScreenHeight!$B48&lt;OFFSET(Radar!$AC$3,COLUMN(),0),    Param!$B$38/ScreenHeight!$B48,    (Param!$B$37+1/(1-OFFSET(Radar!$AD$3,COLUMN(),0)*ScreenHeight!$C48)/Param!$B$39)/OFFSET(Radar!$AC$3,COLUMN(),0))*DistanceShader!BW47*LightShader!BW47*(IF(OFFSET(Ghosts!$S$41,COLUMN(),0)&lt;ScreenHeight!$E48,   1,   (SQRT(OFFSET(Ghosts!$T$41,COLUMN(),0)-OFFSET(Ghosts!$R$41,COLUMN(),0)*ScreenHeight!$D48)-1))+IF(Ghosts!$B$35,IF(Param!$M$21,-1-POWER(0.3,Param!$M$21)/(IF(Param!$M$21&lt;20,LightShader!BW112,OFFSET(LightShader!BW112,Param!$M$21-20,0))+POWER(0.3,Param!$M$21)),-2),0))</f>
        <v>2.6379253215288321</v>
      </c>
      <c r="BX47" s="46">
        <f ca="1">IF(ScreenHeight!$B48&lt;OFFSET(Radar!$AC$3,COLUMN(),0),    Param!$B$38/ScreenHeight!$B48,    (Param!$B$37+1/(1-OFFSET(Radar!$AD$3,COLUMN(),0)*ScreenHeight!$C48)/Param!$B$39)/OFFSET(Radar!$AC$3,COLUMN(),0))*DistanceShader!BX47*LightShader!BX47*(IF(OFFSET(Ghosts!$S$41,COLUMN(),0)&lt;ScreenHeight!$E48,   1,   (SQRT(OFFSET(Ghosts!$T$41,COLUMN(),0)-OFFSET(Ghosts!$R$41,COLUMN(),0)*ScreenHeight!$D48)-1))+IF(Ghosts!$B$35,IF(Param!$M$21,-1-POWER(0.3,Param!$M$21)/(IF(Param!$M$21&lt;20,LightShader!BX112,OFFSET(LightShader!BX112,Param!$M$21-20,0))+POWER(0.3,Param!$M$21)),-2),0))</f>
        <v>2.5415602208024133</v>
      </c>
      <c r="BY47" s="46">
        <f ca="1">IF(ScreenHeight!$B48&lt;OFFSET(Radar!$AC$3,COLUMN(),0),    Param!$B$38/ScreenHeight!$B48,    (Param!$B$37+1/(1-OFFSET(Radar!$AD$3,COLUMN(),0)*ScreenHeight!$C48)/Param!$B$39)/OFFSET(Radar!$AC$3,COLUMN(),0))*DistanceShader!BY47*LightShader!BY47*(IF(OFFSET(Ghosts!$S$41,COLUMN(),0)&lt;ScreenHeight!$E48,   1,   (SQRT(OFFSET(Ghosts!$T$41,COLUMN(),0)-OFFSET(Ghosts!$R$41,COLUMN(),0)*ScreenHeight!$D48)-1))+IF(Ghosts!$B$35,IF(Param!$M$21,-1-POWER(0.3,Param!$M$21)/(IF(Param!$M$21&lt;20,LightShader!BY112,OFFSET(LightShader!BY112,Param!$M$21-20,0))+POWER(0.3,Param!$M$21)),-2),0))</f>
        <v>2.4494299315384596</v>
      </c>
      <c r="BZ47" s="46">
        <f ca="1">IF(ScreenHeight!$B48&lt;OFFSET(Radar!$AC$3,COLUMN(),0),    Param!$B$38/ScreenHeight!$B48,    (Param!$B$37+1/(1-OFFSET(Radar!$AD$3,COLUMN(),0)*ScreenHeight!$C48)/Param!$B$39)/OFFSET(Radar!$AC$3,COLUMN(),0))*DistanceShader!BZ47*LightShader!BZ47*(IF(OFFSET(Ghosts!$S$41,COLUMN(),0)&lt;ScreenHeight!$E48,   1,   (SQRT(OFFSET(Ghosts!$T$41,COLUMN(),0)-OFFSET(Ghosts!$R$41,COLUMN(),0)*ScreenHeight!$D48)-1))+IF(Ghosts!$B$35,IF(Param!$M$21,-1-POWER(0.3,Param!$M$21)/(IF(Param!$M$21&lt;20,LightShader!BZ112,OFFSET(LightShader!BZ112,Param!$M$21-20,0))+POWER(0.3,Param!$M$21)),-2),0))</f>
        <v>2.3613759237687835</v>
      </c>
      <c r="CA47" s="46">
        <f ca="1">IF(ScreenHeight!$B48&lt;OFFSET(Radar!$AC$3,COLUMN(),0),    Param!$B$38/ScreenHeight!$B48,    (Param!$B$37+1/(1-OFFSET(Radar!$AD$3,COLUMN(),0)*ScreenHeight!$C48)/Param!$B$39)/OFFSET(Radar!$AC$3,COLUMN(),0))*DistanceShader!CA47*LightShader!CA47*(IF(OFFSET(Ghosts!$S$41,COLUMN(),0)&lt;ScreenHeight!$E48,   1,   (SQRT(OFFSET(Ghosts!$T$41,COLUMN(),0)-OFFSET(Ghosts!$R$41,COLUMN(),0)*ScreenHeight!$D48)-1))+IF(Ghosts!$B$35,IF(Param!$M$21,-1-POWER(0.3,Param!$M$21)/(IF(Param!$M$21&lt;20,LightShader!CA112,OFFSET(LightShader!CA112,Param!$M$21-20,0))+POWER(0.3,Param!$M$21)),-2),0))</f>
        <v>2.2772336962478374</v>
      </c>
      <c r="CB47" s="46">
        <f ca="1">IF(ScreenHeight!$B48&lt;OFFSET(Radar!$AC$3,COLUMN(),0),    Param!$B$38/ScreenHeight!$B48,    (Param!$B$37+1/(1-OFFSET(Radar!$AD$3,COLUMN(),0)*ScreenHeight!$C48)/Param!$B$39)/OFFSET(Radar!$AC$3,COLUMN(),0))*DistanceShader!CB47*LightShader!CB47*(IF(OFFSET(Ghosts!$S$41,COLUMN(),0)&lt;ScreenHeight!$E48,   1,   (SQRT(OFFSET(Ghosts!$T$41,COLUMN(),0)-OFFSET(Ghosts!$R$41,COLUMN(),0)*ScreenHeight!$D48)-1))+IF(Ghosts!$B$35,IF(Param!$M$21,-1-POWER(0.3,Param!$M$21)/(IF(Param!$M$21&lt;20,LightShader!CB112,OFFSET(LightShader!CB112,Param!$M$21-20,0))+POWER(0.3,Param!$M$21)),-2),0))</f>
        <v>2.1968363341661385</v>
      </c>
      <c r="CC47" s="46">
        <f ca="1">IF(ScreenHeight!$B48&lt;OFFSET(Radar!$AC$3,COLUMN(),0),    Param!$B$38/ScreenHeight!$B48,    (Param!$B$37+1/(1-OFFSET(Radar!$AD$3,COLUMN(),0)*ScreenHeight!$C48)/Param!$B$39)/OFFSET(Radar!$AC$3,COLUMN(),0))*DistanceShader!CC47*LightShader!CC47*(IF(OFFSET(Ghosts!$S$41,COLUMN(),0)&lt;ScreenHeight!$E48,   1,   (SQRT(OFFSET(Ghosts!$T$41,COLUMN(),0)-OFFSET(Ghosts!$R$41,COLUMN(),0)*ScreenHeight!$D48)-1))+IF(Ghosts!$B$35,IF(Param!$M$21,-1-POWER(0.3,Param!$M$21)/(IF(Param!$M$21&lt;20,LightShader!CC112,OFFSET(LightShader!CC112,Param!$M$21-20,0))+POWER(0.3,Param!$M$21)),-2),0))</f>
        <v>2.1200171963098717</v>
      </c>
      <c r="CD47" s="46">
        <f ca="1">IF(ScreenHeight!$B48&lt;OFFSET(Radar!$AC$3,COLUMN(),0),    Param!$B$38/ScreenHeight!$B48,    (Param!$B$37+1/(1-OFFSET(Radar!$AD$3,COLUMN(),0)*ScreenHeight!$C48)/Param!$B$39)/OFFSET(Radar!$AC$3,COLUMN(),0))*DistanceShader!CD47*LightShader!CD47*(IF(OFFSET(Ghosts!$S$41,COLUMN(),0)&lt;ScreenHeight!$E48,   1,   (SQRT(OFFSET(Ghosts!$T$41,COLUMN(),0)-OFFSET(Ghosts!$R$41,COLUMN(),0)*ScreenHeight!$D48)-1))+IF(Ghosts!$B$35,IF(Param!$M$21,-1-POWER(0.3,Param!$M$21)/(IF(Param!$M$21&lt;20,LightShader!CD112,OFFSET(LightShader!CD112,Param!$M$21-20,0))+POWER(0.3,Param!$M$21)),-2),0))</f>
        <v>2.0466119122568887</v>
      </c>
      <c r="CE47" s="46">
        <f ca="1">IF(ScreenHeight!$B48&lt;OFFSET(Radar!$AC$3,COLUMN(),0),    Param!$B$38/ScreenHeight!$B48,    (Param!$B$37+1/(1-OFFSET(Radar!$AD$3,COLUMN(),0)*ScreenHeight!$C48)/Param!$B$39)/OFFSET(Radar!$AC$3,COLUMN(),0))*DistanceShader!CE47*LightShader!CE47*(IF(OFFSET(Ghosts!$S$41,COLUMN(),0)&lt;ScreenHeight!$E48,   1,   (SQRT(OFFSET(Ghosts!$T$41,COLUMN(),0)-OFFSET(Ghosts!$R$41,COLUMN(),0)*ScreenHeight!$D48)-1))+IF(Ghosts!$B$35,IF(Param!$M$21,-1-POWER(0.3,Param!$M$21)/(IF(Param!$M$21&lt;20,LightShader!CE112,OFFSET(LightShader!CE112,Param!$M$21-20,0))+POWER(0.3,Param!$M$21)),-2),0))</f>
        <v>1.9764598365581512</v>
      </c>
      <c r="CF47" s="46">
        <f ca="1">IF(ScreenHeight!$B48&lt;OFFSET(Radar!$AC$3,COLUMN(),0),    Param!$B$38/ScreenHeight!$B48,    (Param!$B$37+1/(1-OFFSET(Radar!$AD$3,COLUMN(),0)*ScreenHeight!$C48)/Param!$B$39)/OFFSET(Radar!$AC$3,COLUMN(),0))*DistanceShader!CF47*LightShader!CF47*(IF(OFFSET(Ghosts!$S$41,COLUMN(),0)&lt;ScreenHeight!$E48,   1,   (SQRT(OFFSET(Ghosts!$T$41,COLUMN(),0)-OFFSET(Ghosts!$R$41,COLUMN(),0)*ScreenHeight!$D48)-1))+IF(Ghosts!$B$35,IF(Param!$M$21,-1-POWER(0.3,Param!$M$21)/(IF(Param!$M$21&lt;20,LightShader!CF112,OFFSET(LightShader!CF112,Param!$M$21-20,0))+POWER(0.3,Param!$M$21)),-2),0))</f>
        <v>1.9094050784351904</v>
      </c>
      <c r="CG47" s="46">
        <f ca="1">IF(ScreenHeight!$B48&lt;OFFSET(Radar!$AC$3,COLUMN(),0),    Param!$B$38/ScreenHeight!$B48,    (Param!$B$37+1/(1-OFFSET(Radar!$AD$3,COLUMN(),0)*ScreenHeight!$C48)/Param!$B$39)/OFFSET(Radar!$AC$3,COLUMN(),0))*DistanceShader!CG47*LightShader!CG47*(IF(OFFSET(Ghosts!$S$41,COLUMN(),0)&lt;ScreenHeight!$E48,   1,   (SQRT(OFFSET(Ghosts!$T$41,COLUMN(),0)-OFFSET(Ghosts!$R$41,COLUMN(),0)*ScreenHeight!$D48)-1))+IF(Ghosts!$B$35,IF(Param!$M$21,-1-POWER(0.3,Param!$M$21)/(IF(Param!$M$21&lt;20,LightShader!CG112,OFFSET(LightShader!CG112,Param!$M$21-20,0))+POWER(0.3,Param!$M$21)),-2),0))</f>
        <v>1.8452972019168237</v>
      </c>
      <c r="CH47" s="46">
        <f ca="1">IF(ScreenHeight!$B48&lt;OFFSET(Radar!$AC$3,COLUMN(),0),    Param!$B$38/ScreenHeight!$B48,    (Param!$B$37+1/(1-OFFSET(Radar!$AD$3,COLUMN(),0)*ScreenHeight!$C48)/Param!$B$39)/OFFSET(Radar!$AC$3,COLUMN(),0))*DistanceShader!CH47*LightShader!CH47*(IF(OFFSET(Ghosts!$S$41,COLUMN(),0)&lt;ScreenHeight!$E48,   1,   (SQRT(OFFSET(Ghosts!$T$41,COLUMN(),0)-OFFSET(Ghosts!$R$41,COLUMN(),0)*ScreenHeight!$D48)-1))+IF(Ghosts!$B$35,IF(Param!$M$21,-1-POWER(0.3,Param!$M$21)/(IF(Param!$M$21&lt;20,LightShader!CH112,OFFSET(LightShader!CH112,Param!$M$21-20,0))+POWER(0.3,Param!$M$21)),-2),0))</f>
        <v>1.7839916719749025</v>
      </c>
      <c r="CI47" s="46">
        <f ca="1">IF(ScreenHeight!$B48&lt;OFFSET(Radar!$AC$3,COLUMN(),0),    Param!$B$38/ScreenHeight!$B48,    (Param!$B$37+1/(1-OFFSET(Radar!$AD$3,COLUMN(),0)*ScreenHeight!$C48)/Param!$B$39)/OFFSET(Radar!$AC$3,COLUMN(),0))*DistanceShader!CI47*LightShader!CI47*(IF(OFFSET(Ghosts!$S$41,COLUMN(),0)&lt;ScreenHeight!$E48,   1,   (SQRT(OFFSET(Ghosts!$T$41,COLUMN(),0)-OFFSET(Ghosts!$R$41,COLUMN(),0)*ScreenHeight!$D48)-1))+IF(Ghosts!$B$35,IF(Param!$M$21,-1-POWER(0.3,Param!$M$21)/(IF(Param!$M$21&lt;20,LightShader!CI112,OFFSET(LightShader!CI112,Param!$M$21-20,0))+POWER(0.3,Param!$M$21)),-2),0))</f>
        <v>1.7253501064916179</v>
      </c>
      <c r="CJ47" s="46">
        <f ca="1">IF(ScreenHeight!$B48&lt;OFFSET(Radar!$AC$3,COLUMN(),0),    Param!$B$38/ScreenHeight!$B48,    (Param!$B$37+1/(1-OFFSET(Radar!$AD$3,COLUMN(),0)*ScreenHeight!$C48)/Param!$B$39)/OFFSET(Radar!$AC$3,COLUMN(),0))*DistanceShader!CJ47*LightShader!CJ47*(IF(OFFSET(Ghosts!$S$41,COLUMN(),0)&lt;ScreenHeight!$E48,   1,   (SQRT(OFFSET(Ghosts!$T$41,COLUMN(),0)-OFFSET(Ghosts!$R$41,COLUMN(),0)*ScreenHeight!$D48)-1))+IF(Ghosts!$B$35,IF(Param!$M$21,-1-POWER(0.3,Param!$M$21)/(IF(Param!$M$21&lt;20,LightShader!CJ112,OFFSET(LightShader!CJ112,Param!$M$21-20,0))+POWER(0.3,Param!$M$21)),-2),0))</f>
        <v>1.6692403812154879</v>
      </c>
      <c r="CK47" s="46">
        <f ca="1">IF(ScreenHeight!$B48&lt;OFFSET(Radar!$AC$3,COLUMN(),0),    Param!$B$38/ScreenHeight!$B48,    (Param!$B$37+1/(1-OFFSET(Radar!$AD$3,COLUMN(),0)*ScreenHeight!$C48)/Param!$B$39)/OFFSET(Radar!$AC$3,COLUMN(),0))*DistanceShader!CK47*LightShader!CK47*(IF(OFFSET(Ghosts!$S$41,COLUMN(),0)&lt;ScreenHeight!$E48,   1,   (SQRT(OFFSET(Ghosts!$T$41,COLUMN(),0)-OFFSET(Ghosts!$R$41,COLUMN(),0)*ScreenHeight!$D48)-1))+IF(Ghosts!$B$35,IF(Param!$M$21,-1-POWER(0.3,Param!$M$21)/(IF(Param!$M$21&lt;20,LightShader!CK112,OFFSET(LightShader!CK112,Param!$M$21-20,0))+POWER(0.3,Param!$M$21)),-2),0))</f>
        <v>1.615536624710538</v>
      </c>
      <c r="CL47" s="46">
        <f ca="1">IF(ScreenHeight!$B48&lt;OFFSET(Radar!$AC$3,COLUMN(),0),    Param!$B$38/ScreenHeight!$B48,    (Param!$B$37+1/(1-OFFSET(Radar!$AD$3,COLUMN(),0)*ScreenHeight!$C48)/Param!$B$39)/OFFSET(Radar!$AC$3,COLUMN(),0))*DistanceShader!CL47*LightShader!CL47*(IF(OFFSET(Ghosts!$S$41,COLUMN(),0)&lt;ScreenHeight!$E48,   1,   (SQRT(OFFSET(Ghosts!$T$41,COLUMN(),0)-OFFSET(Ghosts!$R$41,COLUMN(),0)*ScreenHeight!$D48)-1))+IF(Ghosts!$B$35,IF(Param!$M$21,-1-POWER(0.3,Param!$M$21)/(IF(Param!$M$21&lt;20,LightShader!CL112,OFFSET(LightShader!CL112,Param!$M$21-20,0))+POWER(0.3,Param!$M$21)),-2),0))</f>
        <v>1.5641191322122778</v>
      </c>
      <c r="CM47" s="46">
        <f ca="1">IF(ScreenHeight!$B48&lt;OFFSET(Radar!$AC$3,COLUMN(),0),    Param!$B$38/ScreenHeight!$B48,    (Param!$B$37+1/(1-OFFSET(Radar!$AD$3,COLUMN(),0)*ScreenHeight!$C48)/Param!$B$39)/OFFSET(Radar!$AC$3,COLUMN(),0))*DistanceShader!CM47*LightShader!CM47*(IF(OFFSET(Ghosts!$S$41,COLUMN(),0)&lt;ScreenHeight!$E48,   1,   (SQRT(OFFSET(Ghosts!$T$41,COLUMN(),0)-OFFSET(Ghosts!$R$41,COLUMN(),0)*ScreenHeight!$D48)-1))+IF(Ghosts!$B$35,IF(Param!$M$21,-1-POWER(0.3,Param!$M$21)/(IF(Param!$M$21&lt;20,LightShader!CM112,OFFSET(LightShader!CM112,Param!$M$21-20,0))+POWER(0.3,Param!$M$21)),-2),0))</f>
        <v>1.5148742208833341</v>
      </c>
      <c r="CN47" s="46">
        <f ca="1">IF(ScreenHeight!$B48&lt;OFFSET(Radar!$AC$3,COLUMN(),0),    Param!$B$38/ScreenHeight!$B48,    (Param!$B$37+1/(1-OFFSET(Radar!$AD$3,COLUMN(),0)*ScreenHeight!$C48)/Param!$B$39)/OFFSET(Radar!$AC$3,COLUMN(),0))*DistanceShader!CN47*LightShader!CN47*(IF(OFFSET(Ghosts!$S$41,COLUMN(),0)&lt;ScreenHeight!$E48,   1,   (SQRT(OFFSET(Ghosts!$T$41,COLUMN(),0)-OFFSET(Ghosts!$R$41,COLUMN(),0)*ScreenHeight!$D48)-1))+IF(Ghosts!$B$35,IF(Param!$M$21,-1-POWER(0.3,Param!$M$21)/(IF(Param!$M$21&lt;20,LightShader!CN112,OFFSET(LightShader!CN112,Param!$M$21-20,0))+POWER(0.3,Param!$M$21)),-2),0))</f>
        <v>1.467694043884509</v>
      </c>
      <c r="CO47" s="46">
        <f ca="1">IF(ScreenHeight!$B48&lt;OFFSET(Radar!$AC$3,COLUMN(),0),    Param!$B$38/ScreenHeight!$B48,    (Param!$B$37+1/(1-OFFSET(Radar!$AD$3,COLUMN(),0)*ScreenHeight!$C48)/Param!$B$39)/OFFSET(Radar!$AC$3,COLUMN(),0))*DistanceShader!CO47*LightShader!CO47*(IF(OFFSET(Ghosts!$S$41,COLUMN(),0)&lt;ScreenHeight!$E48,   1,   (SQRT(OFFSET(Ghosts!$T$41,COLUMN(),0)-OFFSET(Ghosts!$R$41,COLUMN(),0)*ScreenHeight!$D48)-1))+IF(Ghosts!$B$35,IF(Param!$M$21,-1-POWER(0.3,Param!$M$21)/(IF(Param!$M$21&lt;20,LightShader!CO112,OFFSET(LightShader!CO112,Param!$M$21-20,0))+POWER(0.3,Param!$M$21)),-2),0))</f>
        <v>1.4224763766750992</v>
      </c>
      <c r="CP47" s="46">
        <f ca="1">IF(ScreenHeight!$B48&lt;OFFSET(Radar!$AC$3,COLUMN(),0),    Param!$B$38/ScreenHeight!$B48,    (Param!$B$37+1/(1-OFFSET(Radar!$AD$3,COLUMN(),0)*ScreenHeight!$C48)/Param!$B$39)/OFFSET(Radar!$AC$3,COLUMN(),0))*DistanceShader!CP47*LightShader!CP47*(IF(OFFSET(Ghosts!$S$41,COLUMN(),0)&lt;ScreenHeight!$E48,   1,   (SQRT(OFFSET(Ghosts!$T$41,COLUMN(),0)-OFFSET(Ghosts!$R$41,COLUMN(),0)*ScreenHeight!$D48)-1))+IF(Ghosts!$B$35,IF(Param!$M$21,-1-POWER(0.3,Param!$M$21)/(IF(Param!$M$21&lt;20,LightShader!CP112,OFFSET(LightShader!CP112,Param!$M$21-20,0))+POWER(0.3,Param!$M$21)),-2),0))</f>
        <v>1.3791243858109226</v>
      </c>
      <c r="CQ47" s="46">
        <f ca="1">IF(ScreenHeight!$B48&lt;OFFSET(Radar!$AC$3,COLUMN(),0),    Param!$B$38/ScreenHeight!$B48,    (Param!$B$37+1/(1-OFFSET(Radar!$AD$3,COLUMN(),0)*ScreenHeight!$C48)/Param!$B$39)/OFFSET(Radar!$AC$3,COLUMN(),0))*DistanceShader!CQ47*LightShader!CQ47*(IF(OFFSET(Ghosts!$S$41,COLUMN(),0)&lt;ScreenHeight!$E48,   1,   (SQRT(OFFSET(Ghosts!$T$41,COLUMN(),0)-OFFSET(Ghosts!$R$41,COLUMN(),0)*ScreenHeight!$D48)-1))+IF(Ghosts!$B$35,IF(Param!$M$21,-1-POWER(0.3,Param!$M$21)/(IF(Param!$M$21&lt;20,LightShader!CQ112,OFFSET(LightShader!CQ112,Param!$M$21-20,0))+POWER(0.3,Param!$M$21)),-2),0))</f>
        <v>1.3375463880431144</v>
      </c>
      <c r="CR47" s="46">
        <f ca="1">IF(ScreenHeight!$B48&lt;OFFSET(Radar!$AC$3,COLUMN(),0),    Param!$B$38/ScreenHeight!$B48,    (Param!$B$37+1/(1-OFFSET(Radar!$AD$3,COLUMN(),0)*ScreenHeight!$C48)/Param!$B$39)/OFFSET(Radar!$AC$3,COLUMN(),0))*DistanceShader!CR47*LightShader!CR47*(IF(OFFSET(Ghosts!$S$41,COLUMN(),0)&lt;ScreenHeight!$E48,   1,   (SQRT(OFFSET(Ghosts!$T$41,COLUMN(),0)-OFFSET(Ghosts!$R$41,COLUMN(),0)*ScreenHeight!$D48)-1))+IF(Ghosts!$B$35,IF(Param!$M$21,-1-POWER(0.3,Param!$M$21)/(IF(Param!$M$21&lt;20,LightShader!CR112,OFFSET(LightShader!CR112,Param!$M$21-20,0))+POWER(0.3,Param!$M$21)),-2),0))</f>
        <v>1.2976556055936228</v>
      </c>
      <c r="CS47" s="46">
        <f ca="1">IF(ScreenHeight!$B48&lt;OFFSET(Radar!$AC$3,COLUMN(),0),    Param!$B$38/ScreenHeight!$B48,    (Param!$B$37+1/(1-OFFSET(Radar!$AD$3,COLUMN(),0)*ScreenHeight!$C48)/Param!$B$39)/OFFSET(Radar!$AC$3,COLUMN(),0))*DistanceShader!CS47*LightShader!CS47*(IF(OFFSET(Ghosts!$S$41,COLUMN(),0)&lt;ScreenHeight!$E48,   1,   (SQRT(OFFSET(Ghosts!$T$41,COLUMN(),0)-OFFSET(Ghosts!$R$41,COLUMN(),0)*ScreenHeight!$D48)-1))+IF(Ghosts!$B$35,IF(Param!$M$21,-1-POWER(0.3,Param!$M$21)/(IF(Param!$M$21&lt;20,LightShader!CS112,OFFSET(LightShader!CS112,Param!$M$21-20,0))+POWER(0.3,Param!$M$21)),-2),0))</f>
        <v>1.2593699219812089</v>
      </c>
      <c r="CT47" s="46">
        <f ca="1">IF(ScreenHeight!$B48&lt;OFFSET(Radar!$AC$3,COLUMN(),0),    Param!$B$38/ScreenHeight!$B48,    (Param!$B$37+1/(1-OFFSET(Radar!$AD$3,COLUMN(),0)*ScreenHeight!$C48)/Param!$B$39)/OFFSET(Radar!$AC$3,COLUMN(),0))*DistanceShader!CT47*LightShader!CT47*(IF(OFFSET(Ghosts!$S$41,COLUMN(),0)&lt;ScreenHeight!$E48,   1,   (SQRT(OFFSET(Ghosts!$T$41,COLUMN(),0)-OFFSET(Ghosts!$R$41,COLUMN(),0)*ScreenHeight!$D48)-1))+IF(Ghosts!$B$35,IF(Param!$M$21,-1-POWER(0.3,Param!$M$21)/(IF(Param!$M$21&lt;20,LightShader!CT112,OFFSET(LightShader!CT112,Param!$M$21-20,0))+POWER(0.3,Param!$M$21)),-2),0))</f>
        <v>1.2226116416045503</v>
      </c>
      <c r="CU47" s="46">
        <f ca="1">IF(ScreenHeight!$B48&lt;OFFSET(Radar!$AC$3,COLUMN(),0),    Param!$B$38/ScreenHeight!$B48,    (Param!$B$37+1/(1-OFFSET(Radar!$AD$3,COLUMN(),0)*ScreenHeight!$C48)/Param!$B$39)/OFFSET(Radar!$AC$3,COLUMN(),0))*DistanceShader!CU47*LightShader!CU47*(IF(OFFSET(Ghosts!$S$41,COLUMN(),0)&lt;ScreenHeight!$E48,   1,   (SQRT(OFFSET(Ghosts!$T$41,COLUMN(),0)-OFFSET(Ghosts!$R$41,COLUMN(),0)*ScreenHeight!$D48)-1))+IF(Ghosts!$B$35,IF(Param!$M$21,-1-POWER(0.3,Param!$M$21)/(IF(Param!$M$21&lt;20,LightShader!CU112,OFFSET(LightShader!CU112,Param!$M$21-20,0))+POWER(0.3,Param!$M$21)),-2),0))</f>
        <v>1.1873072553852055</v>
      </c>
      <c r="CV47" s="46">
        <f ca="1">IF(ScreenHeight!$B48&lt;OFFSET(Radar!$AC$3,COLUMN(),0),    Param!$B$38/ScreenHeight!$B48,    (Param!$B$37+1/(1-OFFSET(Radar!$AD$3,COLUMN(),0)*ScreenHeight!$C48)/Param!$B$39)/OFFSET(Radar!$AC$3,COLUMN(),0))*DistanceShader!CV47*LightShader!CV47*(IF(OFFSET(Ghosts!$S$41,COLUMN(),0)&lt;ScreenHeight!$E48,   1,   (SQRT(OFFSET(Ghosts!$T$41,COLUMN(),0)-OFFSET(Ghosts!$R$41,COLUMN(),0)*ScreenHeight!$D48)-1))+IF(Ghosts!$B$35,IF(Param!$M$21,-1-POWER(0.3,Param!$M$21)/(IF(Param!$M$21&lt;20,LightShader!CV112,OFFSET(LightShader!CV112,Param!$M$21-20,0))+POWER(0.3,Param!$M$21)),-2),0))</f>
        <v>1.1533872140761503</v>
      </c>
      <c r="CW47" s="46">
        <f ca="1">IF(ScreenHeight!$B48&lt;OFFSET(Radar!$AC$3,COLUMN(),0),    Param!$B$38/ScreenHeight!$B48,    (Param!$B$37+1/(1-OFFSET(Radar!$AD$3,COLUMN(),0)*ScreenHeight!$C48)/Param!$B$39)/OFFSET(Radar!$AC$3,COLUMN(),0))*DistanceShader!CW47*LightShader!CW47*(IF(OFFSET(Ghosts!$S$41,COLUMN(),0)&lt;ScreenHeight!$E48,   1,   (SQRT(OFFSET(Ghosts!$T$41,COLUMN(),0)-OFFSET(Ghosts!$R$41,COLUMN(),0)*ScreenHeight!$D48)-1))+IF(Ghosts!$B$35,IF(Param!$M$21,-1-POWER(0.3,Param!$M$21)/(IF(Param!$M$21&lt;20,LightShader!CW112,OFFSET(LightShader!CW112,Param!$M$21-20,0))+POWER(0.3,Param!$M$21)),-2),0))</f>
        <v>1.1207857103065895</v>
      </c>
    </row>
    <row r="48" spans="1:125" ht="7.5" customHeight="1">
      <c r="A48" s="46">
        <f ca="1">IF(ScreenHeight!$B49&lt;OFFSET(Radar!$AC$3,COLUMN(),0),    Param!$B$38/ScreenHeight!$B49,    (Param!$B$37+1/(1-OFFSET(Radar!$AD$3,COLUMN(),0)*ScreenHeight!$C49)/Param!$B$39)/OFFSET(Radar!$AC$3,COLUMN(),0))*DistanceShader!A48*LightShader!A48*(IF(OFFSET(Ghosts!$S$41,COLUMN(),0)&lt;ScreenHeight!$E49,   1,   (SQRT(OFFSET(Ghosts!$T$41,COLUMN(),0)-OFFSET(Ghosts!$R$41,COLUMN(),0)*ScreenHeight!$D49)-1))+IF(Ghosts!$B$35,IF(Param!$M$21,-1-POWER(0.3,Param!$M$21)/(IF(Param!$M$21&lt;20,LightShader!A113,OFFSET(LightShader!A113,Param!$M$21-20,0))+POWER(0.3,Param!$M$21)),-2),0))</f>
        <v>1.2088756074879756</v>
      </c>
      <c r="B48" s="46">
        <f ca="1">IF(ScreenHeight!$B49&lt;OFFSET(Radar!$AC$3,COLUMN(),0),    Param!$B$38/ScreenHeight!$B49,    (Param!$B$37+1/(1-OFFSET(Radar!$AD$3,COLUMN(),0)*ScreenHeight!$C49)/Param!$B$39)/OFFSET(Radar!$AC$3,COLUMN(),0))*DistanceShader!B48*LightShader!B48*(IF(OFFSET(Ghosts!$S$41,COLUMN(),0)&lt;ScreenHeight!$E49,   1,   (SQRT(OFFSET(Ghosts!$T$41,COLUMN(),0)-OFFSET(Ghosts!$R$41,COLUMN(),0)*ScreenHeight!$D49)-1))+IF(Ghosts!$B$35,IF(Param!$M$21,-1-POWER(0.3,Param!$M$21)/(IF(Param!$M$21&lt;20,LightShader!B113,OFFSET(LightShader!B113,Param!$M$21-20,0))+POWER(0.3,Param!$M$21)),-2),0))</f>
        <v>1.2436838941998911</v>
      </c>
      <c r="C48" s="46">
        <f ca="1">IF(ScreenHeight!$B49&lt;OFFSET(Radar!$AC$3,COLUMN(),0),    Param!$B$38/ScreenHeight!$B49,    (Param!$B$37+1/(1-OFFSET(Radar!$AD$3,COLUMN(),0)*ScreenHeight!$C49)/Param!$B$39)/OFFSET(Radar!$AC$3,COLUMN(),0))*DistanceShader!C48*LightShader!C48*(IF(OFFSET(Ghosts!$S$41,COLUMN(),0)&lt;ScreenHeight!$E49,   1,   (SQRT(OFFSET(Ghosts!$T$41,COLUMN(),0)-OFFSET(Ghosts!$R$41,COLUMN(),0)*ScreenHeight!$D49)-1))+IF(Ghosts!$B$35,IF(Param!$M$21,-1-POWER(0.3,Param!$M$21)/(IF(Param!$M$21&lt;20,LightShader!C113,OFFSET(LightShader!C113,Param!$M$21-20,0))+POWER(0.3,Param!$M$21)),-2),0))</f>
        <v>1.2798652797975885</v>
      </c>
      <c r="D48" s="46">
        <f ca="1">IF(ScreenHeight!$B49&lt;OFFSET(Radar!$AC$3,COLUMN(),0),    Param!$B$38/ScreenHeight!$B49,    (Param!$B$37+1/(1-OFFSET(Radar!$AD$3,COLUMN(),0)*ScreenHeight!$C49)/Param!$B$39)/OFFSET(Radar!$AC$3,COLUMN(),0))*DistanceShader!D48*LightShader!D48*(IF(OFFSET(Ghosts!$S$41,COLUMN(),0)&lt;ScreenHeight!$E49,   1,   (SQRT(OFFSET(Ghosts!$T$41,COLUMN(),0)-OFFSET(Ghosts!$R$41,COLUMN(),0)*ScreenHeight!$D49)-1))+IF(Ghosts!$B$35,IF(Param!$M$21,-1-POWER(0.3,Param!$M$21)/(IF(Param!$M$21&lt;20,LightShader!D113,OFFSET(LightShader!D113,Param!$M$21-20,0))+POWER(0.3,Param!$M$21)),-2),0))</f>
        <v>1.3174851472144171</v>
      </c>
      <c r="E48" s="46">
        <f ca="1">IF(ScreenHeight!$B49&lt;OFFSET(Radar!$AC$3,COLUMN(),0),    Param!$B$38/ScreenHeight!$B49,    (Param!$B$37+1/(1-OFFSET(Radar!$AD$3,COLUMN(),0)*ScreenHeight!$C49)/Param!$B$39)/OFFSET(Radar!$AC$3,COLUMN(),0))*DistanceShader!E48*LightShader!E48*(IF(OFFSET(Ghosts!$S$41,COLUMN(),0)&lt;ScreenHeight!$E49,   1,   (SQRT(OFFSET(Ghosts!$T$41,COLUMN(),0)-OFFSET(Ghosts!$R$41,COLUMN(),0)*ScreenHeight!$D49)-1))+IF(Ghosts!$B$35,IF(Param!$M$21,-1-POWER(0.3,Param!$M$21)/(IF(Param!$M$21&lt;20,LightShader!E113,OFFSET(LightShader!E113,Param!$M$21-20,0))+POWER(0.3,Param!$M$21)),-2),0))</f>
        <v>1.3566122888007821</v>
      </c>
      <c r="F48" s="46">
        <f ca="1">IF(ScreenHeight!$B49&lt;OFFSET(Radar!$AC$3,COLUMN(),0),    Param!$B$38/ScreenHeight!$B49,    (Param!$B$37+1/(1-OFFSET(Radar!$AD$3,COLUMN(),0)*ScreenHeight!$C49)/Param!$B$39)/OFFSET(Radar!$AC$3,COLUMN(),0))*DistanceShader!F48*LightShader!F48*(IF(OFFSET(Ghosts!$S$41,COLUMN(),0)&lt;ScreenHeight!$E49,   1,   (SQRT(OFFSET(Ghosts!$T$41,COLUMN(),0)-OFFSET(Ghosts!$R$41,COLUMN(),0)*ScreenHeight!$D49)-1))+IF(Ghosts!$B$35,IF(Param!$M$21,-1-POWER(0.3,Param!$M$21)/(IF(Param!$M$21&lt;20,LightShader!F113,OFFSET(LightShader!F113,Param!$M$21-20,0))+POWER(0.3,Param!$M$21)),-2),0))</f>
        <v>1.3973190696551911</v>
      </c>
      <c r="G48" s="46">
        <f ca="1">IF(ScreenHeight!$B49&lt;OFFSET(Radar!$AC$3,COLUMN(),0),    Param!$B$38/ScreenHeight!$B49,    (Param!$B$37+1/(1-OFFSET(Radar!$AD$3,COLUMN(),0)*ScreenHeight!$C49)/Param!$B$39)/OFFSET(Radar!$AC$3,COLUMN(),0))*DistanceShader!G48*LightShader!G48*(IF(OFFSET(Ghosts!$S$41,COLUMN(),0)&lt;ScreenHeight!$E49,   1,   (SQRT(OFFSET(Ghosts!$T$41,COLUMN(),0)-OFFSET(Ghosts!$R$41,COLUMN(),0)*ScreenHeight!$D49)-1))+IF(Ghosts!$B$35,IF(Param!$M$21,-1-POWER(0.3,Param!$M$21)/(IF(Param!$M$21&lt;20,LightShader!G113,OFFSET(LightShader!G113,Param!$M$21-20,0))+POWER(0.3,Param!$M$21)),-2),0))</f>
        <v>1.4396815919201622</v>
      </c>
      <c r="H48" s="46">
        <f ca="1">IF(ScreenHeight!$B49&lt;OFFSET(Radar!$AC$3,COLUMN(),0),    Param!$B$38/ScreenHeight!$B49,    (Param!$B$37+1/(1-OFFSET(Radar!$AD$3,COLUMN(),0)*ScreenHeight!$C49)/Param!$B$39)/OFFSET(Radar!$AC$3,COLUMN(),0))*DistanceShader!H48*LightShader!H48*(IF(OFFSET(Ghosts!$S$41,COLUMN(),0)&lt;ScreenHeight!$E49,   1,   (SQRT(OFFSET(Ghosts!$T$41,COLUMN(),0)-OFFSET(Ghosts!$R$41,COLUMN(),0)*ScreenHeight!$D49)-1))+IF(Ghosts!$B$35,IF(Param!$M$21,-1-POWER(0.3,Param!$M$21)/(IF(Param!$M$21&lt;20,LightShader!H113,OFFSET(LightShader!H113,Param!$M$21-20,0))+POWER(0.3,Param!$M$21)),-2),0))</f>
        <v>1.4837798578860968</v>
      </c>
      <c r="I48" s="46">
        <f ca="1">IF(ScreenHeight!$B49&lt;OFFSET(Radar!$AC$3,COLUMN(),0),    Param!$B$38/ScreenHeight!$B49,    (Param!$B$37+1/(1-OFFSET(Radar!$AD$3,COLUMN(),0)*ScreenHeight!$C49)/Param!$B$39)/OFFSET(Radar!$AC$3,COLUMN(),0))*DistanceShader!I48*LightShader!I48*(IF(OFFSET(Ghosts!$S$41,COLUMN(),0)&lt;ScreenHeight!$E49,   1,   (SQRT(OFFSET(Ghosts!$T$41,COLUMN(),0)-OFFSET(Ghosts!$R$41,COLUMN(),0)*ScreenHeight!$D49)-1))+IF(Ghosts!$B$35,IF(Param!$M$21,-1-POWER(0.3,Param!$M$21)/(IF(Param!$M$21&lt;20,LightShader!I113,OFFSET(LightShader!I113,Param!$M$21-20,0))+POWER(0.3,Param!$M$21)),-2),0))</f>
        <v>1.5296979290620891</v>
      </c>
      <c r="J48" s="46">
        <f ca="1">IF(ScreenHeight!$B49&lt;OFFSET(Radar!$AC$3,COLUMN(),0),    Param!$B$38/ScreenHeight!$B49,    (Param!$B$37+1/(1-OFFSET(Radar!$AD$3,COLUMN(),0)*ScreenHeight!$C49)/Param!$B$39)/OFFSET(Radar!$AC$3,COLUMN(),0))*DistanceShader!J48*LightShader!J48*(IF(OFFSET(Ghosts!$S$41,COLUMN(),0)&lt;ScreenHeight!$E49,   1,   (SQRT(OFFSET(Ghosts!$T$41,COLUMN(),0)-OFFSET(Ghosts!$R$41,COLUMN(),0)*ScreenHeight!$D49)-1))+IF(Ghosts!$B$35,IF(Param!$M$21,-1-POWER(0.3,Param!$M$21)/(IF(Param!$M$21&lt;20,LightShader!J113,OFFSET(LightShader!J113,Param!$M$21-20,0))+POWER(0.3,Param!$M$21)),-2),0))</f>
        <v>1.5775240775091086</v>
      </c>
      <c r="K48" s="46">
        <f ca="1">IF(ScreenHeight!$B49&lt;OFFSET(Radar!$AC$3,COLUMN(),0),    Param!$B$38/ScreenHeight!$B49,    (Param!$B$37+1/(1-OFFSET(Radar!$AD$3,COLUMN(),0)*ScreenHeight!$C49)/Param!$B$39)/OFFSET(Radar!$AC$3,COLUMN(),0))*DistanceShader!K48*LightShader!K48*(IF(OFFSET(Ghosts!$S$41,COLUMN(),0)&lt;ScreenHeight!$E49,   1,   (SQRT(OFFSET(Ghosts!$T$41,COLUMN(),0)-OFFSET(Ghosts!$R$41,COLUMN(),0)*ScreenHeight!$D49)-1))+IF(Ghosts!$B$35,IF(Param!$M$21,-1-POWER(0.3,Param!$M$21)/(IF(Param!$M$21&lt;20,LightShader!K113,OFFSET(LightShader!K113,Param!$M$21-20,0))+POWER(0.3,Param!$M$21)),-2),0))</f>
        <v>1.6273509246430415</v>
      </c>
      <c r="L48" s="46">
        <f ca="1">IF(ScreenHeight!$B49&lt;OFFSET(Radar!$AC$3,COLUMN(),0),    Param!$B$38/ScreenHeight!$B49,    (Param!$B$37+1/(1-OFFSET(Radar!$AD$3,COLUMN(),0)*ScreenHeight!$C49)/Param!$B$39)/OFFSET(Radar!$AC$3,COLUMN(),0))*DistanceShader!L48*LightShader!L48*(IF(OFFSET(Ghosts!$S$41,COLUMN(),0)&lt;ScreenHeight!$E49,   1,   (SQRT(OFFSET(Ghosts!$T$41,COLUMN(),0)-OFFSET(Ghosts!$R$41,COLUMN(),0)*ScreenHeight!$D49)-1))+IF(Ghosts!$B$35,IF(Param!$M$21,-1-POWER(0.3,Param!$M$21)/(IF(Param!$M$21&lt;20,LightShader!L113,OFFSET(LightShader!L113,Param!$M$21-20,0))+POWER(0.3,Param!$M$21)),-2),0))</f>
        <v>1.6792755613469978</v>
      </c>
      <c r="M48" s="46">
        <f ca="1">IF(ScreenHeight!$B49&lt;OFFSET(Radar!$AC$3,COLUMN(),0),    Param!$B$38/ScreenHeight!$B49,    (Param!$B$37+1/(1-OFFSET(Radar!$AD$3,COLUMN(),0)*ScreenHeight!$C49)/Param!$B$39)/OFFSET(Radar!$AC$3,COLUMN(),0))*DistanceShader!M48*LightShader!M48*(IF(OFFSET(Ghosts!$S$41,COLUMN(),0)&lt;ScreenHeight!$E49,   1,   (SQRT(OFFSET(Ghosts!$T$41,COLUMN(),0)-OFFSET(Ghosts!$R$41,COLUMN(),0)*ScreenHeight!$D49)-1))+IF(Ghosts!$B$35,IF(Param!$M$21,-1-POWER(0.3,Param!$M$21)/(IF(Param!$M$21&lt;20,LightShader!M113,OFFSET(LightShader!M113,Param!$M$21-20,0))+POWER(0.3,Param!$M$21)),-2),0))</f>
        <v>1.7333996415151447</v>
      </c>
      <c r="N48" s="46">
        <f ca="1">IF(ScreenHeight!$B49&lt;OFFSET(Radar!$AC$3,COLUMN(),0),    Param!$B$38/ScreenHeight!$B49,    (Param!$B$37+1/(1-OFFSET(Radar!$AD$3,COLUMN(),0)*ScreenHeight!$C49)/Param!$B$39)/OFFSET(Radar!$AC$3,COLUMN(),0))*DistanceShader!N48*LightShader!N48*(IF(OFFSET(Ghosts!$S$41,COLUMN(),0)&lt;ScreenHeight!$E49,   1,   (SQRT(OFFSET(Ghosts!$T$41,COLUMN(),0)-OFFSET(Ghosts!$R$41,COLUMN(),0)*ScreenHeight!$D49)-1))+IF(Ghosts!$B$35,IF(Param!$M$21,-1-POWER(0.3,Param!$M$21)/(IF(Param!$M$21&lt;20,LightShader!N113,OFFSET(LightShader!N113,Param!$M$21-20,0))+POWER(0.3,Param!$M$21)),-2),0))</f>
        <v>1.789829438999103</v>
      </c>
      <c r="O48" s="46">
        <f ca="1">IF(ScreenHeight!$B49&lt;OFFSET(Radar!$AC$3,COLUMN(),0),    Param!$B$38/ScreenHeight!$B49,    (Param!$B$37+1/(1-OFFSET(Radar!$AD$3,COLUMN(),0)*ScreenHeight!$C49)/Param!$B$39)/OFFSET(Radar!$AC$3,COLUMN(),0))*DistanceShader!O48*LightShader!O48*(IF(OFFSET(Ghosts!$S$41,COLUMN(),0)&lt;ScreenHeight!$E49,   1,   (SQRT(OFFSET(Ghosts!$T$41,COLUMN(),0)-OFFSET(Ghosts!$R$41,COLUMN(),0)*ScreenHeight!$D49)-1))+IF(Ghosts!$B$35,IF(Param!$M$21,-1-POWER(0.3,Param!$M$21)/(IF(Param!$M$21&lt;20,LightShader!O113,OFFSET(LightShader!O113,Param!$M$21-20,0))+POWER(0.3,Param!$M$21)),-2),0))</f>
        <v>1.8486758552385207</v>
      </c>
      <c r="P48" s="46">
        <f ca="1">IF(ScreenHeight!$B49&lt;OFFSET(Radar!$AC$3,COLUMN(),0),    Param!$B$38/ScreenHeight!$B49,    (Param!$B$37+1/(1-OFFSET(Radar!$AD$3,COLUMN(),0)*ScreenHeight!$C49)/Param!$B$39)/OFFSET(Radar!$AC$3,COLUMN(),0))*DistanceShader!P48*LightShader!P48*(IF(OFFSET(Ghosts!$S$41,COLUMN(),0)&lt;ScreenHeight!$E49,   1,   (SQRT(OFFSET(Ghosts!$T$41,COLUMN(),0)-OFFSET(Ghosts!$R$41,COLUMN(),0)*ScreenHeight!$D49)-1))+IF(Ghosts!$B$35,IF(Param!$M$21,-1-POWER(0.3,Param!$M$21)/(IF(Param!$M$21&lt;20,LightShader!P113,OFFSET(LightShader!P113,Param!$M$21-20,0))+POWER(0.3,Param!$M$21)),-2),0))</f>
        <v>1.9100543615028049</v>
      </c>
      <c r="Q48" s="46">
        <f ca="1">IF(ScreenHeight!$B49&lt;OFFSET(Radar!$AC$3,COLUMN(),0),    Param!$B$38/ScreenHeight!$B49,    (Param!$B$37+1/(1-OFFSET(Radar!$AD$3,COLUMN(),0)*ScreenHeight!$C49)/Param!$B$39)/OFFSET(Radar!$AC$3,COLUMN(),0))*DistanceShader!Q48*LightShader!Q48*(IF(OFFSET(Ghosts!$S$41,COLUMN(),0)&lt;ScreenHeight!$E49,   1,   (SQRT(OFFSET(Ghosts!$T$41,COLUMN(),0)-OFFSET(Ghosts!$R$41,COLUMN(),0)*ScreenHeight!$D49)-1))+IF(Ghosts!$B$35,IF(Param!$M$21,-1-POWER(0.3,Param!$M$21)/(IF(Param!$M$21&lt;20,LightShader!Q113,OFFSET(LightShader!Q113,Param!$M$21-20,0))+POWER(0.3,Param!$M$21)),-2),0))</f>
        <v>1.9740848554976593</v>
      </c>
      <c r="R48" s="46">
        <f ca="1">IF(ScreenHeight!$B49&lt;OFFSET(Radar!$AC$3,COLUMN(),0),    Param!$B$38/ScreenHeight!$B49,    (Param!$B$37+1/(1-OFFSET(Radar!$AD$3,COLUMN(),0)*ScreenHeight!$C49)/Param!$B$39)/OFFSET(Radar!$AC$3,COLUMN(),0))*DistanceShader!R48*LightShader!R48*(IF(OFFSET(Ghosts!$S$41,COLUMN(),0)&lt;ScreenHeight!$E49,   1,   (SQRT(OFFSET(Ghosts!$T$41,COLUMN(),0)-OFFSET(Ghosts!$R$41,COLUMN(),0)*ScreenHeight!$D49)-1))+IF(Ghosts!$B$35,IF(Param!$M$21,-1-POWER(0.3,Param!$M$21)/(IF(Param!$M$21&lt;20,LightShader!R113,OFFSET(LightShader!R113,Param!$M$21-20,0))+POWER(0.3,Param!$M$21)),-2),0))</f>
        <v>2.0408914069142323</v>
      </c>
      <c r="S48" s="46">
        <f ca="1">IF(ScreenHeight!$B49&lt;OFFSET(Radar!$AC$3,COLUMN(),0),    Param!$B$38/ScreenHeight!$B49,    (Param!$B$37+1/(1-OFFSET(Radar!$AD$3,COLUMN(),0)*ScreenHeight!$C49)/Param!$B$39)/OFFSET(Radar!$AC$3,COLUMN(),0))*DistanceShader!S48*LightShader!S48*(IF(OFFSET(Ghosts!$S$41,COLUMN(),0)&lt;ScreenHeight!$E49,   1,   (SQRT(OFFSET(Ghosts!$T$41,COLUMN(),0)-OFFSET(Ghosts!$R$41,COLUMN(),0)*ScreenHeight!$D49)-1))+IF(Ghosts!$B$35,IF(Param!$M$21,-1-POWER(0.3,Param!$M$21)/(IF(Param!$M$21&lt;20,LightShader!S113,OFFSET(LightShader!S113,Param!$M$21-20,0))+POWER(0.3,Param!$M$21)),-2),0))</f>
        <v>2.1106018601033032</v>
      </c>
      <c r="T48" s="46">
        <f ca="1">IF(ScreenHeight!$B49&lt;OFFSET(Radar!$AC$3,COLUMN(),0),    Param!$B$38/ScreenHeight!$B49,    (Param!$B$37+1/(1-OFFSET(Radar!$AD$3,COLUMN(),0)*ScreenHeight!$C49)/Param!$B$39)/OFFSET(Radar!$AC$3,COLUMN(),0))*DistanceShader!T48*LightShader!T48*(IF(OFFSET(Ghosts!$S$41,COLUMN(),0)&lt;ScreenHeight!$E49,   1,   (SQRT(OFFSET(Ghosts!$T$41,COLUMN(),0)-OFFSET(Ghosts!$R$41,COLUMN(),0)*ScreenHeight!$D49)-1))+IF(Ghosts!$B$35,IF(Param!$M$21,-1-POWER(0.3,Param!$M$21)/(IF(Param!$M$21&lt;20,LightShader!T113,OFFSET(LightShader!T113,Param!$M$21-20,0))+POWER(0.3,Param!$M$21)),-2),0))</f>
        <v>2.1833472541900409</v>
      </c>
      <c r="U48" s="46">
        <f ca="1">IF(ScreenHeight!$B49&lt;OFFSET(Radar!$AC$3,COLUMN(),0),    Param!$B$38/ScreenHeight!$B49,    (Param!$B$37+1/(1-OFFSET(Radar!$AD$3,COLUMN(),0)*ScreenHeight!$C49)/Param!$B$39)/OFFSET(Radar!$AC$3,COLUMN(),0))*DistanceShader!U48*LightShader!U48*(IF(OFFSET(Ghosts!$S$41,COLUMN(),0)&lt;ScreenHeight!$E49,   1,   (SQRT(OFFSET(Ghosts!$T$41,COLUMN(),0)-OFFSET(Ghosts!$R$41,COLUMN(),0)*ScreenHeight!$D49)-1))+IF(Ghosts!$B$35,IF(Param!$M$21,-1-POWER(0.3,Param!$M$21)/(IF(Param!$M$21&lt;20,LightShader!U113,OFFSET(LightShader!U113,Param!$M$21-20,0))+POWER(0.3,Param!$M$21)),-2),0))</f>
        <v>2.2592610113212199</v>
      </c>
      <c r="V48" s="46">
        <f ca="1">IF(ScreenHeight!$B49&lt;OFFSET(Radar!$AC$3,COLUMN(),0),    Param!$B$38/ScreenHeight!$B49,    (Param!$B$37+1/(1-OFFSET(Radar!$AD$3,COLUMN(),0)*ScreenHeight!$C49)/Param!$B$39)/OFFSET(Radar!$AC$3,COLUMN(),0))*DistanceShader!V48*LightShader!V48*(IF(OFFSET(Ghosts!$S$41,COLUMN(),0)&lt;ScreenHeight!$E49,   1,   (SQRT(OFFSET(Ghosts!$T$41,COLUMN(),0)-OFFSET(Ghosts!$R$41,COLUMN(),0)*ScreenHeight!$D49)-1))+IF(Ghosts!$B$35,IF(Param!$M$21,-1-POWER(0.3,Param!$M$21)/(IF(Param!$M$21&lt;20,LightShader!V113,OFFSET(LightShader!V113,Param!$M$21-20,0))+POWER(0.3,Param!$M$21)),-2),0))</f>
        <v>2.3384778320447097</v>
      </c>
      <c r="W48" s="46">
        <f ca="1">IF(ScreenHeight!$B49&lt;OFFSET(Radar!$AC$3,COLUMN(),0),    Param!$B$38/ScreenHeight!$B49,    (Param!$B$37+1/(1-OFFSET(Radar!$AD$3,COLUMN(),0)*ScreenHeight!$C49)/Param!$B$39)/OFFSET(Radar!$AC$3,COLUMN(),0))*DistanceShader!W48*LightShader!W48*(IF(OFFSET(Ghosts!$S$41,COLUMN(),0)&lt;ScreenHeight!$E49,   1,   (SQRT(OFFSET(Ghosts!$T$41,COLUMN(),0)-OFFSET(Ghosts!$R$41,COLUMN(),0)*ScreenHeight!$D49)-1))+IF(Ghosts!$B$35,IF(Param!$M$21,-1-POWER(0.3,Param!$M$21)/(IF(Param!$M$21&lt;20,LightShader!W113,OFFSET(LightShader!W113,Param!$M$21-20,0))+POWER(0.3,Param!$M$21)),-2),0))</f>
        <v>2.4211322227382923</v>
      </c>
      <c r="X48" s="46">
        <f ca="1">IF(ScreenHeight!$B49&lt;OFFSET(Radar!$AC$3,COLUMN(),0),    Param!$B$38/ScreenHeight!$B49,    (Param!$B$37+1/(1-OFFSET(Radar!$AD$3,COLUMN(),0)*ScreenHeight!$C49)/Param!$B$39)/OFFSET(Radar!$AC$3,COLUMN(),0))*DistanceShader!X48*LightShader!X48*(IF(OFFSET(Ghosts!$S$41,COLUMN(),0)&lt;ScreenHeight!$E49,   1,   (SQRT(OFFSET(Ghosts!$T$41,COLUMN(),0)-OFFSET(Ghosts!$R$41,COLUMN(),0)*ScreenHeight!$D49)-1))+IF(Ghosts!$B$35,IF(Param!$M$21,-1-POWER(0.3,Param!$M$21)/(IF(Param!$M$21&lt;20,LightShader!X113,OFFSET(LightShader!X113,Param!$M$21-20,0))+POWER(0.3,Param!$M$21)),-2),0))</f>
        <v>2.5073565632288908</v>
      </c>
      <c r="Y48" s="46">
        <f ca="1">IF(ScreenHeight!$B49&lt;OFFSET(Radar!$AC$3,COLUMN(),0),    Param!$B$38/ScreenHeight!$B49,    (Param!$B$37+1/(1-OFFSET(Radar!$AD$3,COLUMN(),0)*ScreenHeight!$C49)/Param!$B$39)/OFFSET(Radar!$AC$3,COLUMN(),0))*DistanceShader!Y48*LightShader!Y48*(IF(OFFSET(Ghosts!$S$41,COLUMN(),0)&lt;ScreenHeight!$E49,   1,   (SQRT(OFFSET(Ghosts!$T$41,COLUMN(),0)-OFFSET(Ghosts!$R$41,COLUMN(),0)*ScreenHeight!$D49)-1))+IF(Ghosts!$B$35,IF(Param!$M$21,-1-POWER(0.3,Param!$M$21)/(IF(Param!$M$21&lt;20,LightShader!Y113,OFFSET(LightShader!Y113,Param!$M$21-20,0))+POWER(0.3,Param!$M$21)),-2),0))</f>
        <v>2.5972786030440078</v>
      </c>
      <c r="Z48" s="46">
        <f ca="1">IF(ScreenHeight!$B49&lt;OFFSET(Radar!$AC$3,COLUMN(),0),    Param!$B$38/ScreenHeight!$B49,    (Param!$B$37+1/(1-OFFSET(Radar!$AD$3,COLUMN(),0)*ScreenHeight!$C49)/Param!$B$39)/OFFSET(Radar!$AC$3,COLUMN(),0))*DistanceShader!Z48*LightShader!Z48*(IF(OFFSET(Ghosts!$S$41,COLUMN(),0)&lt;ScreenHeight!$E49,   1,   (SQRT(OFFSET(Ghosts!$T$41,COLUMN(),0)-OFFSET(Ghosts!$R$41,COLUMN(),0)*ScreenHeight!$D49)-1))+IF(Ghosts!$B$35,IF(Param!$M$21,-1-POWER(0.3,Param!$M$21)/(IF(Param!$M$21&lt;20,LightShader!Z113,OFFSET(LightShader!Z113,Param!$M$21-20,0))+POWER(0.3,Param!$M$21)),-2),0))</f>
        <v>2.6910182520426162</v>
      </c>
      <c r="AA48" s="46">
        <f ca="1">IF(ScreenHeight!$B49&lt;OFFSET(Radar!$AC$3,COLUMN(),0),    Param!$B$38/ScreenHeight!$B49,    (Param!$B$37+1/(1-OFFSET(Radar!$AD$3,COLUMN(),0)*ScreenHeight!$C49)/Param!$B$39)/OFFSET(Radar!$AC$3,COLUMN(),0))*DistanceShader!AA48*LightShader!AA48*(IF(OFFSET(Ghosts!$S$41,COLUMN(),0)&lt;ScreenHeight!$E49,   1,   (SQRT(OFFSET(Ghosts!$T$41,COLUMN(),0)-OFFSET(Ghosts!$R$41,COLUMN(),0)*ScreenHeight!$D49)-1))+IF(Ghosts!$B$35,IF(Param!$M$21,-1-POWER(0.3,Param!$M$21)/(IF(Param!$M$21&lt;20,LightShader!AA113,OFFSET(LightShader!AA113,Param!$M$21-20,0))+POWER(0.3,Param!$M$21)),-2),0))</f>
        <v>2.7886835057043107</v>
      </c>
      <c r="AB48" s="46">
        <f ca="1">IF(ScreenHeight!$B49&lt;OFFSET(Radar!$AC$3,COLUMN(),0),    Param!$B$38/ScreenHeight!$B49,    (Param!$B$37+1/(1-OFFSET(Radar!$AD$3,COLUMN(),0)*ScreenHeight!$C49)/Param!$B$39)/OFFSET(Radar!$AC$3,COLUMN(),0))*DistanceShader!AB48*LightShader!AB48*(IF(OFFSET(Ghosts!$S$41,COLUMN(),0)&lt;ScreenHeight!$E49,   1,   (SQRT(OFFSET(Ghosts!$T$41,COLUMN(),0)-OFFSET(Ghosts!$R$41,COLUMN(),0)*ScreenHeight!$D49)-1))+IF(Ghosts!$B$35,IF(Param!$M$21,-1-POWER(0.3,Param!$M$21)/(IF(Param!$M$21&lt;20,LightShader!AB113,OFFSET(LightShader!AB113,Param!$M$21-20,0))+POWER(0.3,Param!$M$21)),-2),0))</f>
        <v>2.8903653178314692</v>
      </c>
      <c r="AC48" s="46">
        <f ca="1">IF(ScreenHeight!$B49&lt;OFFSET(Radar!$AC$3,COLUMN(),0),    Param!$B$38/ScreenHeight!$B49,    (Param!$B$37+1/(1-OFFSET(Radar!$AD$3,COLUMN(),0)*ScreenHeight!$C49)/Param!$B$39)/OFFSET(Radar!$AC$3,COLUMN(),0))*DistanceShader!AC48*LightShader!AC48*(IF(OFFSET(Ghosts!$S$41,COLUMN(),0)&lt;ScreenHeight!$E49,   1,   (SQRT(OFFSET(Ghosts!$T$41,COLUMN(),0)-OFFSET(Ghosts!$R$41,COLUMN(),0)*ScreenHeight!$D49)-1))+IF(Ghosts!$B$35,IF(Param!$M$21,-1-POWER(0.3,Param!$M$21)/(IF(Param!$M$21&lt;20,LightShader!AC113,OFFSET(LightShader!AC113,Param!$M$21-20,0))+POWER(0.3,Param!$M$21)),-2),0))</f>
        <v>2.9961312053525764</v>
      </c>
      <c r="AD48" s="46">
        <f ca="1">IF(ScreenHeight!$B49&lt;OFFSET(Radar!$AC$3,COLUMN(),0),    Param!$B$38/ScreenHeight!$B49,    (Param!$B$37+1/(1-OFFSET(Radar!$AD$3,COLUMN(),0)*ScreenHeight!$C49)/Param!$B$39)/OFFSET(Radar!$AC$3,COLUMN(),0))*DistanceShader!AD48*LightShader!AD48*(IF(OFFSET(Ghosts!$S$41,COLUMN(),0)&lt;ScreenHeight!$E49,   1,   (SQRT(OFFSET(Ghosts!$T$41,COLUMN(),0)-OFFSET(Ghosts!$R$41,COLUMN(),0)*ScreenHeight!$D49)-1))+IF(Ghosts!$B$35,IF(Param!$M$21,-1-POWER(0.3,Param!$M$21)/(IF(Param!$M$21&lt;20,LightShader!AD113,OFFSET(LightShader!AD113,Param!$M$21-20,0))+POWER(0.3,Param!$M$21)),-2),0))</f>
        <v>3.1060173440332299</v>
      </c>
      <c r="AE48" s="46">
        <f ca="1">IF(ScreenHeight!$B49&lt;OFFSET(Radar!$AC$3,COLUMN(),0),    Param!$B$38/ScreenHeight!$B49,    (Param!$B$37+1/(1-OFFSET(Radar!$AD$3,COLUMN(),0)*ScreenHeight!$C49)/Param!$B$39)/OFFSET(Radar!$AC$3,COLUMN(),0))*DistanceShader!AE48*LightShader!AE48*(IF(OFFSET(Ghosts!$S$41,COLUMN(),0)&lt;ScreenHeight!$E49,   1,   (SQRT(OFFSET(Ghosts!$T$41,COLUMN(),0)-OFFSET(Ghosts!$R$41,COLUMN(),0)*ScreenHeight!$D49)-1))+IF(Ghosts!$B$35,IF(Param!$M$21,-1-POWER(0.3,Param!$M$21)/(IF(Param!$M$21&lt;20,LightShader!AE113,OFFSET(LightShader!AE113,Param!$M$21-20,0))+POWER(0.3,Param!$M$21)),-2),0))</f>
        <v>3.220018894713828</v>
      </c>
      <c r="AF48" s="46">
        <f ca="1">IF(ScreenHeight!$B49&lt;OFFSET(Radar!$AC$3,COLUMN(),0),    Param!$B$38/ScreenHeight!$B49,    (Param!$B$37+1/(1-OFFSET(Radar!$AD$3,COLUMN(),0)*ScreenHeight!$C49)/Param!$B$39)/OFFSET(Radar!$AC$3,COLUMN(),0))*DistanceShader!AF48*LightShader!AF48*(IF(OFFSET(Ghosts!$S$41,COLUMN(),0)&lt;ScreenHeight!$E49,   1,   (SQRT(OFFSET(Ghosts!$T$41,COLUMN(),0)-OFFSET(Ghosts!$R$41,COLUMN(),0)*ScreenHeight!$D49)-1))+IF(Ghosts!$B$35,IF(Param!$M$21,-1-POWER(0.3,Param!$M$21)/(IF(Param!$M$21&lt;20,LightShader!AF113,OFFSET(LightShader!AF113,Param!$M$21-20,0))+POWER(0.3,Param!$M$21)),-2),0))</f>
        <v>3.3380782942169365</v>
      </c>
      <c r="AG48" s="46">
        <f ca="1">IF(ScreenHeight!$B49&lt;OFFSET(Radar!$AC$3,COLUMN(),0),    Param!$B$38/ScreenHeight!$B49,    (Param!$B$37+1/(1-OFFSET(Radar!$AD$3,COLUMN(),0)*ScreenHeight!$C49)/Param!$B$39)/OFFSET(Radar!$AC$3,COLUMN(),0))*DistanceShader!AG48*LightShader!AG48*(IF(OFFSET(Ghosts!$S$41,COLUMN(),0)&lt;ScreenHeight!$E49,   1,   (SQRT(OFFSET(Ghosts!$T$41,COLUMN(),0)-OFFSET(Ghosts!$R$41,COLUMN(),0)*ScreenHeight!$D49)-1))+IF(Ghosts!$B$35,IF(Param!$M$21,-1-POWER(0.3,Param!$M$21)/(IF(Param!$M$21&lt;20,LightShader!AG113,OFFSET(LightShader!AG113,Param!$M$21-20,0))+POWER(0.3,Param!$M$21)),-2),0))</f>
        <v>3.4600712636896236</v>
      </c>
      <c r="AH48" s="46">
        <f ca="1">IF(ScreenHeight!$B49&lt;OFFSET(Radar!$AC$3,COLUMN(),0),    Param!$B$38/ScreenHeight!$B49,    (Param!$B$37+1/(1-OFFSET(Radar!$AD$3,COLUMN(),0)*ScreenHeight!$C49)/Param!$B$39)/OFFSET(Radar!$AC$3,COLUMN(),0))*DistanceShader!AH48*LightShader!AH48*(IF(OFFSET(Ghosts!$S$41,COLUMN(),0)&lt;ScreenHeight!$E49,   1,   (SQRT(OFFSET(Ghosts!$T$41,COLUMN(),0)-OFFSET(Ghosts!$R$41,COLUMN(),0)*ScreenHeight!$D49)-1))+IF(Ghosts!$B$35,IF(Param!$M$21,-1-POWER(0.3,Param!$M$21)/(IF(Param!$M$21&lt;20,LightShader!AH113,OFFSET(LightShader!AH113,Param!$M$21-20,0))+POWER(0.3,Param!$M$21)),-2),0))</f>
        <v>3.5857903445194435</v>
      </c>
      <c r="AI48" s="46">
        <f ca="1">IF(ScreenHeight!$B49&lt;OFFSET(Radar!$AC$3,COLUMN(),0),    Param!$B$38/ScreenHeight!$B49,    (Param!$B$37+1/(1-OFFSET(Radar!$AD$3,COLUMN(),0)*ScreenHeight!$C49)/Param!$B$39)/OFFSET(Radar!$AC$3,COLUMN(),0))*DistanceShader!AI48*LightShader!AI48*(IF(OFFSET(Ghosts!$S$41,COLUMN(),0)&lt;ScreenHeight!$E49,   1,   (SQRT(OFFSET(Ghosts!$T$41,COLUMN(),0)-OFFSET(Ghosts!$R$41,COLUMN(),0)*ScreenHeight!$D49)-1))+IF(Ghosts!$B$35,IF(Param!$M$21,-1-POWER(0.3,Param!$M$21)/(IF(Param!$M$21&lt;20,LightShader!AI113,OFFSET(LightShader!AI113,Param!$M$21-20,0))+POWER(0.3,Param!$M$21)),-2),0))</f>
        <v>3.7149258877039619</v>
      </c>
      <c r="AJ48" s="46">
        <f ca="1">IF(ScreenHeight!$B49&lt;OFFSET(Radar!$AC$3,COLUMN(),0),    Param!$B$38/ScreenHeight!$B49,    (Param!$B$37+1/(1-OFFSET(Radar!$AD$3,COLUMN(),0)*ScreenHeight!$C49)/Param!$B$39)/OFFSET(Radar!$AC$3,COLUMN(),0))*DistanceShader!AJ48*LightShader!AJ48*(IF(OFFSET(Ghosts!$S$41,COLUMN(),0)&lt;ScreenHeight!$E49,   1,   (SQRT(OFFSET(Ghosts!$T$41,COLUMN(),0)-OFFSET(Ghosts!$R$41,COLUMN(),0)*ScreenHeight!$D49)-1))+IF(Ghosts!$B$35,IF(Param!$M$21,-1-POWER(0.3,Param!$M$21)/(IF(Param!$M$21&lt;20,LightShader!AJ113,OFFSET(LightShader!AJ113,Param!$M$21-20,0))+POWER(0.3,Param!$M$21)),-2),0))</f>
        <v>3.8470446212897857</v>
      </c>
      <c r="AK48" s="46">
        <f ca="1">IF(ScreenHeight!$B49&lt;OFFSET(Radar!$AC$3,COLUMN(),0),    Param!$B$38/ScreenHeight!$B49,    (Param!$B$37+1/(1-OFFSET(Radar!$AD$3,COLUMN(),0)*ScreenHeight!$C49)/Param!$B$39)/OFFSET(Radar!$AC$3,COLUMN(),0))*DistanceShader!AK48*LightShader!AK48*(IF(OFFSET(Ghosts!$S$41,COLUMN(),0)&lt;ScreenHeight!$E49,   1,   (SQRT(OFFSET(Ghosts!$T$41,COLUMN(),0)-OFFSET(Ghosts!$R$41,COLUMN(),0)*ScreenHeight!$D49)-1))+IF(Ghosts!$B$35,IF(Param!$M$21,-1-POWER(0.3,Param!$M$21)/(IF(Param!$M$21&lt;20,LightShader!AK113,OFFSET(LightShader!AK113,Param!$M$21-20,0))+POWER(0.3,Param!$M$21)),-2),0))</f>
        <v>3.9815662304944883</v>
      </c>
      <c r="AL48" s="46">
        <f ca="1">IF(ScreenHeight!$B49&lt;OFFSET(Radar!$AC$3,COLUMN(),0),    Param!$B$38/ScreenHeight!$B49,    (Param!$B$37+1/(1-OFFSET(Radar!$AD$3,COLUMN(),0)*ScreenHeight!$C49)/Param!$B$39)/OFFSET(Radar!$AC$3,COLUMN(),0))*DistanceShader!AL48*LightShader!AL48*(IF(OFFSET(Ghosts!$S$41,COLUMN(),0)&lt;ScreenHeight!$E49,   1,   (SQRT(OFFSET(Ghosts!$T$41,COLUMN(),0)-OFFSET(Ghosts!$R$41,COLUMN(),0)*ScreenHeight!$D49)-1))+IF(Ghosts!$B$35,IF(Param!$M$21,-1-POWER(0.3,Param!$M$21)/(IF(Param!$M$21&lt;20,LightShader!AL113,OFFSET(LightShader!AL113,Param!$M$21-20,0))+POWER(0.3,Param!$M$21)),-2),0))</f>
        <v>4.1177388343523758</v>
      </c>
      <c r="AM48" s="46">
        <f ca="1">IF(ScreenHeight!$B49&lt;OFFSET(Radar!$AC$3,COLUMN(),0),    Param!$B$38/ScreenHeight!$B49,    (Param!$B$37+1/(1-OFFSET(Radar!$AD$3,COLUMN(),0)*ScreenHeight!$C49)/Param!$B$39)/OFFSET(Radar!$AC$3,COLUMN(),0))*DistanceShader!AM48*LightShader!AM48*(IF(OFFSET(Ghosts!$S$41,COLUMN(),0)&lt;ScreenHeight!$E49,   1,   (SQRT(OFFSET(Ghosts!$T$41,COLUMN(),0)-OFFSET(Ghosts!$R$41,COLUMN(),0)*ScreenHeight!$D49)-1))+IF(Ghosts!$B$35,IF(Param!$M$21,-1-POWER(0.3,Param!$M$21)/(IF(Param!$M$21&lt;20,LightShader!AM113,OFFSET(LightShader!AM113,Param!$M$21-20,0))+POWER(0.3,Param!$M$21)),-2),0))</f>
        <v>4.25461485086986</v>
      </c>
      <c r="AN48" s="46">
        <f ca="1">IF(ScreenHeight!$B49&lt;OFFSET(Radar!$AC$3,COLUMN(),0),    Param!$B$38/ScreenHeight!$B49,    (Param!$B$37+1/(1-OFFSET(Radar!$AD$3,COLUMN(),0)*ScreenHeight!$C49)/Param!$B$39)/OFFSET(Radar!$AC$3,COLUMN(),0))*DistanceShader!AN48*LightShader!AN48*(IF(OFFSET(Ghosts!$S$41,COLUMN(),0)&lt;ScreenHeight!$E49,   1,   (SQRT(OFFSET(Ghosts!$T$41,COLUMN(),0)-OFFSET(Ghosts!$R$41,COLUMN(),0)*ScreenHeight!$D49)-1))+IF(Ghosts!$B$35,IF(Param!$M$21,-1-POWER(0.3,Param!$M$21)/(IF(Param!$M$21&lt;20,LightShader!AN113,OFFSET(LightShader!AN113,Param!$M$21-20,0))+POWER(0.3,Param!$M$21)),-2),0))</f>
        <v>4.3910295076257819</v>
      </c>
      <c r="AO48" s="46">
        <f ca="1">IF(ScreenHeight!$B49&lt;OFFSET(Radar!$AC$3,COLUMN(),0),    Param!$B$38/ScreenHeight!$B49,    (Param!$B$37+1/(1-OFFSET(Radar!$AD$3,COLUMN(),0)*ScreenHeight!$C49)/Param!$B$39)/OFFSET(Radar!$AC$3,COLUMN(),0))*DistanceShader!AO48*LightShader!AO48*(IF(OFFSET(Ghosts!$S$41,COLUMN(),0)&lt;ScreenHeight!$E49,   1,   (SQRT(OFFSET(Ghosts!$T$41,COLUMN(),0)-OFFSET(Ghosts!$R$41,COLUMN(),0)*ScreenHeight!$D49)-1))+IF(Ghosts!$B$35,IF(Param!$M$21,-1-POWER(0.3,Param!$M$21)/(IF(Param!$M$21&lt;20,LightShader!AO113,OFFSET(LightShader!AO113,Param!$M$21-20,0))+POWER(0.3,Param!$M$21)),-2),0))</f>
        <v>4.52558513289903</v>
      </c>
      <c r="AP48" s="46">
        <f ca="1">IF(ScreenHeight!$B49&lt;OFFSET(Radar!$AC$3,COLUMN(),0),    Param!$B$38/ScreenHeight!$B49,    (Param!$B$37+1/(1-OFFSET(Radar!$AD$3,COLUMN(),0)*ScreenHeight!$C49)/Param!$B$39)/OFFSET(Radar!$AC$3,COLUMN(),0))*DistanceShader!AP48*LightShader!AP48*(IF(OFFSET(Ghosts!$S$41,COLUMN(),0)&lt;ScreenHeight!$E49,   1,   (SQRT(OFFSET(Ghosts!$T$41,COLUMN(),0)-OFFSET(Ghosts!$R$41,COLUMN(),0)*ScreenHeight!$D49)-1))+IF(Ghosts!$B$35,IF(Param!$M$21,-1-POWER(0.3,Param!$M$21)/(IF(Param!$M$21&lt;20,LightShader!AP113,OFFSET(LightShader!AP113,Param!$M$21-20,0))+POWER(0.3,Param!$M$21)),-2),0))</f>
        <v>4.6566452445309263</v>
      </c>
      <c r="AQ48" s="46">
        <f ca="1">IF(ScreenHeight!$B49&lt;OFFSET(Radar!$AC$3,COLUMN(),0),    Param!$B$38/ScreenHeight!$B49,    (Param!$B$37+1/(1-OFFSET(Radar!$AD$3,COLUMN(),0)*ScreenHeight!$C49)/Param!$B$39)/OFFSET(Radar!$AC$3,COLUMN(),0))*DistanceShader!AQ48*LightShader!AQ48*(IF(OFFSET(Ghosts!$S$41,COLUMN(),0)&lt;ScreenHeight!$E49,   1,   (SQRT(OFFSET(Ghosts!$T$41,COLUMN(),0)-OFFSET(Ghosts!$R$41,COLUMN(),0)*ScreenHeight!$D49)-1))+IF(Ghosts!$B$35,IF(Param!$M$21,-1-POWER(0.3,Param!$M$21)/(IF(Param!$M$21&lt;20,LightShader!AQ113,OFFSET(LightShader!AQ113,Param!$M$21-20,0))+POWER(0.3,Param!$M$21)),-2),0))</f>
        <v>4.7823431428551544</v>
      </c>
      <c r="AR48" s="46">
        <f ca="1">IF(ScreenHeight!$B49&lt;OFFSET(Radar!$AC$3,COLUMN(),0),    Param!$B$38/ScreenHeight!$B49,    (Param!$B$37+1/(1-OFFSET(Radar!$AD$3,COLUMN(),0)*ScreenHeight!$C49)/Param!$B$39)/OFFSET(Radar!$AC$3,COLUMN(),0))*DistanceShader!AR48*LightShader!AR48*(IF(OFFSET(Ghosts!$S$41,COLUMN(),0)&lt;ScreenHeight!$E49,   1,   (SQRT(OFFSET(Ghosts!$T$41,COLUMN(),0)-OFFSET(Ghosts!$R$41,COLUMN(),0)*ScreenHeight!$D49)-1))+IF(Ghosts!$B$35,IF(Param!$M$21,-1-POWER(0.3,Param!$M$21)/(IF(Param!$M$21&lt;20,LightShader!AR113,OFFSET(LightShader!AR113,Param!$M$21-20,0))+POWER(0.3,Param!$M$21)),-2),0))</f>
        <v>4.9006099183525773</v>
      </c>
      <c r="AS48" s="46">
        <f ca="1">IF(ScreenHeight!$B49&lt;OFFSET(Radar!$AC$3,COLUMN(),0),    Param!$B$38/ScreenHeight!$B49,    (Param!$B$37+1/(1-OFFSET(Radar!$AD$3,COLUMN(),0)*ScreenHeight!$C49)/Param!$B$39)/OFFSET(Radar!$AC$3,COLUMN(),0))*DistanceShader!AS48*LightShader!AS48*(IF(OFFSET(Ghosts!$S$41,COLUMN(),0)&lt;ScreenHeight!$E49,   1,   (SQRT(OFFSET(Ghosts!$T$41,COLUMN(),0)-OFFSET(Ghosts!$R$41,COLUMN(),0)*ScreenHeight!$D49)-1))+IF(Ghosts!$B$35,IF(Param!$M$21,-1-POWER(0.3,Param!$M$21)/(IF(Param!$M$21&lt;20,LightShader!AS113,OFFSET(LightShader!AS113,Param!$M$21-20,0))+POWER(0.3,Param!$M$21)),-2),0))</f>
        <v>5.0092261453318461</v>
      </c>
      <c r="AT48" s="46">
        <f ca="1">IF(ScreenHeight!$B49&lt;OFFSET(Radar!$AC$3,COLUMN(),0),    Param!$B$38/ScreenHeight!$B49,    (Param!$B$37+1/(1-OFFSET(Radar!$AD$3,COLUMN(),0)*ScreenHeight!$C49)/Param!$B$39)/OFFSET(Radar!$AC$3,COLUMN(),0))*DistanceShader!AT48*LightShader!AT48*(IF(OFFSET(Ghosts!$S$41,COLUMN(),0)&lt;ScreenHeight!$E49,   1,   (SQRT(OFFSET(Ghosts!$T$41,COLUMN(),0)-OFFSET(Ghosts!$R$41,COLUMN(),0)*ScreenHeight!$D49)-1))+IF(Ghosts!$B$35,IF(Param!$M$21,-1-POWER(0.3,Param!$M$21)/(IF(Param!$M$21&lt;20,LightShader!AT113,OFFSET(LightShader!AT113,Param!$M$21-20,0))+POWER(0.3,Param!$M$21)),-2),0))</f>
        <v>5.1058997072475911</v>
      </c>
      <c r="AU48" s="46">
        <f ca="1">IF(ScreenHeight!$B49&lt;OFFSET(Radar!$AC$3,COLUMN(),0),    Param!$B$38/ScreenHeight!$B49,    (Param!$B$37+1/(1-OFFSET(Radar!$AD$3,COLUMN(),0)*ScreenHeight!$C49)/Param!$B$39)/OFFSET(Radar!$AC$3,COLUMN(),0))*DistanceShader!AU48*LightShader!AU48*(IF(OFFSET(Ghosts!$S$41,COLUMN(),0)&lt;ScreenHeight!$E49,   1,   (SQRT(OFFSET(Ghosts!$T$41,COLUMN(),0)-OFFSET(Ghosts!$R$41,COLUMN(),0)*ScreenHeight!$D49)-1))+IF(Ghosts!$B$35,IF(Param!$M$21,-1-POWER(0.3,Param!$M$21)/(IF(Param!$M$21&lt;20,LightShader!AU113,OFFSET(LightShader!AU113,Param!$M$21-20,0))+POWER(0.3,Param!$M$21)),-2),0))</f>
        <v>5.1883690075463189</v>
      </c>
      <c r="AV48" s="46">
        <f ca="1">IF(ScreenHeight!$B49&lt;OFFSET(Radar!$AC$3,COLUMN(),0),    Param!$B$38/ScreenHeight!$B49,    (Param!$B$37+1/(1-OFFSET(Radar!$AD$3,COLUMN(),0)*ScreenHeight!$C49)/Param!$B$39)/OFFSET(Radar!$AC$3,COLUMN(),0))*DistanceShader!AV48*LightShader!AV48*(IF(OFFSET(Ghosts!$S$41,COLUMN(),0)&lt;ScreenHeight!$E49,   1,   (SQRT(OFFSET(Ghosts!$T$41,COLUMN(),0)-OFFSET(Ghosts!$R$41,COLUMN(),0)*ScreenHeight!$D49)-1))+IF(Ghosts!$B$35,IF(Param!$M$21,-1-POWER(0.3,Param!$M$21)/(IF(Param!$M$21&lt;20,LightShader!AV113,OFFSET(LightShader!AV113,Param!$M$21-20,0))+POWER(0.3,Param!$M$21)),-2),0))</f>
        <v>5.2545264300252086</v>
      </c>
      <c r="AW48" s="46">
        <f ca="1">IF(ScreenHeight!$B49&lt;OFFSET(Radar!$AC$3,COLUMN(),0),    Param!$B$38/ScreenHeight!$B49,    (Param!$B$37+1/(1-OFFSET(Radar!$AD$3,COLUMN(),0)*ScreenHeight!$C49)/Param!$B$39)/OFFSET(Radar!$AC$3,COLUMN(),0))*DistanceShader!AW48*LightShader!AW48*(IF(OFFSET(Ghosts!$S$41,COLUMN(),0)&lt;ScreenHeight!$E49,   1,   (SQRT(OFFSET(Ghosts!$T$41,COLUMN(),0)-OFFSET(Ghosts!$R$41,COLUMN(),0)*ScreenHeight!$D49)-1))+IF(Ghosts!$B$35,IF(Param!$M$21,-1-POWER(0.3,Param!$M$21)/(IF(Param!$M$21&lt;20,LightShader!AW113,OFFSET(LightShader!AW113,Param!$M$21-20,0))+POWER(0.3,Param!$M$21)),-2),0))</f>
        <v>5.302551987937469</v>
      </c>
      <c r="AX48" s="46">
        <f ca="1">IF(ScreenHeight!$B49&lt;OFFSET(Radar!$AC$3,COLUMN(),0),    Param!$B$38/ScreenHeight!$B49,    (Param!$B$37+1/(1-OFFSET(Radar!$AD$3,COLUMN(),0)*ScreenHeight!$C49)/Param!$B$39)/OFFSET(Radar!$AC$3,COLUMN(),0))*DistanceShader!AX48*LightShader!AX48*(IF(OFFSET(Ghosts!$S$41,COLUMN(),0)&lt;ScreenHeight!$E49,   1,   (SQRT(OFFSET(Ghosts!$T$41,COLUMN(),0)-OFFSET(Ghosts!$R$41,COLUMN(),0)*ScreenHeight!$D49)-1))+IF(Ghosts!$B$35,IF(Param!$M$21,-1-POWER(0.3,Param!$M$21)/(IF(Param!$M$21&lt;20,LightShader!AX113,OFFSET(LightShader!AX113,Param!$M$21-20,0))+POWER(0.3,Param!$M$21)),-2),0))</f>
        <v>5.3310427987512901</v>
      </c>
      <c r="AY48" s="46">
        <f ca="1">IF(ScreenHeight!$B49&lt;OFFSET(Radar!$AC$3,COLUMN(),0),    Param!$B$38/ScreenHeight!$B49,    (Param!$B$37+1/(1-OFFSET(Radar!$AD$3,COLUMN(),0)*ScreenHeight!$C49)/Param!$B$39)/OFFSET(Radar!$AC$3,COLUMN(),0))*DistanceShader!AY48*LightShader!AY48*(IF(OFFSET(Ghosts!$S$41,COLUMN(),0)&lt;ScreenHeight!$E49,   1,   (SQRT(OFFSET(Ghosts!$T$41,COLUMN(),0)-OFFSET(Ghosts!$R$41,COLUMN(),0)*ScreenHeight!$D49)-1))+IF(Ghosts!$B$35,IF(Param!$M$21,-1-POWER(0.3,Param!$M$21)/(IF(Param!$M$21&lt;20,LightShader!AY113,OFFSET(LightShader!AY113,Param!$M$21-20,0))+POWER(0.3,Param!$M$21)),-2),0))</f>
        <v>5.3391217453396367</v>
      </c>
      <c r="AZ48" s="46">
        <f ca="1">IF(ScreenHeight!$B49&lt;OFFSET(Radar!$AC$3,COLUMN(),0),    Param!$B$38/ScreenHeight!$B49,    (Param!$B$37+1/(1-OFFSET(Radar!$AD$3,COLUMN(),0)*ScreenHeight!$C49)/Param!$B$39)/OFFSET(Radar!$AC$3,COLUMN(),0))*DistanceShader!AZ48*LightShader!AZ48*(IF(OFFSET(Ghosts!$S$41,COLUMN(),0)&lt;ScreenHeight!$E49,   1,   (SQRT(OFFSET(Ghosts!$T$41,COLUMN(),0)-OFFSET(Ghosts!$R$41,COLUMN(),0)*ScreenHeight!$D49)-1))+IF(Ghosts!$B$35,IF(Param!$M$21,-1-POWER(0.3,Param!$M$21)/(IF(Param!$M$21&lt;20,LightShader!AZ113,OFFSET(LightShader!AZ113,Param!$M$21-20,0))+POWER(0.3,Param!$M$21)),-2),0))</f>
        <v>5.3265095982726747</v>
      </c>
      <c r="BA48" s="46">
        <f ca="1">IF(ScreenHeight!$B49&lt;OFFSET(Radar!$AC$3,COLUMN(),0),    Param!$B$38/ScreenHeight!$B49,    (Param!$B$37+1/(1-OFFSET(Radar!$AD$3,COLUMN(),0)*ScreenHeight!$C49)/Param!$B$39)/OFFSET(Radar!$AC$3,COLUMN(),0))*DistanceShader!BA48*LightShader!BA48*(IF(OFFSET(Ghosts!$S$41,COLUMN(),0)&lt;ScreenHeight!$E49,   1,   (SQRT(OFFSET(Ghosts!$T$41,COLUMN(),0)-OFFSET(Ghosts!$R$41,COLUMN(),0)*ScreenHeight!$D49)-1))+IF(Ghosts!$B$35,IF(Param!$M$21,-1-POWER(0.3,Param!$M$21)/(IF(Param!$M$21&lt;20,LightShader!BA113,OFFSET(LightShader!BA113,Param!$M$21-20,0))+POWER(0.3,Param!$M$21)),-2),0))</f>
        <v>5.2935493464903702</v>
      </c>
      <c r="BB48" s="46">
        <f ca="1">IF(ScreenHeight!$B49&lt;OFFSET(Radar!$AC$3,COLUMN(),0),    Param!$B$38/ScreenHeight!$B49,    (Param!$B$37+1/(1-OFFSET(Radar!$AD$3,COLUMN(),0)*ScreenHeight!$C49)/Param!$B$39)/OFFSET(Radar!$AC$3,COLUMN(),0))*DistanceShader!BB48*LightShader!BB48*(IF(OFFSET(Ghosts!$S$41,COLUMN(),0)&lt;ScreenHeight!$E49,   1,   (SQRT(OFFSET(Ghosts!$T$41,COLUMN(),0)-OFFSET(Ghosts!$R$41,COLUMN(),0)*ScreenHeight!$D49)-1))+IF(Ghosts!$B$35,IF(Param!$M$21,-1-POWER(0.3,Param!$M$21)/(IF(Param!$M$21&lt;20,LightShader!BB113,OFFSET(LightShader!BB113,Param!$M$21-20,0))+POWER(0.3,Param!$M$21)),-2),0))</f>
        <v>5.241178754536655</v>
      </c>
      <c r="BC48" s="46">
        <f ca="1">IF(ScreenHeight!$B49&lt;OFFSET(Radar!$AC$3,COLUMN(),0),    Param!$B$38/ScreenHeight!$B49,    (Param!$B$37+1/(1-OFFSET(Radar!$AD$3,COLUMN(),0)*ScreenHeight!$C49)/Param!$B$39)/OFFSET(Radar!$AC$3,COLUMN(),0))*DistanceShader!BC48*LightShader!BC48*(IF(OFFSET(Ghosts!$S$41,COLUMN(),0)&lt;ScreenHeight!$E49,   1,   (SQRT(OFFSET(Ghosts!$T$41,COLUMN(),0)-OFFSET(Ghosts!$R$41,COLUMN(),0)*ScreenHeight!$D49)-1))+IF(Ghosts!$B$35,IF(Param!$M$21,-1-POWER(0.3,Param!$M$21)/(IF(Param!$M$21&lt;20,LightShader!BC113,OFFSET(LightShader!BC113,Param!$M$21-20,0))+POWER(0.3,Param!$M$21)),-2),0))</f>
        <v>5.170855475691714</v>
      </c>
      <c r="BD48" s="46">
        <f ca="1">IF(ScreenHeight!$B49&lt;OFFSET(Radar!$AC$3,COLUMN(),0),    Param!$B$38/ScreenHeight!$B49,    (Param!$B$37+1/(1-OFFSET(Radar!$AD$3,COLUMN(),0)*ScreenHeight!$C49)/Param!$B$39)/OFFSET(Radar!$AC$3,COLUMN(),0))*DistanceShader!BD48*LightShader!BD48*(IF(OFFSET(Ghosts!$S$41,COLUMN(),0)&lt;ScreenHeight!$E49,   1,   (SQRT(OFFSET(Ghosts!$T$41,COLUMN(),0)-OFFSET(Ghosts!$R$41,COLUMN(),0)*ScreenHeight!$D49)-1))+IF(Ghosts!$B$35,IF(Param!$M$21,-1-POWER(0.3,Param!$M$21)/(IF(Param!$M$21&lt;20,LightShader!BD113,OFFSET(LightShader!BD113,Param!$M$21-20,0))+POWER(0.3,Param!$M$21)),-2),0))</f>
        <v>5.0844462522478775</v>
      </c>
      <c r="BE48" s="46">
        <f ca="1">IF(ScreenHeight!$B49&lt;OFFSET(Radar!$AC$3,COLUMN(),0),    Param!$B$38/ScreenHeight!$B49,    (Param!$B$37+1/(1-OFFSET(Radar!$AD$3,COLUMN(),0)*ScreenHeight!$C49)/Param!$B$39)/OFFSET(Radar!$AC$3,COLUMN(),0))*DistanceShader!BE48*LightShader!BE48*(IF(OFFSET(Ghosts!$S$41,COLUMN(),0)&lt;ScreenHeight!$E49,   1,   (SQRT(OFFSET(Ghosts!$T$41,COLUMN(),0)-OFFSET(Ghosts!$R$41,COLUMN(),0)*ScreenHeight!$D49)-1))+IF(Ghosts!$B$35,IF(Param!$M$21,-1-POWER(0.3,Param!$M$21)/(IF(Param!$M$21&lt;20,LightShader!BE113,OFFSET(LightShader!BE113,Param!$M$21-20,0))+POWER(0.3,Param!$M$21)),-2),0))</f>
        <v>4.9840960897678839</v>
      </c>
      <c r="BF48" s="46">
        <f ca="1">IF(ScreenHeight!$B49&lt;OFFSET(Radar!$AC$3,COLUMN(),0),    Param!$B$38/ScreenHeight!$B49,    (Param!$B$37+1/(1-OFFSET(Radar!$AD$3,COLUMN(),0)*ScreenHeight!$C49)/Param!$B$39)/OFFSET(Radar!$AC$3,COLUMN(),0))*DistanceShader!BF48*LightShader!BF48*(IF(OFFSET(Ghosts!$S$41,COLUMN(),0)&lt;ScreenHeight!$E49,   1,   (SQRT(OFFSET(Ghosts!$T$41,COLUMN(),0)-OFFSET(Ghosts!$R$41,COLUMN(),0)*ScreenHeight!$D49)-1))+IF(Ghosts!$B$35,IF(Param!$M$21,-1-POWER(0.3,Param!$M$21)/(IF(Param!$M$21&lt;20,LightShader!BF113,OFFSET(LightShader!BF113,Param!$M$21-20,0))+POWER(0.3,Param!$M$21)),-2),0))</f>
        <v>4.8720940740869647</v>
      </c>
      <c r="BG48" s="46">
        <f ca="1">IF(ScreenHeight!$B49&lt;OFFSET(Radar!$AC$3,COLUMN(),0),    Param!$B$38/ScreenHeight!$B49,    (Param!$B$37+1/(1-OFFSET(Radar!$AD$3,COLUMN(),0)*ScreenHeight!$C49)/Param!$B$39)/OFFSET(Radar!$AC$3,COLUMN(),0))*DistanceShader!BG48*LightShader!BG48*(IF(OFFSET(Ghosts!$S$41,COLUMN(),0)&lt;ScreenHeight!$E49,   1,   (SQRT(OFFSET(Ghosts!$T$41,COLUMN(),0)-OFFSET(Ghosts!$R$41,COLUMN(),0)*ScreenHeight!$D49)-1))+IF(Ghosts!$B$35,IF(Param!$M$21,-1-POWER(0.3,Param!$M$21)/(IF(Param!$M$21&lt;20,LightShader!BG113,OFFSET(LightShader!BG113,Param!$M$21-20,0))+POWER(0.3,Param!$M$21)),-2),0))</f>
        <v>4.7507501090443318</v>
      </c>
      <c r="BH48" s="46">
        <f ca="1">IF(ScreenHeight!$B49&lt;OFFSET(Radar!$AC$3,COLUMN(),0),    Param!$B$38/ScreenHeight!$B49,    (Param!$B$37+1/(1-OFFSET(Radar!$AD$3,COLUMN(),0)*ScreenHeight!$C49)/Param!$B$39)/OFFSET(Radar!$AC$3,COLUMN(),0))*DistanceShader!BH48*LightShader!BH48*(IF(OFFSET(Ghosts!$S$41,COLUMN(),0)&lt;ScreenHeight!$E49,   1,   (SQRT(OFFSET(Ghosts!$T$41,COLUMN(),0)-OFFSET(Ghosts!$R$41,COLUMN(),0)*ScreenHeight!$D49)-1))+IF(Ghosts!$B$35,IF(Param!$M$21,-1-POWER(0.3,Param!$M$21)/(IF(Param!$M$21&lt;20,LightShader!BH113,OFFSET(LightShader!BH113,Param!$M$21-20,0))+POWER(0.3,Param!$M$21)),-2),0))</f>
        <v>4.622292474433161</v>
      </c>
      <c r="BI48" s="46">
        <f ca="1">IF(ScreenHeight!$B49&lt;OFFSET(Radar!$AC$3,COLUMN(),0),    Param!$B$38/ScreenHeight!$B49,    (Param!$B$37+1/(1-OFFSET(Radar!$AD$3,COLUMN(),0)*ScreenHeight!$C49)/Param!$B$39)/OFFSET(Radar!$AC$3,COLUMN(),0))*DistanceShader!BI48*LightShader!BI48*(IF(OFFSET(Ghosts!$S$41,COLUMN(),0)&lt;ScreenHeight!$E49,   1,   (SQRT(OFFSET(Ghosts!$T$41,COLUMN(),0)-OFFSET(Ghosts!$R$41,COLUMN(),0)*ScreenHeight!$D49)-1))+IF(Ghosts!$B$35,IF(Param!$M$21,-1-POWER(0.3,Param!$M$21)/(IF(Param!$M$21&lt;20,LightShader!BI113,OFFSET(LightShader!BI113,Param!$M$21-20,0))+POWER(0.3,Param!$M$21)),-2),0))</f>
        <v>4.4887911473387341</v>
      </c>
      <c r="BJ48" s="46">
        <f ca="1">IF(ScreenHeight!$B49&lt;OFFSET(Radar!$AC$3,COLUMN(),0),    Param!$B$38/ScreenHeight!$B49,    (Param!$B$37+1/(1-OFFSET(Radar!$AD$3,COLUMN(),0)*ScreenHeight!$C49)/Param!$B$39)/OFFSET(Radar!$AC$3,COLUMN(),0))*DistanceShader!BJ48*LightShader!BJ48*(IF(OFFSET(Ghosts!$S$41,COLUMN(),0)&lt;ScreenHeight!$E49,   1,   (SQRT(OFFSET(Ghosts!$T$41,COLUMN(),0)-OFFSET(Ghosts!$R$41,COLUMN(),0)*ScreenHeight!$D49)-1))+IF(Ghosts!$B$35,IF(Param!$M$21,-1-POWER(0.3,Param!$M$21)/(IF(Param!$M$21&lt;20,LightShader!BJ113,OFFSET(LightShader!BJ113,Param!$M$21-20,0))+POWER(0.3,Param!$M$21)),-2),0))</f>
        <v>4.3521074467304768</v>
      </c>
      <c r="BK48" s="46">
        <f ca="1">IF(ScreenHeight!$B49&lt;OFFSET(Radar!$AC$3,COLUMN(),0),    Param!$B$38/ScreenHeight!$B49,    (Param!$B$37+1/(1-OFFSET(Radar!$AD$3,COLUMN(),0)*ScreenHeight!$C49)/Param!$B$39)/OFFSET(Radar!$AC$3,COLUMN(),0))*DistanceShader!BK48*LightShader!BK48*(IF(OFFSET(Ghosts!$S$41,COLUMN(),0)&lt;ScreenHeight!$E49,   1,   (SQRT(OFFSET(Ghosts!$T$41,COLUMN(),0)-OFFSET(Ghosts!$R$41,COLUMN(),0)*ScreenHeight!$D49)-1))+IF(Ghosts!$B$35,IF(Param!$M$21,-1-POWER(0.3,Param!$M$21)/(IF(Param!$M$21&lt;20,LightShader!BK113,OFFSET(LightShader!BK113,Param!$M$21-20,0))+POWER(0.3,Param!$M$21)),-2),0))</f>
        <v>4.2138674010793835</v>
      </c>
      <c r="BL48" s="46">
        <f ca="1">IF(ScreenHeight!$B49&lt;OFFSET(Radar!$AC$3,COLUMN(),0),    Param!$B$38/ScreenHeight!$B49,    (Param!$B$37+1/(1-OFFSET(Radar!$AD$3,COLUMN(),0)*ScreenHeight!$C49)/Param!$B$39)/OFFSET(Radar!$AC$3,COLUMN(),0))*DistanceShader!BL48*LightShader!BL48*(IF(OFFSET(Ghosts!$S$41,COLUMN(),0)&lt;ScreenHeight!$E49,   1,   (SQRT(OFFSET(Ghosts!$T$41,COLUMN(),0)-OFFSET(Ghosts!$R$41,COLUMN(),0)*ScreenHeight!$D49)-1))+IF(Ghosts!$B$35,IF(Param!$M$21,-1-POWER(0.3,Param!$M$21)/(IF(Param!$M$21&lt;20,LightShader!BL113,OFFSET(LightShader!BL113,Param!$M$21-20,0))+POWER(0.3,Param!$M$21)),-2),0))</f>
        <v>4.0754544557455228</v>
      </c>
      <c r="BM48" s="46">
        <f ca="1">IF(ScreenHeight!$B49&lt;OFFSET(Radar!$AC$3,COLUMN(),0),    Param!$B$38/ScreenHeight!$B49,    (Param!$B$37+1/(1-OFFSET(Radar!$AD$3,COLUMN(),0)*ScreenHeight!$C49)/Param!$B$39)/OFFSET(Radar!$AC$3,COLUMN(),0))*DistanceShader!BM48*LightShader!BM48*(IF(OFFSET(Ghosts!$S$41,COLUMN(),0)&lt;ScreenHeight!$E49,   1,   (SQRT(OFFSET(Ghosts!$T$41,COLUMN(),0)-OFFSET(Ghosts!$R$41,COLUMN(),0)*ScreenHeight!$D49)-1))+IF(Ghosts!$B$35,IF(Param!$M$21,-1-POWER(0.3,Param!$M$21)/(IF(Param!$M$21&lt;20,LightShader!BM113,OFFSET(LightShader!BM113,Param!$M$21-20,0))+POWER(0.3,Param!$M$21)),-2),0))</f>
        <v>3.9380165401964562</v>
      </c>
      <c r="BN48" s="46">
        <f ca="1">IF(ScreenHeight!$B49&lt;OFFSET(Radar!$AC$3,COLUMN(),0),    Param!$B$38/ScreenHeight!$B49,    (Param!$B$37+1/(1-OFFSET(Radar!$AD$3,COLUMN(),0)*ScreenHeight!$C49)/Param!$B$39)/OFFSET(Radar!$AC$3,COLUMN(),0))*DistanceShader!BN48*LightShader!BN48*(IF(OFFSET(Ghosts!$S$41,COLUMN(),0)&lt;ScreenHeight!$E49,   1,   (SQRT(OFFSET(Ghosts!$T$41,COLUMN(),0)-OFFSET(Ghosts!$R$41,COLUMN(),0)*ScreenHeight!$D49)-1))+IF(Ghosts!$B$35,IF(Param!$M$21,-1-POWER(0.3,Param!$M$21)/(IF(Param!$M$21&lt;20,LightShader!BN113,OFFSET(LightShader!BN113,Param!$M$21-20,0))+POWER(0.3,Param!$M$21)),-2),0))</f>
        <v>3.8024827554495935</v>
      </c>
      <c r="BO48" s="46">
        <f ca="1">IF(ScreenHeight!$B49&lt;OFFSET(Radar!$AC$3,COLUMN(),0),    Param!$B$38/ScreenHeight!$B49,    (Param!$B$37+1/(1-OFFSET(Radar!$AD$3,COLUMN(),0)*ScreenHeight!$C49)/Param!$B$39)/OFFSET(Radar!$AC$3,COLUMN(),0))*DistanceShader!BO48*LightShader!BO48*(IF(OFFSET(Ghosts!$S$41,COLUMN(),0)&lt;ScreenHeight!$E49,   1,   (SQRT(OFFSET(Ghosts!$T$41,COLUMN(),0)-OFFSET(Ghosts!$R$41,COLUMN(),0)*ScreenHeight!$D49)-1))+IF(Ghosts!$B$35,IF(Param!$M$21,-1-POWER(0.3,Param!$M$21)/(IF(Param!$M$21&lt;20,LightShader!BO113,OFFSET(LightShader!BO113,Param!$M$21-20,0))+POWER(0.3,Param!$M$21)),-2),0))</f>
        <v>3.6695856578928336</v>
      </c>
      <c r="BP48" s="46">
        <f ca="1">IF(ScreenHeight!$B49&lt;OFFSET(Radar!$AC$3,COLUMN(),0),    Param!$B$38/ScreenHeight!$B49,    (Param!$B$37+1/(1-OFFSET(Radar!$AD$3,COLUMN(),0)*ScreenHeight!$C49)/Param!$B$39)/OFFSET(Radar!$AC$3,COLUMN(),0))*DistanceShader!BP48*LightShader!BP48*(IF(OFFSET(Ghosts!$S$41,COLUMN(),0)&lt;ScreenHeight!$E49,   1,   (SQRT(OFFSET(Ghosts!$T$41,COLUMN(),0)-OFFSET(Ghosts!$R$41,COLUMN(),0)*ScreenHeight!$D49)-1))+IF(Ghosts!$B$35,IF(Param!$M$21,-1-POWER(0.3,Param!$M$21)/(IF(Param!$M$21&lt;20,LightShader!BP113,OFFSET(LightShader!BP113,Param!$M$21-20,0))+POWER(0.3,Param!$M$21)),-2),0))</f>
        <v>3.5398860150919216</v>
      </c>
      <c r="BQ48" s="46">
        <f ca="1">IF(ScreenHeight!$B49&lt;OFFSET(Radar!$AC$3,COLUMN(),0),    Param!$B$38/ScreenHeight!$B49,    (Param!$B$37+1/(1-OFFSET(Radar!$AD$3,COLUMN(),0)*ScreenHeight!$C49)/Param!$B$39)/OFFSET(Radar!$AC$3,COLUMN(),0))*DistanceShader!BQ48*LightShader!BQ48*(IF(OFFSET(Ghosts!$S$41,COLUMN(),0)&lt;ScreenHeight!$E49,   1,   (SQRT(OFFSET(Ghosts!$T$41,COLUMN(),0)-OFFSET(Ghosts!$R$41,COLUMN(),0)*ScreenHeight!$D49)-1))+IF(Ghosts!$B$35,IF(Param!$M$21,-1-POWER(0.3,Param!$M$21)/(IF(Param!$M$21&lt;20,LightShader!BQ113,OFFSET(LightShader!BQ113,Param!$M$21-20,0))+POWER(0.3,Param!$M$21)),-2),0))</f>
        <v>3.4137977969160707</v>
      </c>
      <c r="BR48" s="46">
        <f ca="1">IF(ScreenHeight!$B49&lt;OFFSET(Radar!$AC$3,COLUMN(),0),    Param!$B$38/ScreenHeight!$B49,    (Param!$B$37+1/(1-OFFSET(Radar!$AD$3,COLUMN(),0)*ScreenHeight!$C49)/Param!$B$39)/OFFSET(Radar!$AC$3,COLUMN(),0))*DistanceShader!BR48*LightShader!BR48*(IF(OFFSET(Ghosts!$S$41,COLUMN(),0)&lt;ScreenHeight!$E49,   1,   (SQRT(OFFSET(Ghosts!$T$41,COLUMN(),0)-OFFSET(Ghosts!$R$41,COLUMN(),0)*ScreenHeight!$D49)-1))+IF(Ghosts!$B$35,IF(Param!$M$21,-1-POWER(0.3,Param!$M$21)/(IF(Param!$M$21&lt;20,LightShader!BR113,OFFSET(LightShader!BR113,Param!$M$21-20,0))+POWER(0.3,Param!$M$21)),-2),0))</f>
        <v>3.2916119341435892</v>
      </c>
      <c r="BS48" s="46">
        <f ca="1">IF(ScreenHeight!$B49&lt;OFFSET(Radar!$AC$3,COLUMN(),0),    Param!$B$38/ScreenHeight!$B49,    (Param!$B$37+1/(1-OFFSET(Radar!$AD$3,COLUMN(),0)*ScreenHeight!$C49)/Param!$B$39)/OFFSET(Radar!$AC$3,COLUMN(),0))*DistanceShader!BS48*LightShader!BS48*(IF(OFFSET(Ghosts!$S$41,COLUMN(),0)&lt;ScreenHeight!$E49,   1,   (SQRT(OFFSET(Ghosts!$T$41,COLUMN(),0)-OFFSET(Ghosts!$R$41,COLUMN(),0)*ScreenHeight!$D49)-1))+IF(Ghosts!$B$35,IF(Param!$M$21,-1-POWER(0.3,Param!$M$21)/(IF(Param!$M$21&lt;20,LightShader!BS113,OFFSET(LightShader!BS113,Param!$M$21-20,0))+POWER(0.3,Param!$M$21)),-2),0))</f>
        <v>3.1735179849972108</v>
      </c>
      <c r="BT48" s="46">
        <f ca="1">IF(ScreenHeight!$B49&lt;OFFSET(Radar!$AC$3,COLUMN(),0),    Param!$B$38/ScreenHeight!$B49,    (Param!$B$37+1/(1-OFFSET(Radar!$AD$3,COLUMN(),0)*ScreenHeight!$C49)/Param!$B$39)/OFFSET(Radar!$AC$3,COLUMN(),0))*DistanceShader!BT48*LightShader!BT48*(IF(OFFSET(Ghosts!$S$41,COLUMN(),0)&lt;ScreenHeight!$E49,   1,   (SQRT(OFFSET(Ghosts!$T$41,COLUMN(),0)-OFFSET(Ghosts!$R$41,COLUMN(),0)*ScreenHeight!$D49)-1))+IF(Ghosts!$B$35,IF(Param!$M$21,-1-POWER(0.3,Param!$M$21)/(IF(Param!$M$21&lt;20,LightShader!BT113,OFFSET(LightShader!BT113,Param!$M$21-20,0))+POWER(0.3,Param!$M$21)),-2),0))</f>
        <v>3.0596232972730801</v>
      </c>
      <c r="BU48" s="46">
        <f ca="1">IF(ScreenHeight!$B49&lt;OFFSET(Radar!$AC$3,COLUMN(),0),    Param!$B$38/ScreenHeight!$B49,    (Param!$B$37+1/(1-OFFSET(Radar!$AD$3,COLUMN(),0)*ScreenHeight!$C49)/Param!$B$39)/OFFSET(Radar!$AC$3,COLUMN(),0))*DistanceShader!BU48*LightShader!BU48*(IF(OFFSET(Ghosts!$S$41,COLUMN(),0)&lt;ScreenHeight!$E49,   1,   (SQRT(OFFSET(Ghosts!$T$41,COLUMN(),0)-OFFSET(Ghosts!$R$41,COLUMN(),0)*ScreenHeight!$D49)-1))+IF(Ghosts!$B$35,IF(Param!$M$21,-1-POWER(0.3,Param!$M$21)/(IF(Param!$M$21&lt;20,LightShader!BU113,OFFSET(LightShader!BU113,Param!$M$21-20,0))+POWER(0.3,Param!$M$21)),-2),0))</f>
        <v>2.94996956069195</v>
      </c>
      <c r="BV48" s="46">
        <f ca="1">IF(ScreenHeight!$B49&lt;OFFSET(Radar!$AC$3,COLUMN(),0),    Param!$B$38/ScreenHeight!$B49,    (Param!$B$37+1/(1-OFFSET(Radar!$AD$3,COLUMN(),0)*ScreenHeight!$C49)/Param!$B$39)/OFFSET(Radar!$AC$3,COLUMN(),0))*DistanceShader!BV48*LightShader!BV48*(IF(OFFSET(Ghosts!$S$41,COLUMN(),0)&lt;ScreenHeight!$E49,   1,   (SQRT(OFFSET(Ghosts!$T$41,COLUMN(),0)-OFFSET(Ghosts!$R$41,COLUMN(),0)*ScreenHeight!$D49)-1))+IF(Ghosts!$B$35,IF(Param!$M$21,-1-POWER(0.3,Param!$M$21)/(IF(Param!$M$21&lt;20,LightShader!BV113,OFFSET(LightShader!BV113,Param!$M$21-20,0))+POWER(0.3,Param!$M$21)),-2),0))</f>
        <v>2.8445468395253344</v>
      </c>
      <c r="BW48" s="46">
        <f ca="1">IF(ScreenHeight!$B49&lt;OFFSET(Radar!$AC$3,COLUMN(),0),    Param!$B$38/ScreenHeight!$B49,    (Param!$B$37+1/(1-OFFSET(Radar!$AD$3,COLUMN(),0)*ScreenHeight!$C49)/Param!$B$39)/OFFSET(Radar!$AC$3,COLUMN(),0))*DistanceShader!BW48*LightShader!BW48*(IF(OFFSET(Ghosts!$S$41,COLUMN(),0)&lt;ScreenHeight!$E49,   1,   (SQRT(OFFSET(Ghosts!$T$41,COLUMN(),0)-OFFSET(Ghosts!$R$41,COLUMN(),0)*ScreenHeight!$D49)-1))+IF(Ghosts!$B$35,IF(Param!$M$21,-1-POWER(0.3,Param!$M$21)/(IF(Param!$M$21&lt;20,LightShader!BW113,OFFSET(LightShader!BW113,Param!$M$21-20,0))+POWER(0.3,Param!$M$21)),-2),0))</f>
        <v>2.7433052881317326</v>
      </c>
      <c r="BX48" s="46">
        <f ca="1">IF(ScreenHeight!$B49&lt;OFFSET(Radar!$AC$3,COLUMN(),0),    Param!$B$38/ScreenHeight!$B49,    (Param!$B$37+1/(1-OFFSET(Radar!$AD$3,COLUMN(),0)*ScreenHeight!$C49)/Param!$B$39)/OFFSET(Radar!$AC$3,COLUMN(),0))*DistanceShader!BX48*LightShader!BX48*(IF(OFFSET(Ghosts!$S$41,COLUMN(),0)&lt;ScreenHeight!$E49,   1,   (SQRT(OFFSET(Ghosts!$T$41,COLUMN(),0)-OFFSET(Ghosts!$R$41,COLUMN(),0)*ScreenHeight!$D49)-1))+IF(Ghosts!$B$35,IF(Param!$M$21,-1-POWER(0.3,Param!$M$21)/(IF(Param!$M$21&lt;20,LightShader!BX113,OFFSET(LightShader!BX113,Param!$M$21-20,0))+POWER(0.3,Param!$M$21)),-2),0))</f>
        <v>2.6461648066224903</v>
      </c>
      <c r="BY48" s="46">
        <f ca="1">IF(ScreenHeight!$B49&lt;OFFSET(Radar!$AC$3,COLUMN(),0),    Param!$B$38/ScreenHeight!$B49,    (Param!$B$37+1/(1-OFFSET(Radar!$AD$3,COLUMN(),0)*ScreenHeight!$C49)/Param!$B$39)/OFFSET(Radar!$AC$3,COLUMN(),0))*DistanceShader!BY48*LightShader!BY48*(IF(OFFSET(Ghosts!$S$41,COLUMN(),0)&lt;ScreenHeight!$E49,   1,   (SQRT(OFFSET(Ghosts!$T$41,COLUMN(),0)-OFFSET(Ghosts!$R$41,COLUMN(),0)*ScreenHeight!$D49)-1))+IF(Ghosts!$B$35,IF(Param!$M$21,-1-POWER(0.3,Param!$M$21)/(IF(Param!$M$21&lt;20,LightShader!BY113,OFFSET(LightShader!BY113,Param!$M$21-20,0))+POWER(0.3,Param!$M$21)),-2),0))</f>
        <v>2.5530229101582855</v>
      </c>
      <c r="BZ48" s="46">
        <f ca="1">IF(ScreenHeight!$B49&lt;OFFSET(Radar!$AC$3,COLUMN(),0),    Param!$B$38/ScreenHeight!$B49,    (Param!$B$37+1/(1-OFFSET(Radar!$AD$3,COLUMN(),0)*ScreenHeight!$C49)/Param!$B$39)/OFFSET(Radar!$AC$3,COLUMN(),0))*DistanceShader!BZ48*LightShader!BZ48*(IF(OFFSET(Ghosts!$S$41,COLUMN(),0)&lt;ScreenHeight!$E49,   1,   (SQRT(OFFSET(Ghosts!$T$41,COLUMN(),0)-OFFSET(Ghosts!$R$41,COLUMN(),0)*ScreenHeight!$D49)-1))+IF(Ghosts!$B$35,IF(Param!$M$21,-1-POWER(0.3,Param!$M$21)/(IF(Param!$M$21&lt;20,LightShader!BZ113,OFFSET(LightShader!BZ113,Param!$M$21-20,0))+POWER(0.3,Param!$M$21)),-2),0))</f>
        <v>2.4637610780063337</v>
      </c>
      <c r="CA48" s="46">
        <f ca="1">IF(ScreenHeight!$B49&lt;OFFSET(Radar!$AC$3,COLUMN(),0),    Param!$B$38/ScreenHeight!$B49,    (Param!$B$37+1/(1-OFFSET(Radar!$AD$3,COLUMN(),0)*ScreenHeight!$C49)/Param!$B$39)/OFFSET(Radar!$AC$3,COLUMN(),0))*DistanceShader!CA48*LightShader!CA48*(IF(OFFSET(Ghosts!$S$41,COLUMN(),0)&lt;ScreenHeight!$E49,   1,   (SQRT(OFFSET(Ghosts!$T$41,COLUMN(),0)-OFFSET(Ghosts!$R$41,COLUMN(),0)*ScreenHeight!$D49)-1))+IF(Ghosts!$B$35,IF(Param!$M$21,-1-POWER(0.3,Param!$M$21)/(IF(Param!$M$21&lt;20,LightShader!CA113,OFFSET(LightShader!CA113,Param!$M$21-20,0))+POWER(0.3,Param!$M$21)),-2),0))</f>
        <v>2.3782498278078781</v>
      </c>
      <c r="CB48" s="46">
        <f ca="1">IF(ScreenHeight!$B49&lt;OFFSET(Radar!$AC$3,COLUMN(),0),    Param!$B$38/ScreenHeight!$B49,    (Param!$B$37+1/(1-OFFSET(Radar!$AD$3,COLUMN(),0)*ScreenHeight!$C49)/Param!$B$39)/OFFSET(Radar!$AC$3,COLUMN(),0))*DistanceShader!CB48*LightShader!CB48*(IF(OFFSET(Ghosts!$S$41,COLUMN(),0)&lt;ScreenHeight!$E49,   1,   (SQRT(OFFSET(Ghosts!$T$41,COLUMN(),0)-OFFSET(Ghosts!$R$41,COLUMN(),0)*ScreenHeight!$D49)-1))+IF(Ghosts!$B$35,IF(Param!$M$21,-1-POWER(0.3,Param!$M$21)/(IF(Param!$M$21&lt;20,LightShader!CB113,OFFSET(LightShader!CB113,Param!$M$21-20,0))+POWER(0.3,Param!$M$21)),-2),0))</f>
        <v>2.2963527334722897</v>
      </c>
      <c r="CC48" s="46">
        <f ca="1">IF(ScreenHeight!$B49&lt;OFFSET(Radar!$AC$3,COLUMN(),0),    Param!$B$38/ScreenHeight!$B49,    (Param!$B$37+1/(1-OFFSET(Radar!$AD$3,COLUMN(),0)*ScreenHeight!$C49)/Param!$B$39)/OFFSET(Radar!$AC$3,COLUMN(),0))*DistanceShader!CC48*LightShader!CC48*(IF(OFFSET(Ghosts!$S$41,COLUMN(),0)&lt;ScreenHeight!$E49,   1,   (SQRT(OFFSET(Ghosts!$T$41,COLUMN(),0)-OFFSET(Ghosts!$R$41,COLUMN(),0)*ScreenHeight!$D49)-1))+IF(Ghosts!$B$35,IF(Param!$M$21,-1-POWER(0.3,Param!$M$21)/(IF(Param!$M$21&lt;20,LightShader!CC113,OFFSET(LightShader!CC113,Param!$M$21-20,0))+POWER(0.3,Param!$M$21)),-2),0))</f>
        <v>2.2179295761739994</v>
      </c>
      <c r="CD48" s="46">
        <f ca="1">IF(ScreenHeight!$B49&lt;OFFSET(Radar!$AC$3,COLUMN(),0),    Param!$B$38/ScreenHeight!$B49,    (Param!$B$37+1/(1-OFFSET(Radar!$AD$3,COLUMN(),0)*ScreenHeight!$C49)/Param!$B$39)/OFFSET(Radar!$AC$3,COLUMN(),0))*DistanceShader!CD48*LightShader!CD48*(IF(OFFSET(Ghosts!$S$41,COLUMN(),0)&lt;ScreenHeight!$E49,   1,   (SQRT(OFFSET(Ghosts!$T$41,COLUMN(),0)-OFFSET(Ghosts!$R$41,COLUMN(),0)*ScreenHeight!$D49)-1))+IF(Ghosts!$B$35,IF(Param!$M$21,-1-POWER(0.3,Param!$M$21)/(IF(Param!$M$21&lt;20,LightShader!CD113,OFFSET(LightShader!CD113,Param!$M$21-20,0))+POWER(0.3,Param!$M$21)),-2),0))</f>
        <v>2.1428387897510039</v>
      </c>
      <c r="CE48" s="46">
        <f ca="1">IF(ScreenHeight!$B49&lt;OFFSET(Radar!$AC$3,COLUMN(),0),    Param!$B$38/ScreenHeight!$B49,    (Param!$B$37+1/(1-OFFSET(Radar!$AD$3,COLUMN(),0)*ScreenHeight!$C49)/Param!$B$39)/OFFSET(Radar!$AC$3,COLUMN(),0))*DistanceShader!CE48*LightShader!CE48*(IF(OFFSET(Ghosts!$S$41,COLUMN(),0)&lt;ScreenHeight!$E49,   1,   (SQRT(OFFSET(Ghosts!$T$41,COLUMN(),0)-OFFSET(Ghosts!$R$41,COLUMN(),0)*ScreenHeight!$D49)-1))+IF(Ghosts!$B$35,IF(Param!$M$21,-1-POWER(0.3,Param!$M$21)/(IF(Param!$M$21&lt;20,LightShader!CE113,OFFSET(LightShader!CE113,Param!$M$21-20,0))+POWER(0.3,Param!$M$21)),-2),0))</f>
        <v>2.0709393358520085</v>
      </c>
      <c r="CF48" s="46">
        <f ca="1">IF(ScreenHeight!$B49&lt;OFFSET(Radar!$AC$3,COLUMN(),0),    Param!$B$38/ScreenHeight!$B49,    (Param!$B$37+1/(1-OFFSET(Radar!$AD$3,COLUMN(),0)*ScreenHeight!$C49)/Param!$B$39)/OFFSET(Radar!$AC$3,COLUMN(),0))*DistanceShader!CF48*LightShader!CF48*(IF(OFFSET(Ghosts!$S$41,COLUMN(),0)&lt;ScreenHeight!$E49,   1,   (SQRT(OFFSET(Ghosts!$T$41,COLUMN(),0)-OFFSET(Ghosts!$R$41,COLUMN(),0)*ScreenHeight!$D49)-1))+IF(Ghosts!$B$35,IF(Param!$M$21,-1-POWER(0.3,Param!$M$21)/(IF(Param!$M$21&lt;20,LightShader!CF113,OFFSET(LightShader!CF113,Param!$M$21-20,0))+POWER(0.3,Param!$M$21)),-2),0))</f>
        <v>2.0020921211307288</v>
      </c>
      <c r="CG48" s="46">
        <f ca="1">IF(ScreenHeight!$B49&lt;OFFSET(Radar!$AC$3,COLUMN(),0),    Param!$B$38/ScreenHeight!$B49,    (Param!$B$37+1/(1-OFFSET(Radar!$AD$3,COLUMN(),0)*ScreenHeight!$C49)/Param!$B$39)/OFFSET(Radar!$AC$3,COLUMN(),0))*DistanceShader!CG48*LightShader!CG48*(IF(OFFSET(Ghosts!$S$41,COLUMN(),0)&lt;ScreenHeight!$E49,   1,   (SQRT(OFFSET(Ghosts!$T$41,COLUMN(),0)-OFFSET(Ghosts!$R$41,COLUMN(),0)*ScreenHeight!$D49)-1))+IF(Ghosts!$B$35,IF(Param!$M$21,-1-POWER(0.3,Param!$M$21)/(IF(Param!$M$21&lt;20,LightShader!CG113,OFFSET(LightShader!CG113,Param!$M$21-20,0))+POWER(0.3,Param!$M$21)),-2),0))</f>
        <v>1.9361610488293748</v>
      </c>
      <c r="CH48" s="46">
        <f ca="1">IF(ScreenHeight!$B49&lt;OFFSET(Radar!$AC$3,COLUMN(),0),    Param!$B$38/ScreenHeight!$B49,    (Param!$B$37+1/(1-OFFSET(Radar!$AD$3,COLUMN(),0)*ScreenHeight!$C49)/Param!$B$39)/OFFSET(Radar!$AC$3,COLUMN(),0))*DistanceShader!CH48*LightShader!CH48*(IF(OFFSET(Ghosts!$S$41,COLUMN(),0)&lt;ScreenHeight!$E49,   1,   (SQRT(OFFSET(Ghosts!$T$41,COLUMN(),0)-OFFSET(Ghosts!$R$41,COLUMN(),0)*ScreenHeight!$D49)-1))+IF(Ghosts!$B$35,IF(Param!$M$21,-1-POWER(0.3,Param!$M$21)/(IF(Param!$M$21&lt;20,LightShader!CH113,OFFSET(LightShader!CH113,Param!$M$21-20,0))+POWER(0.3,Param!$M$21)),-2),0))</f>
        <v>1.8730137801318518</v>
      </c>
      <c r="CI48" s="46">
        <f ca="1">IF(ScreenHeight!$B49&lt;OFFSET(Radar!$AC$3,COLUMN(),0),    Param!$B$38/ScreenHeight!$B49,    (Param!$B$37+1/(1-OFFSET(Radar!$AD$3,COLUMN(),0)*ScreenHeight!$C49)/Param!$B$39)/OFFSET(Radar!$AC$3,COLUMN(),0))*DistanceShader!CI48*LightShader!CI48*(IF(OFFSET(Ghosts!$S$41,COLUMN(),0)&lt;ScreenHeight!$E49,   1,   (SQRT(OFFSET(Ghosts!$T$41,COLUMN(),0)-OFFSET(Ghosts!$R$41,COLUMN(),0)*ScreenHeight!$D49)-1))+IF(Ghosts!$B$35,IF(Param!$M$21,-1-POWER(0.3,Param!$M$21)/(IF(Param!$M$21&lt;20,LightShader!CI113,OFFSET(LightShader!CI113,Param!$M$21-20,0))+POWER(0.3,Param!$M$21)),-2),0))</f>
        <v>1.8125222664514551</v>
      </c>
      <c r="CJ48" s="46">
        <f ca="1">IF(ScreenHeight!$B49&lt;OFFSET(Radar!$AC$3,COLUMN(),0),    Param!$B$38/ScreenHeight!$B49,    (Param!$B$37+1/(1-OFFSET(Radar!$AD$3,COLUMN(),0)*ScreenHeight!$C49)/Param!$B$39)/OFFSET(Radar!$AC$3,COLUMN(),0))*DistanceShader!CJ48*LightShader!CJ48*(IF(OFFSET(Ghosts!$S$41,COLUMN(),0)&lt;ScreenHeight!$E49,   1,   (SQRT(OFFSET(Ghosts!$T$41,COLUMN(),0)-OFFSET(Ghosts!$R$41,COLUMN(),0)*ScreenHeight!$D49)-1))+IF(Ghosts!$B$35,IF(Param!$M$21,-1-POWER(0.3,Param!$M$21)/(IF(Param!$M$21&lt;20,LightShader!CJ113,OFFSET(LightShader!CJ113,Param!$M$21-20,0))+POWER(0.3,Param!$M$21)),-2),0))</f>
        <v>1.7545631020310226</v>
      </c>
      <c r="CK48" s="46">
        <f ca="1">IF(ScreenHeight!$B49&lt;OFFSET(Radar!$AC$3,COLUMN(),0),    Param!$B$38/ScreenHeight!$B49,    (Param!$B$37+1/(1-OFFSET(Radar!$AD$3,COLUMN(),0)*ScreenHeight!$C49)/Param!$B$39)/OFFSET(Radar!$AC$3,COLUMN(),0))*DistanceShader!CK48*LightShader!CK48*(IF(OFFSET(Ghosts!$S$41,COLUMN(),0)&lt;ScreenHeight!$E49,   1,   (SQRT(OFFSET(Ghosts!$T$41,COLUMN(),0)-OFFSET(Ghosts!$R$41,COLUMN(),0)*ScreenHeight!$D49)-1))+IF(Ghosts!$B$35,IF(Param!$M$21,-1-POWER(0.3,Param!$M$21)/(IF(Param!$M$21&lt;20,LightShader!CK113,OFFSET(LightShader!CK113,Param!$M$21-20,0))+POWER(0.3,Param!$M$21)),-2),0))</f>
        <v>1.6990177365428611</v>
      </c>
      <c r="CL48" s="46">
        <f ca="1">IF(ScreenHeight!$B49&lt;OFFSET(Radar!$AC$3,COLUMN(),0),    Param!$B$38/ScreenHeight!$B49,    (Param!$B$37+1/(1-OFFSET(Radar!$AD$3,COLUMN(),0)*ScreenHeight!$C49)/Param!$B$39)/OFFSET(Radar!$AC$3,COLUMN(),0))*DistanceShader!CL48*LightShader!CL48*(IF(OFFSET(Ghosts!$S$41,COLUMN(),0)&lt;ScreenHeight!$E49,   1,   (SQRT(OFFSET(Ghosts!$T$41,COLUMN(),0)-OFFSET(Ghosts!$R$41,COLUMN(),0)*ScreenHeight!$D49)-1))+IF(Ghosts!$B$35,IF(Param!$M$21,-1-POWER(0.3,Param!$M$21)/(IF(Param!$M$21&lt;20,LightShader!CL113,OFFSET(LightShader!CL113,Param!$M$21-20,0))+POWER(0.3,Param!$M$21)),-2),0))</f>
        <v>1.6457725794618323</v>
      </c>
      <c r="CM48" s="46">
        <f ca="1">IF(ScreenHeight!$B49&lt;OFFSET(Radar!$AC$3,COLUMN(),0),    Param!$B$38/ScreenHeight!$B49,    (Param!$B$37+1/(1-OFFSET(Radar!$AD$3,COLUMN(),0)*ScreenHeight!$C49)/Param!$B$39)/OFFSET(Radar!$AC$3,COLUMN(),0))*DistanceShader!CM48*LightShader!CM48*(IF(OFFSET(Ghosts!$S$41,COLUMN(),0)&lt;ScreenHeight!$E49,   1,   (SQRT(OFFSET(Ghosts!$T$41,COLUMN(),0)-OFFSET(Ghosts!$R$41,COLUMN(),0)*ScreenHeight!$D49)-1))+IF(Ghosts!$B$35,IF(Param!$M$21,-1-POWER(0.3,Param!$M$21)/(IF(Param!$M$21&lt;20,LightShader!CM113,OFFSET(LightShader!CM113,Param!$M$21-20,0))+POWER(0.3,Param!$M$21)),-2),0))</f>
        <v>1.5947190215570126</v>
      </c>
      <c r="CN48" s="46">
        <f ca="1">IF(ScreenHeight!$B49&lt;OFFSET(Radar!$AC$3,COLUMN(),0),    Param!$B$38/ScreenHeight!$B49,    (Param!$B$37+1/(1-OFFSET(Radar!$AD$3,COLUMN(),0)*ScreenHeight!$C49)/Param!$B$39)/OFFSET(Radar!$AC$3,COLUMN(),0))*DistanceShader!CN48*LightShader!CN48*(IF(OFFSET(Ghosts!$S$41,COLUMN(),0)&lt;ScreenHeight!$E49,   1,   (SQRT(OFFSET(Ghosts!$T$41,COLUMN(),0)-OFFSET(Ghosts!$R$41,COLUMN(),0)*ScreenHeight!$D49)-1))+IF(Ghosts!$B$35,IF(Param!$M$21,-1-POWER(0.3,Param!$M$21)/(IF(Param!$M$21&lt;20,LightShader!CN113,OFFSET(LightShader!CN113,Param!$M$21-20,0))+POWER(0.3,Param!$M$21)),-2),0))</f>
        <v>1.545753393649286</v>
      </c>
      <c r="CO48" s="46">
        <f ca="1">IF(ScreenHeight!$B49&lt;OFFSET(Radar!$AC$3,COLUMN(),0),    Param!$B$38/ScreenHeight!$B49,    (Param!$B$37+1/(1-OFFSET(Radar!$AD$3,COLUMN(),0)*ScreenHeight!$C49)/Param!$B$39)/OFFSET(Radar!$AC$3,COLUMN(),0))*DistanceShader!CO48*LightShader!CO48*(IF(OFFSET(Ghosts!$S$41,COLUMN(),0)&lt;ScreenHeight!$E49,   1,   (SQRT(OFFSET(Ghosts!$T$41,COLUMN(),0)-OFFSET(Ghosts!$R$41,COLUMN(),0)*ScreenHeight!$D49)-1))+IF(Ghosts!$B$35,IF(Param!$M$21,-1-POWER(0.3,Param!$M$21)/(IF(Param!$M$21&lt;20,LightShader!CO113,OFFSET(LightShader!CO113,Param!$M$21-20,0))+POWER(0.3,Param!$M$21)),-2),0))</f>
        <v>1.4987768785942233</v>
      </c>
      <c r="CP48" s="46">
        <f ca="1">IF(ScreenHeight!$B49&lt;OFFSET(Radar!$AC$3,COLUMN(),0),    Param!$B$38/ScreenHeight!$B49,    (Param!$B$37+1/(1-OFFSET(Radar!$AD$3,COLUMN(),0)*ScreenHeight!$C49)/Param!$B$39)/OFFSET(Radar!$AC$3,COLUMN(),0))*DistanceShader!CP48*LightShader!CP48*(IF(OFFSET(Ghosts!$S$41,COLUMN(),0)&lt;ScreenHeight!$E49,   1,   (SQRT(OFFSET(Ghosts!$T$41,COLUMN(),0)-OFFSET(Ghosts!$R$41,COLUMN(),0)*ScreenHeight!$D49)-1))+IF(Ghosts!$B$35,IF(Param!$M$21,-1-POWER(0.3,Param!$M$21)/(IF(Param!$M$21&lt;20,LightShader!CP113,OFFSET(LightShader!CP113,Param!$M$21-20,0))+POWER(0.3,Param!$M$21)),-2),0))</f>
        <v>1.4536953890857334</v>
      </c>
      <c r="CQ48" s="46">
        <f ca="1">IF(ScreenHeight!$B49&lt;OFFSET(Radar!$AC$3,COLUMN(),0),    Param!$B$38/ScreenHeight!$B49,    (Param!$B$37+1/(1-OFFSET(Radar!$AD$3,COLUMN(),0)*ScreenHeight!$C49)/Param!$B$39)/OFFSET(Radar!$AC$3,COLUMN(),0))*DistanceShader!CQ48*LightShader!CQ48*(IF(OFFSET(Ghosts!$S$41,COLUMN(),0)&lt;ScreenHeight!$E49,   1,   (SQRT(OFFSET(Ghosts!$T$41,COLUMN(),0)-OFFSET(Ghosts!$R$41,COLUMN(),0)*ScreenHeight!$D49)-1))+IF(Ghosts!$B$35,IF(Param!$M$21,-1-POWER(0.3,Param!$M$21)/(IF(Param!$M$21&lt;20,LightShader!CQ113,OFFSET(LightShader!CQ113,Param!$M$21-20,0))+POWER(0.3,Param!$M$21)),-2),0))</f>
        <v>1.4104194211813539</v>
      </c>
      <c r="CR48" s="46">
        <f ca="1">IF(ScreenHeight!$B49&lt;OFFSET(Radar!$AC$3,COLUMN(),0),    Param!$B$38/ScreenHeight!$B49,    (Param!$B$37+1/(1-OFFSET(Radar!$AD$3,COLUMN(),0)*ScreenHeight!$C49)/Param!$B$39)/OFFSET(Radar!$AC$3,COLUMN(),0))*DistanceShader!CR48*LightShader!CR48*(IF(OFFSET(Ghosts!$S$41,COLUMN(),0)&lt;ScreenHeight!$E49,   1,   (SQRT(OFFSET(Ghosts!$T$41,COLUMN(),0)-OFFSET(Ghosts!$R$41,COLUMN(),0)*ScreenHeight!$D49)-1))+IF(Ghosts!$B$35,IF(Param!$M$21,-1-POWER(0.3,Param!$M$21)/(IF(Param!$M$21&lt;20,LightShader!CR113,OFFSET(LightShader!CR113,Param!$M$21-20,0))+POWER(0.3,Param!$M$21)),-2),0))</f>
        <v>1.3688638912965438</v>
      </c>
      <c r="CS48" s="46">
        <f ca="1">IF(ScreenHeight!$B49&lt;OFFSET(Radar!$AC$3,COLUMN(),0),    Param!$B$38/ScreenHeight!$B49,    (Param!$B$37+1/(1-OFFSET(Radar!$AD$3,COLUMN(),0)*ScreenHeight!$C49)/Param!$B$39)/OFFSET(Radar!$AC$3,COLUMN(),0))*DistanceShader!CS48*LightShader!CS48*(IF(OFFSET(Ghosts!$S$41,COLUMN(),0)&lt;ScreenHeight!$E49,   1,   (SQRT(OFFSET(Ghosts!$T$41,COLUMN(),0)-OFFSET(Ghosts!$R$41,COLUMN(),0)*ScreenHeight!$D49)-1))+IF(Ghosts!$B$35,IF(Param!$M$21,-1-POWER(0.3,Param!$M$21)/(IF(Param!$M$21&lt;20,LightShader!CS113,OFFSET(LightShader!CS113,Param!$M$21-20,0))+POWER(0.3,Param!$M$21)),-2),0))</f>
        <v>1.3289479626981133</v>
      </c>
      <c r="CT48" s="46">
        <f ca="1">IF(ScreenHeight!$B49&lt;OFFSET(Radar!$AC$3,COLUMN(),0),    Param!$B$38/ScreenHeight!$B49,    (Param!$B$37+1/(1-OFFSET(Radar!$AD$3,COLUMN(),0)*ScreenHeight!$C49)/Param!$B$39)/OFFSET(Radar!$AC$3,COLUMN(),0))*DistanceShader!CT48*LightShader!CT48*(IF(OFFSET(Ghosts!$S$41,COLUMN(),0)&lt;ScreenHeight!$E49,   1,   (SQRT(OFFSET(Ghosts!$T$41,COLUMN(),0)-OFFSET(Ghosts!$R$41,COLUMN(),0)*ScreenHeight!$D49)-1))+IF(Ghosts!$B$35,IF(Param!$M$21,-1-POWER(0.3,Param!$M$21)/(IF(Param!$M$21&lt;20,LightShader!CT113,OFFSET(LightShader!CT113,Param!$M$21-20,0))+POWER(0.3,Param!$M$21)),-2),0))</f>
        <v>1.2905948661604314</v>
      </c>
      <c r="CU48" s="46">
        <f ca="1">IF(ScreenHeight!$B49&lt;OFFSET(Radar!$AC$3,COLUMN(),0),    Param!$B$38/ScreenHeight!$B49,    (Param!$B$37+1/(1-OFFSET(Radar!$AD$3,COLUMN(),0)*ScreenHeight!$C49)/Param!$B$39)/OFFSET(Radar!$AC$3,COLUMN(),0))*DistanceShader!CU48*LightShader!CU48*(IF(OFFSET(Ghosts!$S$41,COLUMN(),0)&lt;ScreenHeight!$E49,   1,   (SQRT(OFFSET(Ghosts!$T$41,COLUMN(),0)-OFFSET(Ghosts!$R$41,COLUMN(),0)*ScreenHeight!$D49)-1))+IF(Ghosts!$B$35,IF(Param!$M$21,-1-POWER(0.3,Param!$M$21)/(IF(Param!$M$21&lt;20,LightShader!CU113,OFFSET(LightShader!CU113,Param!$M$21-20,0))+POWER(0.3,Param!$M$21)),-2),0))</f>
        <v>1.2537317183628567</v>
      </c>
      <c r="CV48" s="46">
        <f ca="1">IF(ScreenHeight!$B49&lt;OFFSET(Radar!$AC$3,COLUMN(),0),    Param!$B$38/ScreenHeight!$B49,    (Param!$B$37+1/(1-OFFSET(Radar!$AD$3,COLUMN(),0)*ScreenHeight!$C49)/Param!$B$39)/OFFSET(Radar!$AC$3,COLUMN(),0))*DistanceShader!CV48*LightShader!CV48*(IF(OFFSET(Ghosts!$S$41,COLUMN(),0)&lt;ScreenHeight!$E49,   1,   (SQRT(OFFSET(Ghosts!$T$41,COLUMN(),0)-OFFSET(Ghosts!$R$41,COLUMN(),0)*ScreenHeight!$D49)-1))+IF(Ghosts!$B$35,IF(Param!$M$21,-1-POWER(0.3,Param!$M$21)/(IF(Param!$M$21&lt;20,LightShader!CV113,OFFSET(LightShader!CV113,Param!$M$21-20,0))+POWER(0.3,Param!$M$21)),-2),0))</f>
        <v>1.2182893407470401</v>
      </c>
      <c r="CW48" s="46">
        <f ca="1">IF(ScreenHeight!$B49&lt;OFFSET(Radar!$AC$3,COLUMN(),0),    Param!$B$38/ScreenHeight!$B49,    (Param!$B$37+1/(1-OFFSET(Radar!$AD$3,COLUMN(),0)*ScreenHeight!$C49)/Param!$B$39)/OFFSET(Radar!$AC$3,COLUMN(),0))*DistanceShader!CW48*LightShader!CW48*(IF(OFFSET(Ghosts!$S$41,COLUMN(),0)&lt;ScreenHeight!$E49,   1,   (SQRT(OFFSET(Ghosts!$T$41,COLUMN(),0)-OFFSET(Ghosts!$R$41,COLUMN(),0)*ScreenHeight!$D49)-1))+IF(Ghosts!$B$35,IF(Param!$M$21,-1-POWER(0.3,Param!$M$21)/(IF(Param!$M$21&lt;20,LightShader!CW113,OFFSET(LightShader!CW113,Param!$M$21-20,0))+POWER(0.3,Param!$M$21)),-2),0))</f>
        <v>1.1842020808729778</v>
      </c>
    </row>
    <row r="49" spans="1:144" ht="7.5" customHeight="1">
      <c r="A49" s="46">
        <f ca="1">IF(ScreenHeight!$B50&lt;OFFSET(Radar!$AC$3,COLUMN(),0),    Param!$B$38/ScreenHeight!$B50,    (Param!$B$37+1/(1-OFFSET(Radar!$AD$3,COLUMN(),0)*ScreenHeight!$C50)/Param!$B$39)/OFFSET(Radar!$AC$3,COLUMN(),0))*DistanceShader!A49*LightShader!A49*(IF(OFFSET(Ghosts!$S$41,COLUMN(),0)&lt;ScreenHeight!$E50,   1,   (SQRT(OFFSET(Ghosts!$T$41,COLUMN(),0)-OFFSET(Ghosts!$R$41,COLUMN(),0)*ScreenHeight!$D50)-1))+IF(Ghosts!$B$35,IF(Param!$M$21,-1-POWER(0.3,Param!$M$21)/(IF(Param!$M$21&lt;20,LightShader!A114,OFFSET(LightShader!A114,Param!$M$21-20,0))+POWER(0.3,Param!$M$21)),-2),0))</f>
        <v>1.2715034862542496</v>
      </c>
      <c r="B49" s="46">
        <f ca="1">IF(ScreenHeight!$B50&lt;OFFSET(Radar!$AC$3,COLUMN(),0),    Param!$B$38/ScreenHeight!$B50,    (Param!$B$37+1/(1-OFFSET(Radar!$AD$3,COLUMN(),0)*ScreenHeight!$C50)/Param!$B$39)/OFFSET(Radar!$AC$3,COLUMN(),0))*DistanceShader!B49*LightShader!B49*(IF(OFFSET(Ghosts!$S$41,COLUMN(),0)&lt;ScreenHeight!$E50,   1,   (SQRT(OFFSET(Ghosts!$T$41,COLUMN(),0)-OFFSET(Ghosts!$R$41,COLUMN(),0)*ScreenHeight!$D50)-1))+IF(Ghosts!$B$35,IF(Param!$M$21,-1-POWER(0.3,Param!$M$21)/(IF(Param!$M$21&lt;20,LightShader!B114,OFFSET(LightShader!B114,Param!$M$21-20,0))+POWER(0.3,Param!$M$21)),-2),0))</f>
        <v>1.3077114928028577</v>
      </c>
      <c r="C49" s="46">
        <f ca="1">IF(ScreenHeight!$B50&lt;OFFSET(Radar!$AC$3,COLUMN(),0),    Param!$B$38/ScreenHeight!$B50,    (Param!$B$37+1/(1-OFFSET(Radar!$AD$3,COLUMN(),0)*ScreenHeight!$C50)/Param!$B$39)/OFFSET(Radar!$AC$3,COLUMN(),0))*DistanceShader!C49*LightShader!C49*(IF(OFFSET(Ghosts!$S$41,COLUMN(),0)&lt;ScreenHeight!$E50,   1,   (SQRT(OFFSET(Ghosts!$T$41,COLUMN(),0)-OFFSET(Ghosts!$R$41,COLUMN(),0)*ScreenHeight!$D50)-1))+IF(Ghosts!$B$35,IF(Param!$M$21,-1-POWER(0.3,Param!$M$21)/(IF(Param!$M$21&lt;20,LightShader!C114,OFFSET(LightShader!C114,Param!$M$21-20,0))+POWER(0.3,Param!$M$21)),-2),0))</f>
        <v>1.3453217913677933</v>
      </c>
      <c r="D49" s="46">
        <f ca="1">IF(ScreenHeight!$B50&lt;OFFSET(Radar!$AC$3,COLUMN(),0),    Param!$B$38/ScreenHeight!$B50,    (Param!$B$37+1/(1-OFFSET(Radar!$AD$3,COLUMN(),0)*ScreenHeight!$C50)/Param!$B$39)/OFFSET(Radar!$AC$3,COLUMN(),0))*DistanceShader!D49*LightShader!D49*(IF(OFFSET(Ghosts!$S$41,COLUMN(),0)&lt;ScreenHeight!$E50,   1,   (SQRT(OFFSET(Ghosts!$T$41,COLUMN(),0)-OFFSET(Ghosts!$R$41,COLUMN(),0)*ScreenHeight!$D50)-1))+IF(Ghosts!$B$35,IF(Param!$M$21,-1-POWER(0.3,Param!$M$21)/(IF(Param!$M$21&lt;20,LightShader!D114,OFFSET(LightShader!D114,Param!$M$21-20,0))+POWER(0.3,Param!$M$21)),-2),0))</f>
        <v>1.384398993831679</v>
      </c>
      <c r="E49" s="46">
        <f ca="1">IF(ScreenHeight!$B50&lt;OFFSET(Radar!$AC$3,COLUMN(),0),    Param!$B$38/ScreenHeight!$B50,    (Param!$B$37+1/(1-OFFSET(Radar!$AD$3,COLUMN(),0)*ScreenHeight!$C50)/Param!$B$39)/OFFSET(Radar!$AC$3,COLUMN(),0))*DistanceShader!E49*LightShader!E49*(IF(OFFSET(Ghosts!$S$41,COLUMN(),0)&lt;ScreenHeight!$E50,   1,   (SQRT(OFFSET(Ghosts!$T$41,COLUMN(),0)-OFFSET(Ghosts!$R$41,COLUMN(),0)*ScreenHeight!$D50)-1))+IF(Ghosts!$B$35,IF(Param!$M$21,-1-POWER(0.3,Param!$M$21)/(IF(Param!$M$21&lt;20,LightShader!E114,OFFSET(LightShader!E114,Param!$M$21-20,0))+POWER(0.3,Param!$M$21)),-2),0))</f>
        <v>1.4250108568400222</v>
      </c>
      <c r="F49" s="46">
        <f ca="1">IF(ScreenHeight!$B50&lt;OFFSET(Radar!$AC$3,COLUMN(),0),    Param!$B$38/ScreenHeight!$B50,    (Param!$B$37+1/(1-OFFSET(Radar!$AD$3,COLUMN(),0)*ScreenHeight!$C50)/Param!$B$39)/OFFSET(Radar!$AC$3,COLUMN(),0))*DistanceShader!F49*LightShader!F49*(IF(OFFSET(Ghosts!$S$41,COLUMN(),0)&lt;ScreenHeight!$E50,   1,   (SQRT(OFFSET(Ghosts!$T$41,COLUMN(),0)-OFFSET(Ghosts!$R$41,COLUMN(),0)*ScreenHeight!$D50)-1))+IF(Ghosts!$B$35,IF(Param!$M$21,-1-POWER(0.3,Param!$M$21)/(IF(Param!$M$21&lt;20,LightShader!F114,OFFSET(LightShader!F114,Param!$M$21-20,0))+POWER(0.3,Param!$M$21)),-2),0))</f>
        <v>1.467228402831146</v>
      </c>
      <c r="G49" s="46">
        <f ca="1">IF(ScreenHeight!$B50&lt;OFFSET(Radar!$AC$3,COLUMN(),0),    Param!$B$38/ScreenHeight!$B50,    (Param!$B$37+1/(1-OFFSET(Radar!$AD$3,COLUMN(),0)*ScreenHeight!$C50)/Param!$B$39)/OFFSET(Radar!$AC$3,COLUMN(),0))*DistanceShader!G49*LightShader!G49*(IF(OFFSET(Ghosts!$S$41,COLUMN(),0)&lt;ScreenHeight!$E50,   1,   (SQRT(OFFSET(Ghosts!$T$41,COLUMN(),0)-OFFSET(Ghosts!$R$41,COLUMN(),0)*ScreenHeight!$D50)-1))+IF(Ghosts!$B$35,IF(Param!$M$21,-1-POWER(0.3,Param!$M$21)/(IF(Param!$M$21&lt;20,LightShader!G114,OFFSET(LightShader!G114,Param!$M$21-20,0))+POWER(0.3,Param!$M$21)),-2),0))</f>
        <v>1.5111260358864032</v>
      </c>
      <c r="H49" s="46">
        <f ca="1">IF(ScreenHeight!$B50&lt;OFFSET(Radar!$AC$3,COLUMN(),0),    Param!$B$38/ScreenHeight!$B50,    (Param!$B$37+1/(1-OFFSET(Radar!$AD$3,COLUMN(),0)*ScreenHeight!$C50)/Param!$B$39)/OFFSET(Radar!$AC$3,COLUMN(),0))*DistanceShader!H49*LightShader!H49*(IF(OFFSET(Ghosts!$S$41,COLUMN(),0)&lt;ScreenHeight!$E50,   1,   (SQRT(OFFSET(Ghosts!$T$41,COLUMN(),0)-OFFSET(Ghosts!$R$41,COLUMN(),0)*ScreenHeight!$D50)-1))+IF(Ghosts!$B$35,IF(Param!$M$21,-1-POWER(0.3,Param!$M$21)/(IF(Param!$M$21&lt;20,LightShader!H114,OFFSET(LightShader!H114,Param!$M$21-20,0))+POWER(0.3,Param!$M$21)),-2),0))</f>
        <v>1.5567816493789011</v>
      </c>
      <c r="I49" s="46">
        <f ca="1">IF(ScreenHeight!$B50&lt;OFFSET(Radar!$AC$3,COLUMN(),0),    Param!$B$38/ScreenHeight!$B50,    (Param!$B$37+1/(1-OFFSET(Radar!$AD$3,COLUMN(),0)*ScreenHeight!$C50)/Param!$B$39)/OFFSET(Radar!$AC$3,COLUMN(),0))*DistanceShader!I49*LightShader!I49*(IF(OFFSET(Ghosts!$S$41,COLUMN(),0)&lt;ScreenHeight!$E50,   1,   (SQRT(OFFSET(Ghosts!$T$41,COLUMN(),0)-OFFSET(Ghosts!$R$41,COLUMN(),0)*ScreenHeight!$D50)-1))+IF(Ghosts!$B$35,IF(Param!$M$21,-1-POWER(0.3,Param!$M$21)/(IF(Param!$M$21&lt;20,LightShader!I114,OFFSET(LightShader!I114,Param!$M$21-20,0))+POWER(0.3,Param!$M$21)),-2),0))</f>
        <v>1.6042767216042539</v>
      </c>
      <c r="J49" s="46">
        <f ca="1">IF(ScreenHeight!$B50&lt;OFFSET(Radar!$AC$3,COLUMN(),0),    Param!$B$38/ScreenHeight!$B50,    (Param!$B$37+1/(1-OFFSET(Radar!$AD$3,COLUMN(),0)*ScreenHeight!$C50)/Param!$B$39)/OFFSET(Radar!$AC$3,COLUMN(),0))*DistanceShader!J49*LightShader!J49*(IF(OFFSET(Ghosts!$S$41,COLUMN(),0)&lt;ScreenHeight!$E50,   1,   (SQRT(OFFSET(Ghosts!$T$41,COLUMN(),0)-OFFSET(Ghosts!$R$41,COLUMN(),0)*ScreenHeight!$D50)-1))+IF(Ghosts!$B$35,IF(Param!$M$21,-1-POWER(0.3,Param!$M$21)/(IF(Param!$M$21&lt;20,LightShader!J114,OFFSET(LightShader!J114,Param!$M$21-20,0))+POWER(0.3,Param!$M$21)),-2),0))</f>
        <v>1.653696394594075</v>
      </c>
      <c r="K49" s="46">
        <f ca="1">IF(ScreenHeight!$B50&lt;OFFSET(Radar!$AC$3,COLUMN(),0),    Param!$B$38/ScreenHeight!$B50,    (Param!$B$37+1/(1-OFFSET(Radar!$AD$3,COLUMN(),0)*ScreenHeight!$C50)/Param!$B$39)/OFFSET(Radar!$AC$3,COLUMN(),0))*DistanceShader!K49*LightShader!K49*(IF(OFFSET(Ghosts!$S$41,COLUMN(),0)&lt;ScreenHeight!$E50,   1,   (SQRT(OFFSET(Ghosts!$T$41,COLUMN(),0)-OFFSET(Ghosts!$R$41,COLUMN(),0)*ScreenHeight!$D50)-1))+IF(Ghosts!$B$35,IF(Param!$M$21,-1-POWER(0.3,Param!$M$21)/(IF(Param!$M$21&lt;20,LightShader!K114,OFFSET(LightShader!K114,Param!$M$21-20,0))+POWER(0.3,Param!$M$21)),-2),0))</f>
        <v>1.7051295300990423</v>
      </c>
      <c r="L49" s="46">
        <f ca="1">IF(ScreenHeight!$B50&lt;OFFSET(Radar!$AC$3,COLUMN(),0),    Param!$B$38/ScreenHeight!$B50,    (Param!$B$37+1/(1-OFFSET(Radar!$AD$3,COLUMN(),0)*ScreenHeight!$C50)/Param!$B$39)/OFFSET(Radar!$AC$3,COLUMN(),0))*DistanceShader!L49*LightShader!L49*(IF(OFFSET(Ghosts!$S$41,COLUMN(),0)&lt;ScreenHeight!$E50,   1,   (SQRT(OFFSET(Ghosts!$T$41,COLUMN(),0)-OFFSET(Ghosts!$R$41,COLUMN(),0)*ScreenHeight!$D50)-1))+IF(Ghosts!$B$35,IF(Param!$M$21,-1-POWER(0.3,Param!$M$21)/(IF(Param!$M$21&lt;20,LightShader!L114,OFFSET(LightShader!L114,Param!$M$21-20,0))+POWER(0.3,Param!$M$21)),-2),0))</f>
        <v>1.7586687352312598</v>
      </c>
      <c r="M49" s="46">
        <f ca="1">IF(ScreenHeight!$B50&lt;OFFSET(Radar!$AC$3,COLUMN(),0),    Param!$B$38/ScreenHeight!$B50,    (Param!$B$37+1/(1-OFFSET(Radar!$AD$3,COLUMN(),0)*ScreenHeight!$C50)/Param!$B$39)/OFFSET(Radar!$AC$3,COLUMN(),0))*DistanceShader!M49*LightShader!M49*(IF(OFFSET(Ghosts!$S$41,COLUMN(),0)&lt;ScreenHeight!$E50,   1,   (SQRT(OFFSET(Ghosts!$T$41,COLUMN(),0)-OFFSET(Ghosts!$R$41,COLUMN(),0)*ScreenHeight!$D50)-1))+IF(Ghosts!$B$35,IF(Param!$M$21,-1-POWER(0.3,Param!$M$21)/(IF(Param!$M$21&lt;20,LightShader!M114,OFFSET(LightShader!M114,Param!$M$21-20,0))+POWER(0.3,Param!$M$21)),-2),0))</f>
        <v>1.8144103484119738</v>
      </c>
      <c r="N49" s="46">
        <f ca="1">IF(ScreenHeight!$B50&lt;OFFSET(Radar!$AC$3,COLUMN(),0),    Param!$B$38/ScreenHeight!$B50,    (Param!$B$37+1/(1-OFFSET(Radar!$AD$3,COLUMN(),0)*ScreenHeight!$C50)/Param!$B$39)/OFFSET(Radar!$AC$3,COLUMN(),0))*DistanceShader!N49*LightShader!N49*(IF(OFFSET(Ghosts!$S$41,COLUMN(),0)&lt;ScreenHeight!$E50,   1,   (SQRT(OFFSET(Ghosts!$T$41,COLUMN(),0)-OFFSET(Ghosts!$R$41,COLUMN(),0)*ScreenHeight!$D50)-1))+IF(Ghosts!$B$35,IF(Param!$M$21,-1-POWER(0.3,Param!$M$21)/(IF(Param!$M$21&lt;20,LightShader!N114,OFFSET(LightShader!N114,Param!$M$21-20,0))+POWER(0.3,Param!$M$21)),-2),0))</f>
        <v>1.8724543740046351</v>
      </c>
      <c r="O49" s="46">
        <f ca="1">IF(ScreenHeight!$B50&lt;OFFSET(Radar!$AC$3,COLUMN(),0),    Param!$B$38/ScreenHeight!$B50,    (Param!$B$37+1/(1-OFFSET(Radar!$AD$3,COLUMN(),0)*ScreenHeight!$C50)/Param!$B$39)/OFFSET(Radar!$AC$3,COLUMN(),0))*DistanceShader!O49*LightShader!O49*(IF(OFFSET(Ghosts!$S$41,COLUMN(),0)&lt;ScreenHeight!$E50,   1,   (SQRT(OFFSET(Ghosts!$T$41,COLUMN(),0)-OFFSET(Ghosts!$R$41,COLUMN(),0)*ScreenHeight!$D50)-1))+IF(Ghosts!$B$35,IF(Param!$M$21,-1-POWER(0.3,Param!$M$21)/(IF(Param!$M$21&lt;20,LightShader!O114,OFFSET(LightShader!O114,Param!$M$21-20,0))+POWER(0.3,Param!$M$21)),-2),0))</f>
        <v>1.9329043512339337</v>
      </c>
      <c r="P49" s="46">
        <f ca="1">IF(ScreenHeight!$B50&lt;OFFSET(Radar!$AC$3,COLUMN(),0),    Param!$B$38/ScreenHeight!$B50,    (Param!$B$37+1/(1-OFFSET(Radar!$AD$3,COLUMN(),0)*ScreenHeight!$C50)/Param!$B$39)/OFFSET(Radar!$AC$3,COLUMN(),0))*DistanceShader!P49*LightShader!P49*(IF(OFFSET(Ghosts!$S$41,COLUMN(),0)&lt;ScreenHeight!$E50,   1,   (SQRT(OFFSET(Ghosts!$T$41,COLUMN(),0)-OFFSET(Ghosts!$R$41,COLUMN(),0)*ScreenHeight!$D50)-1))+IF(Ghosts!$B$35,IF(Param!$M$21,-1-POWER(0.3,Param!$M$21)/(IF(Param!$M$21&lt;20,LightShader!P114,OFFSET(LightShader!P114,Param!$M$21-20,0))+POWER(0.3,Param!$M$21)),-2),0))</f>
        <v>1.9958671395915801</v>
      </c>
      <c r="Q49" s="46">
        <f ca="1">IF(ScreenHeight!$B50&lt;OFFSET(Radar!$AC$3,COLUMN(),0),    Param!$B$38/ScreenHeight!$B50,    (Param!$B$37+1/(1-OFFSET(Radar!$AD$3,COLUMN(),0)*ScreenHeight!$C50)/Param!$B$39)/OFFSET(Radar!$AC$3,COLUMN(),0))*DistanceShader!Q49*LightShader!Q49*(IF(OFFSET(Ghosts!$S$41,COLUMN(),0)&lt;ScreenHeight!$E50,   1,   (SQRT(OFFSET(Ghosts!$T$41,COLUMN(),0)-OFFSET(Ghosts!$R$41,COLUMN(),0)*ScreenHeight!$D50)-1))+IF(Ghosts!$B$35,IF(Param!$M$21,-1-POWER(0.3,Param!$M$21)/(IF(Param!$M$21&lt;20,LightShader!Q114,OFFSET(LightShader!Q114,Param!$M$21-20,0))+POWER(0.3,Param!$M$21)),-2),0))</f>
        <v>2.0614525987838914</v>
      </c>
      <c r="R49" s="46">
        <f ca="1">IF(ScreenHeight!$B50&lt;OFFSET(Radar!$AC$3,COLUMN(),0),    Param!$B$38/ScreenHeight!$B50,    (Param!$B$37+1/(1-OFFSET(Radar!$AD$3,COLUMN(),0)*ScreenHeight!$C50)/Param!$B$39)/OFFSET(Radar!$AC$3,COLUMN(),0))*DistanceShader!R49*LightShader!R49*(IF(OFFSET(Ghosts!$S$41,COLUMN(),0)&lt;ScreenHeight!$E50,   1,   (SQRT(OFFSET(Ghosts!$T$41,COLUMN(),0)-OFFSET(Ghosts!$R$41,COLUMN(),0)*ScreenHeight!$D50)-1))+IF(Ghosts!$B$35,IF(Param!$M$21,-1-POWER(0.3,Param!$M$21)/(IF(Param!$M$21&lt;20,LightShader!R114,OFFSET(LightShader!R114,Param!$M$21-20,0))+POWER(0.3,Param!$M$21)),-2),0))</f>
        <v>2.1297731362408228</v>
      </c>
      <c r="S49" s="46">
        <f ca="1">IF(ScreenHeight!$B50&lt;OFFSET(Radar!$AC$3,COLUMN(),0),    Param!$B$38/ScreenHeight!$B50,    (Param!$B$37+1/(1-OFFSET(Radar!$AD$3,COLUMN(),0)*ScreenHeight!$C50)/Param!$B$39)/OFFSET(Radar!$AC$3,COLUMN(),0))*DistanceShader!S49*LightShader!S49*(IF(OFFSET(Ghosts!$S$41,COLUMN(),0)&lt;ScreenHeight!$E50,   1,   (SQRT(OFFSET(Ghosts!$T$41,COLUMN(),0)-OFFSET(Ghosts!$R$41,COLUMN(),0)*ScreenHeight!$D50)-1))+IF(Ghosts!$B$35,IF(Param!$M$21,-1-POWER(0.3,Param!$M$21)/(IF(Param!$M$21&lt;20,LightShader!S114,OFFSET(LightShader!S114,Param!$M$21-20,0))+POWER(0.3,Param!$M$21)),-2),0))</f>
        <v>2.2009430891192983</v>
      </c>
      <c r="T49" s="46">
        <f ca="1">IF(ScreenHeight!$B50&lt;OFFSET(Radar!$AC$3,COLUMN(),0),    Param!$B$38/ScreenHeight!$B50,    (Param!$B$37+1/(1-OFFSET(Radar!$AD$3,COLUMN(),0)*ScreenHeight!$C50)/Param!$B$39)/OFFSET(Radar!$AC$3,COLUMN(),0))*DistanceShader!T49*LightShader!T49*(IF(OFFSET(Ghosts!$S$41,COLUMN(),0)&lt;ScreenHeight!$E50,   1,   (SQRT(OFFSET(Ghosts!$T$41,COLUMN(),0)-OFFSET(Ghosts!$R$41,COLUMN(),0)*ScreenHeight!$D50)-1))+IF(Ghosts!$B$35,IF(Param!$M$21,-1-POWER(0.3,Param!$M$21)/(IF(Param!$M$21&lt;20,LightShader!T114,OFFSET(LightShader!T114,Param!$M$21-20,0))+POWER(0.3,Param!$M$21)),-2),0))</f>
        <v>2.2750779004199813</v>
      </c>
      <c r="U49" s="46">
        <f ca="1">IF(ScreenHeight!$B50&lt;OFFSET(Radar!$AC$3,COLUMN(),0),    Param!$B$38/ScreenHeight!$B50,    (Param!$B$37+1/(1-OFFSET(Radar!$AD$3,COLUMN(),0)*ScreenHeight!$C50)/Param!$B$39)/OFFSET(Radar!$AC$3,COLUMN(),0))*DistanceShader!U49*LightShader!U49*(IF(OFFSET(Ghosts!$S$41,COLUMN(),0)&lt;ScreenHeight!$E50,   1,   (SQRT(OFFSET(Ghosts!$T$41,COLUMN(),0)-OFFSET(Ghosts!$R$41,COLUMN(),0)*ScreenHeight!$D50)-1))+IF(Ghosts!$B$35,IF(Param!$M$21,-1-POWER(0.3,Param!$M$21)/(IF(Param!$M$21&lt;20,LightShader!U114,OFFSET(LightShader!U114,Param!$M$21-20,0))+POWER(0.3,Param!$M$21)),-2),0))</f>
        <v>2.352293040114025</v>
      </c>
      <c r="V49" s="46">
        <f ca="1">IF(ScreenHeight!$B50&lt;OFFSET(Radar!$AC$3,COLUMN(),0),    Param!$B$38/ScreenHeight!$B50,    (Param!$B$37+1/(1-OFFSET(Radar!$AD$3,COLUMN(),0)*ScreenHeight!$C50)/Param!$B$39)/OFFSET(Radar!$AC$3,COLUMN(),0))*DistanceShader!V49*LightShader!V49*(IF(OFFSET(Ghosts!$S$41,COLUMN(),0)&lt;ScreenHeight!$E50,   1,   (SQRT(OFFSET(Ghosts!$T$41,COLUMN(),0)-OFFSET(Ghosts!$R$41,COLUMN(),0)*ScreenHeight!$D50)-1))+IF(Ghosts!$B$35,IF(Param!$M$21,-1-POWER(0.3,Param!$M$21)/(IF(Param!$M$21&lt;20,LightShader!V114,OFFSET(LightShader!V114,Param!$M$21-20,0))+POWER(0.3,Param!$M$21)),-2),0))</f>
        <v>2.4327026118715565</v>
      </c>
      <c r="W49" s="46">
        <f ca="1">IF(ScreenHeight!$B50&lt;OFFSET(Radar!$AC$3,COLUMN(),0),    Param!$B$38/ScreenHeight!$B50,    (Param!$B$37+1/(1-OFFSET(Radar!$AD$3,COLUMN(),0)*ScreenHeight!$C50)/Param!$B$39)/OFFSET(Radar!$AC$3,COLUMN(),0))*DistanceShader!W49*LightShader!W49*(IF(OFFSET(Ghosts!$S$41,COLUMN(),0)&lt;ScreenHeight!$E50,   1,   (SQRT(OFFSET(Ghosts!$T$41,COLUMN(),0)-OFFSET(Ghosts!$R$41,COLUMN(),0)*ScreenHeight!$D50)-1))+IF(Ghosts!$B$35,IF(Param!$M$21,-1-POWER(0.3,Param!$M$21)/(IF(Param!$M$21&lt;20,LightShader!W114,OFFSET(LightShader!W114,Param!$M$21-20,0))+POWER(0.3,Param!$M$21)),-2),0))</f>
        <v>2.5164175739564247</v>
      </c>
      <c r="X49" s="46">
        <f ca="1">IF(ScreenHeight!$B50&lt;OFFSET(Radar!$AC$3,COLUMN(),0),    Param!$B$38/ScreenHeight!$B50,    (Param!$B$37+1/(1-OFFSET(Radar!$AD$3,COLUMN(),0)*ScreenHeight!$C50)/Param!$B$39)/OFFSET(Radar!$AC$3,COLUMN(),0))*DistanceShader!X49*LightShader!X49*(IF(OFFSET(Ghosts!$S$41,COLUMN(),0)&lt;ScreenHeight!$E50,   1,   (SQRT(OFFSET(Ghosts!$T$41,COLUMN(),0)-OFFSET(Ghosts!$R$41,COLUMN(),0)*ScreenHeight!$D50)-1))+IF(Ghosts!$B$35,IF(Param!$M$21,-1-POWER(0.3,Param!$M$21)/(IF(Param!$M$21&lt;20,LightShader!X114,OFFSET(LightShader!X114,Param!$M$21-20,0))+POWER(0.3,Param!$M$21)),-2),0))</f>
        <v>2.6035434890349971</v>
      </c>
      <c r="Y49" s="46">
        <f ca="1">IF(ScreenHeight!$B50&lt;OFFSET(Radar!$AC$3,COLUMN(),0),    Param!$B$38/ScreenHeight!$B50,    (Param!$B$37+1/(1-OFFSET(Radar!$AD$3,COLUMN(),0)*ScreenHeight!$C50)/Param!$B$39)/OFFSET(Radar!$AC$3,COLUMN(),0))*DistanceShader!Y49*LightShader!Y49*(IF(OFFSET(Ghosts!$S$41,COLUMN(),0)&lt;ScreenHeight!$E50,   1,   (SQRT(OFFSET(Ghosts!$T$41,COLUMN(),0)-OFFSET(Ghosts!$R$41,COLUMN(),0)*ScreenHeight!$D50)-1))+IF(Ghosts!$B$35,IF(Param!$M$21,-1-POWER(0.3,Param!$M$21)/(IF(Param!$M$21&lt;20,LightShader!Y114,OFFSET(LightShader!Y114,Param!$M$21-20,0))+POWER(0.3,Param!$M$21)),-2),0))</f>
        <v>2.6941777021077709</v>
      </c>
      <c r="Z49" s="46">
        <f ca="1">IF(ScreenHeight!$B50&lt;OFFSET(Radar!$AC$3,COLUMN(),0),    Param!$B$38/ScreenHeight!$B50,    (Param!$B$37+1/(1-OFFSET(Radar!$AD$3,COLUMN(),0)*ScreenHeight!$C50)/Param!$B$39)/OFFSET(Radar!$AC$3,COLUMN(),0))*DistanceShader!Z49*LightShader!Z49*(IF(OFFSET(Ghosts!$S$41,COLUMN(),0)&lt;ScreenHeight!$E50,   1,   (SQRT(OFFSET(Ghosts!$T$41,COLUMN(),0)-OFFSET(Ghosts!$R$41,COLUMN(),0)*ScreenHeight!$D50)-1))+IF(Ghosts!$B$35,IF(Param!$M$21,-1-POWER(0.3,Param!$M$21)/(IF(Param!$M$21&lt;20,LightShader!Z114,OFFSET(LightShader!Z114,Param!$M$21-20,0))+POWER(0.3,Param!$M$21)),-2),0))</f>
        <v>2.7884058288045215</v>
      </c>
      <c r="AA49" s="46">
        <f ca="1">IF(ScreenHeight!$B50&lt;OFFSET(Radar!$AC$3,COLUMN(),0),    Param!$B$38/ScreenHeight!$B50,    (Param!$B$37+1/(1-OFFSET(Radar!$AD$3,COLUMN(),0)*ScreenHeight!$C50)/Param!$B$39)/OFFSET(Radar!$AC$3,COLUMN(),0))*DistanceShader!AA49*LightShader!AA49*(IF(OFFSET(Ghosts!$S$41,COLUMN(),0)&lt;ScreenHeight!$E50,   1,   (SQRT(OFFSET(Ghosts!$T$41,COLUMN(),0)-OFFSET(Ghosts!$R$41,COLUMN(),0)*ScreenHeight!$D50)-1))+IF(Ghosts!$B$35,IF(Param!$M$21,-1-POWER(0.3,Param!$M$21)/(IF(Param!$M$21&lt;20,LightShader!AA114,OFFSET(LightShader!AA114,Param!$M$21-20,0))+POWER(0.3,Param!$M$21)),-2),0))</f>
        <v>2.8862974185381454</v>
      </c>
      <c r="AB49" s="46">
        <f ca="1">IF(ScreenHeight!$B50&lt;OFFSET(Radar!$AC$3,COLUMN(),0),    Param!$B$38/ScreenHeight!$B50,    (Param!$B$37+1/(1-OFFSET(Radar!$AD$3,COLUMN(),0)*ScreenHeight!$C50)/Param!$B$39)/OFFSET(Radar!$AC$3,COLUMN(),0))*DistanceShader!AB49*LightShader!AB49*(IF(OFFSET(Ghosts!$S$41,COLUMN(),0)&lt;ScreenHeight!$E50,   1,   (SQRT(OFFSET(Ghosts!$T$41,COLUMN(),0)-OFFSET(Ghosts!$R$41,COLUMN(),0)*ScreenHeight!$D50)-1))+IF(Ghosts!$B$35,IF(Param!$M$21,-1-POWER(0.3,Param!$M$21)/(IF(Param!$M$21&lt;20,LightShader!AB114,OFFSET(LightShader!AB114,Param!$M$21-20,0))+POWER(0.3,Param!$M$21)),-2),0))</f>
        <v>2.987900639684733</v>
      </c>
      <c r="AC49" s="46">
        <f ca="1">IF(ScreenHeight!$B50&lt;OFFSET(Radar!$AC$3,COLUMN(),0),    Param!$B$38/ScreenHeight!$B50,    (Param!$B$37+1/(1-OFFSET(Radar!$AD$3,COLUMN(),0)*ScreenHeight!$C50)/Param!$B$39)/OFFSET(Radar!$AC$3,COLUMN(),0))*DistanceShader!AC49*LightShader!AC49*(IF(OFFSET(Ghosts!$S$41,COLUMN(),0)&lt;ScreenHeight!$E50,   1,   (SQRT(OFFSET(Ghosts!$T$41,COLUMN(),0)-OFFSET(Ghosts!$R$41,COLUMN(),0)*ScreenHeight!$D50)-1))+IF(Ghosts!$B$35,IF(Param!$M$21,-1-POWER(0.3,Param!$M$21)/(IF(Param!$M$21&lt;20,LightShader!AC114,OFFSET(LightShader!AC114,Param!$M$21-20,0))+POWER(0.3,Param!$M$21)),-2),0))</f>
        <v>3.0932358190386968</v>
      </c>
      <c r="AD49" s="46">
        <f ca="1">IF(ScreenHeight!$B50&lt;OFFSET(Radar!$AC$3,COLUMN(),0),    Param!$B$38/ScreenHeight!$B50,    (Param!$B$37+1/(1-OFFSET(Radar!$AD$3,COLUMN(),0)*ScreenHeight!$C50)/Param!$B$39)/OFFSET(Radar!$AC$3,COLUMN(),0))*DistanceShader!AD49*LightShader!AD49*(IF(OFFSET(Ghosts!$S$41,COLUMN(),0)&lt;ScreenHeight!$E50,   1,   (SQRT(OFFSET(Ghosts!$T$41,COLUMN(),0)-OFFSET(Ghosts!$R$41,COLUMN(),0)*ScreenHeight!$D50)-1))+IF(Ghosts!$B$35,IF(Param!$M$21,-1-POWER(0.3,Param!$M$21)/(IF(Param!$M$21&lt;20,LightShader!AD114,OFFSET(LightShader!AD114,Param!$M$21-20,0))+POWER(0.3,Param!$M$21)),-2),0))</f>
        <v>3.2022876583949422</v>
      </c>
      <c r="AE49" s="46">
        <f ca="1">IF(ScreenHeight!$B50&lt;OFFSET(Radar!$AC$3,COLUMN(),0),    Param!$B$38/ScreenHeight!$B50,    (Param!$B$37+1/(1-OFFSET(Radar!$AD$3,COLUMN(),0)*ScreenHeight!$C50)/Param!$B$39)/OFFSET(Radar!$AC$3,COLUMN(),0))*DistanceShader!AE49*LightShader!AE49*(IF(OFFSET(Ghosts!$S$41,COLUMN(),0)&lt;ScreenHeight!$E50,   1,   (SQRT(OFFSET(Ghosts!$T$41,COLUMN(),0)-OFFSET(Ghosts!$R$41,COLUMN(),0)*ScreenHeight!$D50)-1))+IF(Ghosts!$B$35,IF(Param!$M$21,-1-POWER(0.3,Param!$M$21)/(IF(Param!$M$21&lt;20,LightShader!AE114,OFFSET(LightShader!AE114,Param!$M$21-20,0))+POWER(0.3,Param!$M$21)),-2),0))</f>
        <v>3.3149959518718779</v>
      </c>
      <c r="AF49" s="46">
        <f ca="1">IF(ScreenHeight!$B50&lt;OFFSET(Radar!$AC$3,COLUMN(),0),    Param!$B$38/ScreenHeight!$B50,    (Param!$B$37+1/(1-OFFSET(Radar!$AD$3,COLUMN(),0)*ScreenHeight!$C50)/Param!$B$39)/OFFSET(Radar!$AC$3,COLUMN(),0))*DistanceShader!AF49*LightShader!AF49*(IF(OFFSET(Ghosts!$S$41,COLUMN(),0)&lt;ScreenHeight!$E50,   1,   (SQRT(OFFSET(Ghosts!$T$41,COLUMN(),0)-OFFSET(Ghosts!$R$41,COLUMN(),0)*ScreenHeight!$D50)-1))+IF(Ghosts!$B$35,IF(Param!$M$21,-1-POWER(0.3,Param!$M$21)/(IF(Param!$M$21&lt;20,LightShader!AF114,OFFSET(LightShader!AF114,Param!$M$21-20,0))+POWER(0.3,Param!$M$21)),-2),0))</f>
        <v>3.4312446451237077</v>
      </c>
      <c r="AG49" s="46">
        <f ca="1">IF(ScreenHeight!$B50&lt;OFFSET(Radar!$AC$3,COLUMN(),0),    Param!$B$38/ScreenHeight!$B50,    (Param!$B$37+1/(1-OFFSET(Radar!$AD$3,COLUMN(),0)*ScreenHeight!$C50)/Param!$B$39)/OFFSET(Radar!$AC$3,COLUMN(),0))*DistanceShader!AG49*LightShader!AG49*(IF(OFFSET(Ghosts!$S$41,COLUMN(),0)&lt;ScreenHeight!$E50,   1,   (SQRT(OFFSET(Ghosts!$T$41,COLUMN(),0)-OFFSET(Ghosts!$R$41,COLUMN(),0)*ScreenHeight!$D50)-1))+IF(Ghosts!$B$35,IF(Param!$M$21,-1-POWER(0.3,Param!$M$21)/(IF(Param!$M$21&lt;20,LightShader!AG114,OFFSET(LightShader!AG114,Param!$M$21-20,0))+POWER(0.3,Param!$M$21)),-2),0))</f>
        <v>3.5508491209336679</v>
      </c>
      <c r="AH49" s="46">
        <f ca="1">IF(ScreenHeight!$B50&lt;OFFSET(Radar!$AC$3,COLUMN(),0),    Param!$B$38/ScreenHeight!$B50,    (Param!$B$37+1/(1-OFFSET(Radar!$AD$3,COLUMN(),0)*ScreenHeight!$C50)/Param!$B$39)/OFFSET(Radar!$AC$3,COLUMN(),0))*DistanceShader!AH49*LightShader!AH49*(IF(OFFSET(Ghosts!$S$41,COLUMN(),0)&lt;ScreenHeight!$E50,   1,   (SQRT(OFFSET(Ghosts!$T$41,COLUMN(),0)-OFFSET(Ghosts!$R$41,COLUMN(),0)*ScreenHeight!$D50)-1))+IF(Ghosts!$B$35,IF(Param!$M$21,-1-POWER(0.3,Param!$M$21)/(IF(Param!$M$21&lt;20,LightShader!AH114,OFFSET(LightShader!AH114,Param!$M$21-20,0))+POWER(0.3,Param!$M$21)),-2),0))</f>
        <v>3.6735416765911255</v>
      </c>
      <c r="AI49" s="46">
        <f ca="1">IF(ScreenHeight!$B50&lt;OFFSET(Radar!$AC$3,COLUMN(),0),    Param!$B$38/ScreenHeight!$B50,    (Param!$B$37+1/(1-OFFSET(Radar!$AD$3,COLUMN(),0)*ScreenHeight!$C50)/Param!$B$39)/OFFSET(Radar!$AC$3,COLUMN(),0))*DistanceShader!AI49*LightShader!AI49*(IF(OFFSET(Ghosts!$S$41,COLUMN(),0)&lt;ScreenHeight!$E50,   1,   (SQRT(OFFSET(Ghosts!$T$41,COLUMN(),0)-OFFSET(Ghosts!$R$41,COLUMN(),0)*ScreenHeight!$D50)-1))+IF(Ghosts!$B$35,IF(Param!$M$21,-1-POWER(0.3,Param!$M$21)/(IF(Param!$M$21&lt;20,LightShader!AI114,OFFSET(LightShader!AI114,Param!$M$21-20,0))+POWER(0.3,Param!$M$21)),-2),0))</f>
        <v>3.7989552913421898</v>
      </c>
      <c r="AJ49" s="46">
        <f ca="1">IF(ScreenHeight!$B50&lt;OFFSET(Radar!$AC$3,COLUMN(),0),    Param!$B$38/ScreenHeight!$B50,    (Param!$B$37+1/(1-OFFSET(Radar!$AD$3,COLUMN(),0)*ScreenHeight!$C50)/Param!$B$39)/OFFSET(Radar!$AC$3,COLUMN(),0))*DistanceShader!AJ49*LightShader!AJ49*(IF(OFFSET(Ghosts!$S$41,COLUMN(),0)&lt;ScreenHeight!$E50,   1,   (SQRT(OFFSET(Ghosts!$T$41,COLUMN(),0)-OFFSET(Ghosts!$R$41,COLUMN(),0)*ScreenHeight!$D50)-1))+IF(Ghosts!$B$35,IF(Param!$M$21,-1-POWER(0.3,Param!$M$21)/(IF(Param!$M$21&lt;20,LightShader!AJ114,OFFSET(LightShader!AJ114,Param!$M$21-20,0))+POWER(0.3,Param!$M$21)),-2),0))</f>
        <v>3.9266059832878106</v>
      </c>
      <c r="AK49" s="46">
        <f ca="1">IF(ScreenHeight!$B50&lt;OFFSET(Radar!$AC$3,COLUMN(),0),    Param!$B$38/ScreenHeight!$B50,    (Param!$B$37+1/(1-OFFSET(Radar!$AD$3,COLUMN(),0)*ScreenHeight!$C50)/Param!$B$39)/OFFSET(Radar!$AC$3,COLUMN(),0))*DistanceShader!AK49*LightShader!AK49*(IF(OFFSET(Ghosts!$S$41,COLUMN(),0)&lt;ScreenHeight!$E50,   1,   (SQRT(OFFSET(Ghosts!$T$41,COLUMN(),0)-OFFSET(Ghosts!$R$41,COLUMN(),0)*ScreenHeight!$D50)-1))+IF(Ghosts!$B$35,IF(Param!$M$21,-1-POWER(0.3,Param!$M$21)/(IF(Param!$M$21&lt;20,LightShader!AK114,OFFSET(LightShader!AK114,Param!$M$21-20,0))+POWER(0.3,Param!$M$21)),-2),0))</f>
        <v>4.055874340281977</v>
      </c>
      <c r="AL49" s="46">
        <f ca="1">IF(ScreenHeight!$B50&lt;OFFSET(Radar!$AC$3,COLUMN(),0),    Param!$B$38/ScreenHeight!$B50,    (Param!$B$37+1/(1-OFFSET(Radar!$AD$3,COLUMN(),0)*ScreenHeight!$C50)/Param!$B$39)/OFFSET(Radar!$AC$3,COLUMN(),0))*DistanceShader!AL49*LightShader!AL49*(IF(OFFSET(Ghosts!$S$41,COLUMN(),0)&lt;ScreenHeight!$E50,   1,   (SQRT(OFFSET(Ghosts!$T$41,COLUMN(),0)-OFFSET(Ghosts!$R$41,COLUMN(),0)*ScreenHeight!$D50)-1))+IF(Ghosts!$B$35,IF(Param!$M$21,-1-POWER(0.3,Param!$M$21)/(IF(Param!$M$21&lt;20,LightShader!AL114,OFFSET(LightShader!AL114,Param!$M$21-20,0))+POWER(0.3,Param!$M$21)),-2),0))</f>
        <v>4.1859871900929404</v>
      </c>
      <c r="AM49" s="46">
        <f ca="1">IF(ScreenHeight!$B50&lt;OFFSET(Radar!$AC$3,COLUMN(),0),    Param!$B$38/ScreenHeight!$B50,    (Param!$B$37+1/(1-OFFSET(Radar!$AD$3,COLUMN(),0)*ScreenHeight!$C50)/Param!$B$39)/OFFSET(Radar!$AC$3,COLUMN(),0))*DistanceShader!AM49*LightShader!AM49*(IF(OFFSET(Ghosts!$S$41,COLUMN(),0)&lt;ScreenHeight!$E50,   1,   (SQRT(OFFSET(Ghosts!$T$41,COLUMN(),0)-OFFSET(Ghosts!$R$41,COLUMN(),0)*ScreenHeight!$D50)-1))+IF(Ghosts!$B$35,IF(Param!$M$21,-1-POWER(0.3,Param!$M$21)/(IF(Param!$M$21&lt;20,LightShader!AM114,OFFSET(LightShader!AM114,Param!$M$21-20,0))+POWER(0.3,Param!$M$21)),-2),0))</f>
        <v>4.3160008514991022</v>
      </c>
      <c r="AN49" s="46">
        <f ca="1">IF(ScreenHeight!$B50&lt;OFFSET(Radar!$AC$3,COLUMN(),0),    Param!$B$38/ScreenHeight!$B50,    (Param!$B$37+1/(1-OFFSET(Radar!$AD$3,COLUMN(),0)*ScreenHeight!$C50)/Param!$B$39)/OFFSET(Radar!$AC$3,COLUMN(),0))*DistanceShader!AN49*LightShader!AN49*(IF(OFFSET(Ghosts!$S$41,COLUMN(),0)&lt;ScreenHeight!$E50,   1,   (SQRT(OFFSET(Ghosts!$T$41,COLUMN(),0)-OFFSET(Ghosts!$R$41,COLUMN(),0)*ScreenHeight!$D50)-1))+IF(Ghosts!$B$35,IF(Param!$M$21,-1-POWER(0.3,Param!$M$21)/(IF(Param!$M$21&lt;20,LightShader!AN114,OFFSET(LightShader!AN114,Param!$M$21-20,0))+POWER(0.3,Param!$M$21)),-2),0))</f>
        <v>4.4447879591706814</v>
      </c>
      <c r="AO49" s="46">
        <f ca="1">IF(ScreenHeight!$B50&lt;OFFSET(Radar!$AC$3,COLUMN(),0),    Param!$B$38/ScreenHeight!$B50,    (Param!$B$37+1/(1-OFFSET(Radar!$AD$3,COLUMN(),0)*ScreenHeight!$C50)/Param!$B$39)/OFFSET(Radar!$AC$3,COLUMN(),0))*DistanceShader!AO49*LightShader!AO49*(IF(OFFSET(Ghosts!$S$41,COLUMN(),0)&lt;ScreenHeight!$E50,   1,   (SQRT(OFFSET(Ghosts!$T$41,COLUMN(),0)-OFFSET(Ghosts!$R$41,COLUMN(),0)*ScreenHeight!$D50)-1))+IF(Ghosts!$B$35,IF(Param!$M$21,-1-POWER(0.3,Param!$M$21)/(IF(Param!$M$21&lt;20,LightShader!AO114,OFFSET(LightShader!AO114,Param!$M$21-20,0))+POWER(0.3,Param!$M$21)),-2),0))</f>
        <v>4.5710304269285906</v>
      </c>
      <c r="AP49" s="46">
        <f ca="1">IF(ScreenHeight!$B50&lt;OFFSET(Radar!$AC$3,COLUMN(),0),    Param!$B$38/ScreenHeight!$B50,    (Param!$B$37+1/(1-OFFSET(Radar!$AD$3,COLUMN(),0)*ScreenHeight!$C50)/Param!$B$39)/OFFSET(Radar!$AC$3,COLUMN(),0))*DistanceShader!AP49*LightShader!AP49*(IF(OFFSET(Ghosts!$S$41,COLUMN(),0)&lt;ScreenHeight!$E50,   1,   (SQRT(OFFSET(Ghosts!$T$41,COLUMN(),0)-OFFSET(Ghosts!$R$41,COLUMN(),0)*ScreenHeight!$D50)-1))+IF(Ghosts!$B$35,IF(Param!$M$21,-1-POWER(0.3,Param!$M$21)/(IF(Param!$M$21&lt;20,LightShader!AP114,OFFSET(LightShader!AP114,Param!$M$21-20,0))+POWER(0.3,Param!$M$21)),-2),0))</f>
        <v>4.6932216067578327</v>
      </c>
      <c r="AQ49" s="46">
        <f ca="1">IF(ScreenHeight!$B50&lt;OFFSET(Radar!$AC$3,COLUMN(),0),    Param!$B$38/ScreenHeight!$B50,    (Param!$B$37+1/(1-OFFSET(Radar!$AD$3,COLUMN(),0)*ScreenHeight!$C50)/Param!$B$39)/OFFSET(Radar!$AC$3,COLUMN(),0))*DistanceShader!AQ49*LightShader!AQ49*(IF(OFFSET(Ghosts!$S$41,COLUMN(),0)&lt;ScreenHeight!$E50,   1,   (SQRT(OFFSET(Ghosts!$T$41,COLUMN(),0)-OFFSET(Ghosts!$R$41,COLUMN(),0)*ScreenHeight!$D50)-1))+IF(Ghosts!$B$35,IF(Param!$M$21,-1-POWER(0.3,Param!$M$21)/(IF(Param!$M$21&lt;20,LightShader!AQ114,OFFSET(LightShader!AQ114,Param!$M$21-20,0))+POWER(0.3,Param!$M$21)),-2),0))</f>
        <v>4.8096809634499618</v>
      </c>
      <c r="AR49" s="46">
        <f ca="1">IF(ScreenHeight!$B50&lt;OFFSET(Radar!$AC$3,COLUMN(),0),    Param!$B$38/ScreenHeight!$B50,    (Param!$B$37+1/(1-OFFSET(Radar!$AD$3,COLUMN(),0)*ScreenHeight!$C50)/Param!$B$39)/OFFSET(Radar!$AC$3,COLUMN(),0))*DistanceShader!AR49*LightShader!AR49*(IF(OFFSET(Ghosts!$S$41,COLUMN(),0)&lt;ScreenHeight!$E50,   1,   (SQRT(OFFSET(Ghosts!$T$41,COLUMN(),0)-OFFSET(Ghosts!$R$41,COLUMN(),0)*ScreenHeight!$D50)-1))+IF(Ghosts!$B$35,IF(Param!$M$21,-1-POWER(0.3,Param!$M$21)/(IF(Param!$M$21&lt;20,LightShader!AR114,OFFSET(LightShader!AR114,Param!$M$21-20,0))+POWER(0.3,Param!$M$21)),-2),0))</f>
        <v>4.9185844212372176</v>
      </c>
      <c r="AS49" s="46">
        <f ca="1">IF(ScreenHeight!$B50&lt;OFFSET(Radar!$AC$3,COLUMN(),0),    Param!$B$38/ScreenHeight!$B50,    (Param!$B$37+1/(1-OFFSET(Radar!$AD$3,COLUMN(),0)*ScreenHeight!$C50)/Param!$B$39)/OFFSET(Radar!$AC$3,COLUMN(),0))*DistanceShader!AS49*LightShader!AS49*(IF(OFFSET(Ghosts!$S$41,COLUMN(),0)&lt;ScreenHeight!$E50,   1,   (SQRT(OFFSET(Ghosts!$T$41,COLUMN(),0)-OFFSET(Ghosts!$R$41,COLUMN(),0)*ScreenHeight!$D50)-1))+IF(Ghosts!$B$35,IF(Param!$M$21,-1-POWER(0.3,Param!$M$21)/(IF(Param!$M$21&lt;20,LightShader!AS114,OFFSET(LightShader!AS114,Param!$M$21-20,0))+POWER(0.3,Param!$M$21)),-2),0))</f>
        <v>5.0180127405319741</v>
      </c>
      <c r="AT49" s="46">
        <f ca="1">IF(ScreenHeight!$B50&lt;OFFSET(Radar!$AC$3,COLUMN(),0),    Param!$B$38/ScreenHeight!$B50,    (Param!$B$37+1/(1-OFFSET(Radar!$AD$3,COLUMN(),0)*ScreenHeight!$C50)/Param!$B$39)/OFFSET(Radar!$AC$3,COLUMN(),0))*DistanceShader!AT49*LightShader!AT49*(IF(OFFSET(Ghosts!$S$41,COLUMN(),0)&lt;ScreenHeight!$E50,   1,   (SQRT(OFFSET(Ghosts!$T$41,COLUMN(),0)-OFFSET(Ghosts!$R$41,COLUMN(),0)*ScreenHeight!$D50)-1))+IF(Ghosts!$B$35,IF(Param!$M$21,-1-POWER(0.3,Param!$M$21)/(IF(Param!$M$21&lt;20,LightShader!AT114,OFFSET(LightShader!AT114,Param!$M$21-20,0))+POWER(0.3,Param!$M$21)),-2),0))</f>
        <v>5.1060186904569207</v>
      </c>
      <c r="AU49" s="46">
        <f ca="1">IF(ScreenHeight!$B50&lt;OFFSET(Radar!$AC$3,COLUMN(),0),    Param!$B$38/ScreenHeight!$B50,    (Param!$B$37+1/(1-OFFSET(Radar!$AD$3,COLUMN(),0)*ScreenHeight!$C50)/Param!$B$39)/OFFSET(Radar!$AC$3,COLUMN(),0))*DistanceShader!AU49*LightShader!AU49*(IF(OFFSET(Ghosts!$S$41,COLUMN(),0)&lt;ScreenHeight!$E50,   1,   (SQRT(OFFSET(Ghosts!$T$41,COLUMN(),0)-OFFSET(Ghosts!$R$41,COLUMN(),0)*ScreenHeight!$D50)-1))+IF(Ghosts!$B$35,IF(Param!$M$21,-1-POWER(0.3,Param!$M$21)/(IF(Param!$M$21&lt;20,LightShader!AU114,OFFSET(LightShader!AU114,Param!$M$21-20,0))+POWER(0.3,Param!$M$21)),-2),0))</f>
        <v>5.1807113753717315</v>
      </c>
      <c r="AV49" s="46">
        <f ca="1">IF(ScreenHeight!$B50&lt;OFFSET(Radar!$AC$3,COLUMN(),0),    Param!$B$38/ScreenHeight!$B50,    (Param!$B$37+1/(1-OFFSET(Radar!$AD$3,COLUMN(),0)*ScreenHeight!$C50)/Param!$B$39)/OFFSET(Radar!$AC$3,COLUMN(),0))*DistanceShader!AV49*LightShader!AV49*(IF(OFFSET(Ghosts!$S$41,COLUMN(),0)&lt;ScreenHeight!$E50,   1,   (SQRT(OFFSET(Ghosts!$T$41,COLUMN(),0)-OFFSET(Ghosts!$R$41,COLUMN(),0)*ScreenHeight!$D50)-1))+IF(Ghosts!$B$35,IF(Param!$M$21,-1-POWER(0.3,Param!$M$21)/(IF(Param!$M$21&lt;20,LightShader!AV114,OFFSET(LightShader!AV114,Param!$M$21-20,0))+POWER(0.3,Param!$M$21)),-2),0))</f>
        <v>5.2403530618028249</v>
      </c>
      <c r="AW49" s="46">
        <f ca="1">IF(ScreenHeight!$B50&lt;OFFSET(Radar!$AC$3,COLUMN(),0),    Param!$B$38/ScreenHeight!$B50,    (Param!$B$37+1/(1-OFFSET(Radar!$AD$3,COLUMN(),0)*ScreenHeight!$C50)/Param!$B$39)/OFFSET(Radar!$AC$3,COLUMN(),0))*DistanceShader!AW49*LightShader!AW49*(IF(OFFSET(Ghosts!$S$41,COLUMN(),0)&lt;ScreenHeight!$E50,   1,   (SQRT(OFFSET(Ghosts!$T$41,COLUMN(),0)-OFFSET(Ghosts!$R$41,COLUMN(),0)*ScreenHeight!$D50)-1))+IF(Ghosts!$B$35,IF(Param!$M$21,-1-POWER(0.3,Param!$M$21)/(IF(Param!$M$21&lt;20,LightShader!AW114,OFFSET(LightShader!AW114,Param!$M$21-20,0))+POWER(0.3,Param!$M$21)),-2),0))</f>
        <v>5.2834607303332746</v>
      </c>
      <c r="AX49" s="46">
        <f ca="1">IF(ScreenHeight!$B50&lt;OFFSET(Radar!$AC$3,COLUMN(),0),    Param!$B$38/ScreenHeight!$B50,    (Param!$B$37+1/(1-OFFSET(Radar!$AD$3,COLUMN(),0)*ScreenHeight!$C50)/Param!$B$39)/OFFSET(Radar!$AC$3,COLUMN(),0))*DistanceShader!AX49*LightShader!AX49*(IF(OFFSET(Ghosts!$S$41,COLUMN(),0)&lt;ScreenHeight!$E50,   1,   (SQRT(OFFSET(Ghosts!$T$41,COLUMN(),0)-OFFSET(Ghosts!$R$41,COLUMN(),0)*ScreenHeight!$D50)-1))+IF(Ghosts!$B$35,IF(Param!$M$21,-1-POWER(0.3,Param!$M$21)/(IF(Param!$M$21&lt;20,LightShader!AX114,OFFSET(LightShader!AX114,Param!$M$21-20,0))+POWER(0.3,Param!$M$21)),-2),0))</f>
        <v>5.3089020797291928</v>
      </c>
      <c r="AY49" s="46">
        <f ca="1">IF(ScreenHeight!$B50&lt;OFFSET(Radar!$AC$3,COLUMN(),0),    Param!$B$38/ScreenHeight!$B50,    (Param!$B$37+1/(1-OFFSET(Radar!$AD$3,COLUMN(),0)*ScreenHeight!$C50)/Param!$B$39)/OFFSET(Radar!$AC$3,COLUMN(),0))*DistanceShader!AY49*LightShader!AY49*(IF(OFFSET(Ghosts!$S$41,COLUMN(),0)&lt;ScreenHeight!$E50,   1,   (SQRT(OFFSET(Ghosts!$T$41,COLUMN(),0)-OFFSET(Ghosts!$R$41,COLUMN(),0)*ScreenHeight!$D50)-1))+IF(Ghosts!$B$35,IF(Param!$M$21,-1-POWER(0.3,Param!$M$21)/(IF(Param!$M$21&lt;20,LightShader!AY114,OFFSET(LightShader!AY114,Param!$M$21-20,0))+POWER(0.3,Param!$M$21)),-2),0))</f>
        <v>5.3159746417102882</v>
      </c>
      <c r="AZ49" s="46">
        <f ca="1">IF(ScreenHeight!$B50&lt;OFFSET(Radar!$AC$3,COLUMN(),0),    Param!$B$38/ScreenHeight!$B50,    (Param!$B$37+1/(1-OFFSET(Radar!$AD$3,COLUMN(),0)*ScreenHeight!$C50)/Param!$B$39)/OFFSET(Radar!$AC$3,COLUMN(),0))*DistanceShader!AZ49*LightShader!AZ49*(IF(OFFSET(Ghosts!$S$41,COLUMN(),0)&lt;ScreenHeight!$E50,   1,   (SQRT(OFFSET(Ghosts!$T$41,COLUMN(),0)-OFFSET(Ghosts!$R$41,COLUMN(),0)*ScreenHeight!$D50)-1))+IF(Ghosts!$B$35,IF(Param!$M$21,-1-POWER(0.3,Param!$M$21)/(IF(Param!$M$21&lt;20,LightShader!AZ114,OFFSET(LightShader!AZ114,Param!$M$21-20,0))+POWER(0.3,Param!$M$21)),-2),0))</f>
        <v>5.3044576234627119</v>
      </c>
      <c r="BA49" s="46">
        <f ca="1">IF(ScreenHeight!$B50&lt;OFFSET(Radar!$AC$3,COLUMN(),0),    Param!$B$38/ScreenHeight!$B50,    (Param!$B$37+1/(1-OFFSET(Radar!$AD$3,COLUMN(),0)*ScreenHeight!$C50)/Param!$B$39)/OFFSET(Radar!$AC$3,COLUMN(),0))*DistanceShader!BA49*LightShader!BA49*(IF(OFFSET(Ghosts!$S$41,COLUMN(),0)&lt;ScreenHeight!$E50,   1,   (SQRT(OFFSET(Ghosts!$T$41,COLUMN(),0)-OFFSET(Ghosts!$R$41,COLUMN(),0)*ScreenHeight!$D50)-1))+IF(Ghosts!$B$35,IF(Param!$M$21,-1-POWER(0.3,Param!$M$21)/(IF(Param!$M$21&lt;20,LightShader!BA114,OFFSET(LightShader!BA114,Param!$M$21-20,0))+POWER(0.3,Param!$M$21)),-2),0))</f>
        <v>5.2746291976563118</v>
      </c>
      <c r="BB49" s="46">
        <f ca="1">IF(ScreenHeight!$B50&lt;OFFSET(Radar!$AC$3,COLUMN(),0),    Param!$B$38/ScreenHeight!$B50,    (Param!$B$37+1/(1-OFFSET(Radar!$AD$3,COLUMN(),0)*ScreenHeight!$C50)/Param!$B$39)/OFFSET(Radar!$AC$3,COLUMN(),0))*DistanceShader!BB49*LightShader!BB49*(IF(OFFSET(Ghosts!$S$41,COLUMN(),0)&lt;ScreenHeight!$E50,   1,   (SQRT(OFFSET(Ghosts!$T$41,COLUMN(),0)-OFFSET(Ghosts!$R$41,COLUMN(),0)*ScreenHeight!$D50)-1))+IF(Ghosts!$B$35,IF(Param!$M$21,-1-POWER(0.3,Param!$M$21)/(IF(Param!$M$21&lt;20,LightShader!BB114,OFFSET(LightShader!BB114,Param!$M$21-20,0))+POWER(0.3,Param!$M$21)),-2),0))</f>
        <v>5.2272466976503411</v>
      </c>
      <c r="BC49" s="46">
        <f ca="1">IF(ScreenHeight!$B50&lt;OFFSET(Radar!$AC$3,COLUMN(),0),    Param!$B$38/ScreenHeight!$B50,    (Param!$B$37+1/(1-OFFSET(Radar!$AD$3,COLUMN(),0)*ScreenHeight!$C50)/Param!$B$39)/OFFSET(Radar!$AC$3,COLUMN(),0))*DistanceShader!BC49*LightShader!BC49*(IF(OFFSET(Ghosts!$S$41,COLUMN(),0)&lt;ScreenHeight!$E50,   1,   (SQRT(OFFSET(Ghosts!$T$41,COLUMN(),0)-OFFSET(Ghosts!$R$41,COLUMN(),0)*ScreenHeight!$D50)-1))+IF(Ghosts!$B$35,IF(Param!$M$21,-1-POWER(0.3,Param!$M$21)/(IF(Param!$M$21&lt;20,LightShader!BC114,OFFSET(LightShader!BC114,Param!$M$21-20,0))+POWER(0.3,Param!$M$21)),-2),0))</f>
        <v>5.1634925113699008</v>
      </c>
      <c r="BD49" s="46">
        <f ca="1">IF(ScreenHeight!$B50&lt;OFFSET(Radar!$AC$3,COLUMN(),0),    Param!$B$38/ScreenHeight!$B50,    (Param!$B$37+1/(1-OFFSET(Radar!$AD$3,COLUMN(),0)*ScreenHeight!$C50)/Param!$B$39)/OFFSET(Radar!$AC$3,COLUMN(),0))*DistanceShader!BD49*LightShader!BD49*(IF(OFFSET(Ghosts!$S$41,COLUMN(),0)&lt;ScreenHeight!$E50,   1,   (SQRT(OFFSET(Ghosts!$T$41,COLUMN(),0)-OFFSET(Ghosts!$R$41,COLUMN(),0)*ScreenHeight!$D50)-1))+IF(Ghosts!$B$35,IF(Param!$M$21,-1-POWER(0.3,Param!$M$21)/(IF(Param!$M$21&lt;20,LightShader!BD114,OFFSET(LightShader!BD114,Param!$M$21-20,0))+POWER(0.3,Param!$M$21)),-2),0))</f>
        <v>5.0848931605155467</v>
      </c>
      <c r="BE49" s="46">
        <f ca="1">IF(ScreenHeight!$B50&lt;OFFSET(Radar!$AC$3,COLUMN(),0),    Param!$B$38/ScreenHeight!$B50,    (Param!$B$37+1/(1-OFFSET(Radar!$AD$3,COLUMN(),0)*ScreenHeight!$C50)/Param!$B$39)/OFFSET(Radar!$AC$3,COLUMN(),0))*DistanceShader!BE49*LightShader!BE49*(IF(OFFSET(Ghosts!$S$41,COLUMN(),0)&lt;ScreenHeight!$E50,   1,   (SQRT(OFFSET(Ghosts!$T$41,COLUMN(),0)-OFFSET(Ghosts!$R$41,COLUMN(),0)*ScreenHeight!$D50)-1))+IF(Ghosts!$B$35,IF(Param!$M$21,-1-POWER(0.3,Param!$M$21)/(IF(Param!$M$21&lt;20,LightShader!BE114,OFFSET(LightShader!BE114,Param!$M$21-20,0))+POWER(0.3,Param!$M$21)),-2),0))</f>
        <v>4.9932220772060107</v>
      </c>
      <c r="BF49" s="46">
        <f ca="1">IF(ScreenHeight!$B50&lt;OFFSET(Radar!$AC$3,COLUMN(),0),    Param!$B$38/ScreenHeight!$B50,    (Param!$B$37+1/(1-OFFSET(Radar!$AD$3,COLUMN(),0)*ScreenHeight!$C50)/Param!$B$39)/OFFSET(Radar!$AC$3,COLUMN(),0))*DistanceShader!BF49*LightShader!BF49*(IF(OFFSET(Ghosts!$S$41,COLUMN(),0)&lt;ScreenHeight!$E50,   1,   (SQRT(OFFSET(Ghosts!$T$41,COLUMN(),0)-OFFSET(Ghosts!$R$41,COLUMN(),0)*ScreenHeight!$D50)-1))+IF(Ghosts!$B$35,IF(Param!$M$21,-1-POWER(0.3,Param!$M$21)/(IF(Param!$M$21&lt;20,LightShader!BF114,OFFSET(LightShader!BF114,Param!$M$21-20,0))+POWER(0.3,Param!$M$21)),-2),0))</f>
        <v>4.8903974589444905</v>
      </c>
      <c r="BG49" s="46">
        <f ca="1">IF(ScreenHeight!$B50&lt;OFFSET(Radar!$AC$3,COLUMN(),0),    Param!$B$38/ScreenHeight!$B50,    (Param!$B$37+1/(1-OFFSET(Radar!$AD$3,COLUMN(),0)*ScreenHeight!$C50)/Param!$B$39)/OFFSET(Radar!$AC$3,COLUMN(),0))*DistanceShader!BG49*LightShader!BG49*(IF(OFFSET(Ghosts!$S$41,COLUMN(),0)&lt;ScreenHeight!$E50,   1,   (SQRT(OFFSET(Ghosts!$T$41,COLUMN(),0)-OFFSET(Ghosts!$R$41,COLUMN(),0)*ScreenHeight!$D50)-1))+IF(Ghosts!$B$35,IF(Param!$M$21,-1-POWER(0.3,Param!$M$21)/(IF(Param!$M$21&lt;20,LightShader!BG114,OFFSET(LightShader!BG114,Param!$M$21-20,0))+POWER(0.3,Param!$M$21)),-2),0))</f>
        <v>4.7783854316865249</v>
      </c>
      <c r="BH49" s="46">
        <f ca="1">IF(ScreenHeight!$B50&lt;OFFSET(Radar!$AC$3,COLUMN(),0),    Param!$B$38/ScreenHeight!$B50,    (Param!$B$37+1/(1-OFFSET(Radar!$AD$3,COLUMN(),0)*ScreenHeight!$C50)/Param!$B$39)/OFFSET(Radar!$AC$3,COLUMN(),0))*DistanceShader!BH49*LightShader!BH49*(IF(OFFSET(Ghosts!$S$41,COLUMN(),0)&lt;ScreenHeight!$E50,   1,   (SQRT(OFFSET(Ghosts!$T$41,COLUMN(),0)-OFFSET(Ghosts!$R$41,COLUMN(),0)*ScreenHeight!$D50)-1))+IF(Ghosts!$B$35,IF(Param!$M$21,-1-POWER(0.3,Param!$M$21)/(IF(Param!$M$21&lt;20,LightShader!BH114,OFFSET(LightShader!BH114,Param!$M$21-20,0))+POWER(0.3,Param!$M$21)),-2),0))</f>
        <v>4.6591161936453984</v>
      </c>
      <c r="BI49" s="46">
        <f ca="1">IF(ScreenHeight!$B50&lt;OFFSET(Radar!$AC$3,COLUMN(),0),    Param!$B$38/ScreenHeight!$B50,    (Param!$B$37+1/(1-OFFSET(Radar!$AD$3,COLUMN(),0)*ScreenHeight!$C50)/Param!$B$39)/OFFSET(Radar!$AC$3,COLUMN(),0))*DistanceShader!BI49*LightShader!BI49*(IF(OFFSET(Ghosts!$S$41,COLUMN(),0)&lt;ScreenHeight!$E50,   1,   (SQRT(OFFSET(Ghosts!$T$41,COLUMN(),0)-OFFSET(Ghosts!$R$41,COLUMN(),0)*ScreenHeight!$D50)-1))+IF(Ghosts!$B$35,IF(Param!$M$21,-1-POWER(0.3,Param!$M$21)/(IF(Param!$M$21&lt;20,LightShader!BI114,OFFSET(LightShader!BI114,Param!$M$21-20,0))+POWER(0.3,Param!$M$21)),-2),0))</f>
        <v>4.5344176593161185</v>
      </c>
      <c r="BJ49" s="46">
        <f ca="1">IF(ScreenHeight!$B50&lt;OFFSET(Radar!$AC$3,COLUMN(),0),    Param!$B$38/ScreenHeight!$B50,    (Param!$B$37+1/(1-OFFSET(Radar!$AD$3,COLUMN(),0)*ScreenHeight!$C50)/Param!$B$39)/OFFSET(Radar!$AC$3,COLUMN(),0))*DistanceShader!BJ49*LightShader!BJ49*(IF(OFFSET(Ghosts!$S$41,COLUMN(),0)&lt;ScreenHeight!$E50,   1,   (SQRT(OFFSET(Ghosts!$T$41,COLUMN(),0)-OFFSET(Ghosts!$R$41,COLUMN(),0)*ScreenHeight!$D50)-1))+IF(Ghosts!$B$35,IF(Param!$M$21,-1-POWER(0.3,Param!$M$21)/(IF(Param!$M$21&lt;20,LightShader!BJ114,OFFSET(LightShader!BJ114,Param!$M$21-20,0))+POWER(0.3,Param!$M$21)),-2),0))</f>
        <v>4.405968106838249</v>
      </c>
      <c r="BK49" s="46">
        <f ca="1">IF(ScreenHeight!$B50&lt;OFFSET(Radar!$AC$3,COLUMN(),0),    Param!$B$38/ScreenHeight!$B50,    (Param!$B$37+1/(1-OFFSET(Radar!$AD$3,COLUMN(),0)*ScreenHeight!$C50)/Param!$B$39)/OFFSET(Radar!$AC$3,COLUMN(),0))*DistanceShader!BK49*LightShader!BK49*(IF(OFFSET(Ghosts!$S$41,COLUMN(),0)&lt;ScreenHeight!$E50,   1,   (SQRT(OFFSET(Ghosts!$T$41,COLUMN(),0)-OFFSET(Ghosts!$R$41,COLUMN(),0)*ScreenHeight!$D50)-1))+IF(Ghosts!$B$35,IF(Param!$M$21,-1-POWER(0.3,Param!$M$21)/(IF(Param!$M$21&lt;20,LightShader!BK114,OFFSET(LightShader!BK114,Param!$M$21-20,0))+POWER(0.3,Param!$M$21)),-2),0))</f>
        <v>4.2752669395746192</v>
      </c>
      <c r="BL49" s="46">
        <f ca="1">IF(ScreenHeight!$B50&lt;OFFSET(Radar!$AC$3,COLUMN(),0),    Param!$B$38/ScreenHeight!$B50,    (Param!$B$37+1/(1-OFFSET(Radar!$AD$3,COLUMN(),0)*ScreenHeight!$C50)/Param!$B$39)/OFFSET(Radar!$AC$3,COLUMN(),0))*DistanceShader!BL49*LightShader!BL49*(IF(OFFSET(Ghosts!$S$41,COLUMN(),0)&lt;ScreenHeight!$E50,   1,   (SQRT(OFFSET(Ghosts!$T$41,COLUMN(),0)-OFFSET(Ghosts!$R$41,COLUMN(),0)*ScreenHeight!$D50)-1))+IF(Ghosts!$B$35,IF(Param!$M$21,-1-POWER(0.3,Param!$M$21)/(IF(Param!$M$21&lt;20,LightShader!BL114,OFFSET(LightShader!BL114,Param!$M$21-20,0))+POWER(0.3,Param!$M$21)),-2),0))</f>
        <v>4.1436211067082649</v>
      </c>
      <c r="BM49" s="46">
        <f ca="1">IF(ScreenHeight!$B50&lt;OFFSET(Radar!$AC$3,COLUMN(),0),    Param!$B$38/ScreenHeight!$B50,    (Param!$B$37+1/(1-OFFSET(Radar!$AD$3,COLUMN(),0)*ScreenHeight!$C50)/Param!$B$39)/OFFSET(Radar!$AC$3,COLUMN(),0))*DistanceShader!BM49*LightShader!BM49*(IF(OFFSET(Ghosts!$S$41,COLUMN(),0)&lt;ScreenHeight!$E50,   1,   (SQRT(OFFSET(Ghosts!$T$41,COLUMN(),0)-OFFSET(Ghosts!$R$41,COLUMN(),0)*ScreenHeight!$D50)-1))+IF(Ghosts!$B$35,IF(Param!$M$21,-1-POWER(0.3,Param!$M$21)/(IF(Param!$M$21&lt;20,LightShader!BM114,OFFSET(LightShader!BM114,Param!$M$21-20,0))+POWER(0.3,Param!$M$21)),-2),0))</f>
        <v>4.0121439591037378</v>
      </c>
      <c r="BN49" s="46">
        <f ca="1">IF(ScreenHeight!$B50&lt;OFFSET(Radar!$AC$3,COLUMN(),0),    Param!$B$38/ScreenHeight!$B50,    (Param!$B$37+1/(1-OFFSET(Radar!$AD$3,COLUMN(),0)*ScreenHeight!$C50)/Param!$B$39)/OFFSET(Radar!$AC$3,COLUMN(),0))*DistanceShader!BN49*LightShader!BN49*(IF(OFFSET(Ghosts!$S$41,COLUMN(),0)&lt;ScreenHeight!$E50,   1,   (SQRT(OFFSET(Ghosts!$T$41,COLUMN(),0)-OFFSET(Ghosts!$R$41,COLUMN(),0)*ScreenHeight!$D50)-1))+IF(Ghosts!$B$35,IF(Param!$M$21,-1-POWER(0.3,Param!$M$21)/(IF(Param!$M$21&lt;20,LightShader!BN114,OFFSET(LightShader!BN114,Param!$M$21-20,0))+POWER(0.3,Param!$M$21)),-2),0))</f>
        <v>3.8817631806898358</v>
      </c>
      <c r="BO49" s="46">
        <f ca="1">IF(ScreenHeight!$B50&lt;OFFSET(Radar!$AC$3,COLUMN(),0),    Param!$B$38/ScreenHeight!$B50,    (Param!$B$37+1/(1-OFFSET(Radar!$AD$3,COLUMN(),0)*ScreenHeight!$C50)/Param!$B$39)/OFFSET(Radar!$AC$3,COLUMN(),0))*DistanceShader!BO49*LightShader!BO49*(IF(OFFSET(Ghosts!$S$41,COLUMN(),0)&lt;ScreenHeight!$E50,   1,   (SQRT(OFFSET(Ghosts!$T$41,COLUMN(),0)-OFFSET(Ghosts!$R$41,COLUMN(),0)*ScreenHeight!$D50)-1))+IF(Ghosts!$B$35,IF(Param!$M$21,-1-POWER(0.3,Param!$M$21)/(IF(Param!$M$21&lt;20,LightShader!BO114,OFFSET(LightShader!BO114,Param!$M$21-20,0))+POWER(0.3,Param!$M$21)),-2),0))</f>
        <v>3.7532347204648686</v>
      </c>
      <c r="BP49" s="46">
        <f ca="1">IF(ScreenHeight!$B50&lt;OFFSET(Radar!$AC$3,COLUMN(),0),    Param!$B$38/ScreenHeight!$B50,    (Param!$B$37+1/(1-OFFSET(Radar!$AD$3,COLUMN(),0)*ScreenHeight!$C50)/Param!$B$39)/OFFSET(Radar!$AC$3,COLUMN(),0))*DistanceShader!BP49*LightShader!BP49*(IF(OFFSET(Ghosts!$S$41,COLUMN(),0)&lt;ScreenHeight!$E50,   1,   (SQRT(OFFSET(Ghosts!$T$41,COLUMN(),0)-OFFSET(Ghosts!$R$41,COLUMN(),0)*ScreenHeight!$D50)-1))+IF(Ghosts!$B$35,IF(Param!$M$21,-1-POWER(0.3,Param!$M$21)/(IF(Param!$M$21&lt;20,LightShader!BP114,OFFSET(LightShader!BP114,Param!$M$21-20,0))+POWER(0.3,Param!$M$21)),-2),0))</f>
        <v>3.6271601592233256</v>
      </c>
      <c r="BQ49" s="46">
        <f ca="1">IF(ScreenHeight!$B50&lt;OFFSET(Radar!$AC$3,COLUMN(),0),    Param!$B$38/ScreenHeight!$B50,    (Param!$B$37+1/(1-OFFSET(Radar!$AD$3,COLUMN(),0)*ScreenHeight!$C50)/Param!$B$39)/OFFSET(Radar!$AC$3,COLUMN(),0))*DistanceShader!BQ49*LightShader!BQ49*(IF(OFFSET(Ghosts!$S$41,COLUMN(),0)&lt;ScreenHeight!$E50,   1,   (SQRT(OFFSET(Ghosts!$T$41,COLUMN(),0)-OFFSET(Ghosts!$R$41,COLUMN(),0)*ScreenHeight!$D50)-1))+IF(Ghosts!$B$35,IF(Param!$M$21,-1-POWER(0.3,Param!$M$21)/(IF(Param!$M$21&lt;20,LightShader!BQ114,OFFSET(LightShader!BQ114,Param!$M$21-20,0))+POWER(0.3,Param!$M$21)),-2),0))</f>
        <v>3.5040055273010973</v>
      </c>
      <c r="BR49" s="46">
        <f ca="1">IF(ScreenHeight!$B50&lt;OFFSET(Radar!$AC$3,COLUMN(),0),    Param!$B$38/ScreenHeight!$B50,    (Param!$B$37+1/(1-OFFSET(Radar!$AD$3,COLUMN(),0)*ScreenHeight!$C50)/Param!$B$39)/OFFSET(Radar!$AC$3,COLUMN(),0))*DistanceShader!BR49*LightShader!BR49*(IF(OFFSET(Ghosts!$S$41,COLUMN(),0)&lt;ScreenHeight!$E50,   1,   (SQRT(OFFSET(Ghosts!$T$41,COLUMN(),0)-OFFSET(Ghosts!$R$41,COLUMN(),0)*ScreenHeight!$D50)-1))+IF(Ghosts!$B$35,IF(Param!$M$21,-1-POWER(0.3,Param!$M$21)/(IF(Param!$M$21&lt;20,LightShader!BR114,OFFSET(LightShader!BR114,Param!$M$21-20,0))+POWER(0.3,Param!$M$21)),-2),0))</f>
        <v>3.3841201465785615</v>
      </c>
      <c r="BS49" s="46">
        <f ca="1">IF(ScreenHeight!$B50&lt;OFFSET(Radar!$AC$3,COLUMN(),0),    Param!$B$38/ScreenHeight!$B50,    (Param!$B$37+1/(1-OFFSET(Radar!$AD$3,COLUMN(),0)*ScreenHeight!$C50)/Param!$B$39)/OFFSET(Radar!$AC$3,COLUMN(),0))*DistanceShader!BS49*LightShader!BS49*(IF(OFFSET(Ghosts!$S$41,COLUMN(),0)&lt;ScreenHeight!$E50,   1,   (SQRT(OFFSET(Ghosts!$T$41,COLUMN(),0)-OFFSET(Ghosts!$R$41,COLUMN(),0)*ScreenHeight!$D50)-1))+IF(Ghosts!$B$35,IF(Param!$M$21,-1-POWER(0.3,Param!$M$21)/(IF(Param!$M$21&lt;20,LightShader!BS114,OFFSET(LightShader!BS114,Param!$M$21-20,0))+POWER(0.3,Param!$M$21)),-2),0))</f>
        <v>3.2677545487098913</v>
      </c>
      <c r="BT49" s="46">
        <f ca="1">IF(ScreenHeight!$B50&lt;OFFSET(Radar!$AC$3,COLUMN(),0),    Param!$B$38/ScreenHeight!$B50,    (Param!$B$37+1/(1-OFFSET(Radar!$AD$3,COLUMN(),0)*ScreenHeight!$C50)/Param!$B$39)/OFFSET(Radar!$AC$3,COLUMN(),0))*DistanceShader!BT49*LightShader!BT49*(IF(OFFSET(Ghosts!$S$41,COLUMN(),0)&lt;ScreenHeight!$E50,   1,   (SQRT(OFFSET(Ghosts!$T$41,COLUMN(),0)-OFFSET(Ghosts!$R$41,COLUMN(),0)*ScreenHeight!$D50)-1))+IF(Ghosts!$B$35,IF(Param!$M$21,-1-POWER(0.3,Param!$M$21)/(IF(Param!$M$21&lt;20,LightShader!BT114,OFFSET(LightShader!BT114,Param!$M$21-20,0))+POWER(0.3,Param!$M$21)),-2),0))</f>
        <v>3.1550769022938745</v>
      </c>
      <c r="BU49" s="46">
        <f ca="1">IF(ScreenHeight!$B50&lt;OFFSET(Radar!$AC$3,COLUMN(),0),    Param!$B$38/ScreenHeight!$B50,    (Param!$B$37+1/(1-OFFSET(Radar!$AD$3,COLUMN(),0)*ScreenHeight!$C50)/Param!$B$39)/OFFSET(Radar!$AC$3,COLUMN(),0))*DistanceShader!BU49*LightShader!BU49*(IF(OFFSET(Ghosts!$S$41,COLUMN(),0)&lt;ScreenHeight!$E50,   1,   (SQRT(OFFSET(Ghosts!$T$41,COLUMN(),0)-OFFSET(Ghosts!$R$41,COLUMN(),0)*ScreenHeight!$D50)-1))+IF(Ghosts!$B$35,IF(Param!$M$21,-1-POWER(0.3,Param!$M$21)/(IF(Param!$M$21&lt;20,LightShader!BU114,OFFSET(LightShader!BU114,Param!$M$21-20,0))+POWER(0.3,Param!$M$21)),-2),0))</f>
        <v>3.0461876655672278</v>
      </c>
      <c r="BV49" s="46">
        <f ca="1">IF(ScreenHeight!$B50&lt;OFFSET(Radar!$AC$3,COLUMN(),0),    Param!$B$38/ScreenHeight!$B50,    (Param!$B$37+1/(1-OFFSET(Radar!$AD$3,COLUMN(),0)*ScreenHeight!$C50)/Param!$B$39)/OFFSET(Radar!$AC$3,COLUMN(),0))*DistanceShader!BV49*LightShader!BV49*(IF(OFFSET(Ghosts!$S$41,COLUMN(),0)&lt;ScreenHeight!$E50,   1,   (SQRT(OFFSET(Ghosts!$T$41,COLUMN(),0)-OFFSET(Ghosts!$R$41,COLUMN(),0)*ScreenHeight!$D50)-1))+IF(Ghosts!$B$35,IF(Param!$M$21,-1-POWER(0.3,Param!$M$21)/(IF(Param!$M$21&lt;20,LightShader!BV114,OFFSET(LightShader!BV114,Param!$M$21-20,0))+POWER(0.3,Param!$M$21)),-2),0))</f>
        <v>2.9411323803044342</v>
      </c>
      <c r="BW49" s="46">
        <f ca="1">IF(ScreenHeight!$B50&lt;OFFSET(Radar!$AC$3,COLUMN(),0),    Param!$B$38/ScreenHeight!$B50,    (Param!$B$37+1/(1-OFFSET(Radar!$AD$3,COLUMN(),0)*ScreenHeight!$C50)/Param!$B$39)/OFFSET(Radar!$AC$3,COLUMN(),0))*DistanceShader!BW49*LightShader!BW49*(IF(OFFSET(Ghosts!$S$41,COLUMN(),0)&lt;ScreenHeight!$E50,   1,   (SQRT(OFFSET(Ghosts!$T$41,COLUMN(),0)-OFFSET(Ghosts!$R$41,COLUMN(),0)*ScreenHeight!$D50)-1))+IF(Ghosts!$B$35,IF(Param!$M$21,-1-POWER(0.3,Param!$M$21)/(IF(Param!$M$21&lt;20,LightShader!BW114,OFFSET(LightShader!BW114,Param!$M$21-20,0))+POWER(0.3,Param!$M$21)),-2),0))</f>
        <v>2.8399126532997272</v>
      </c>
      <c r="BX49" s="46">
        <f ca="1">IF(ScreenHeight!$B50&lt;OFFSET(Radar!$AC$3,COLUMN(),0),    Param!$B$38/ScreenHeight!$B50,    (Param!$B$37+1/(1-OFFSET(Radar!$AD$3,COLUMN(),0)*ScreenHeight!$C50)/Param!$B$39)/OFFSET(Radar!$AC$3,COLUMN(),0))*DistanceShader!BX49*LightShader!BX49*(IF(OFFSET(Ghosts!$S$41,COLUMN(),0)&lt;ScreenHeight!$E50,   1,   (SQRT(OFFSET(Ghosts!$T$41,COLUMN(),0)-OFFSET(Ghosts!$R$41,COLUMN(),0)*ScreenHeight!$D50)-1))+IF(Ghosts!$B$35,IF(Param!$M$21,-1-POWER(0.3,Param!$M$21)/(IF(Param!$M$21&lt;20,LightShader!BX114,OFFSET(LightShader!BX114,Param!$M$21-20,0))+POWER(0.3,Param!$M$21)),-2),0))</f>
        <v>2.7424954505850523</v>
      </c>
      <c r="BY49" s="46">
        <f ca="1">IF(ScreenHeight!$B50&lt;OFFSET(Radar!$AC$3,COLUMN(),0),    Param!$B$38/ScreenHeight!$B50,    (Param!$B$37+1/(1-OFFSET(Radar!$AD$3,COLUMN(),0)*ScreenHeight!$C50)/Param!$B$39)/OFFSET(Radar!$AC$3,COLUMN(),0))*DistanceShader!BY49*LightShader!BY49*(IF(OFFSET(Ghosts!$S$41,COLUMN(),0)&lt;ScreenHeight!$E50,   1,   (SQRT(OFFSET(Ghosts!$T$41,COLUMN(),0)-OFFSET(Ghosts!$R$41,COLUMN(),0)*ScreenHeight!$D50)-1))+IF(Ghosts!$B$35,IF(Param!$M$21,-1-POWER(0.3,Param!$M$21)/(IF(Param!$M$21&lt;20,LightShader!BY114,OFFSET(LightShader!BY114,Param!$M$21-20,0))+POWER(0.3,Param!$M$21)),-2),0))</f>
        <v>2.6488208709575942</v>
      </c>
      <c r="BZ49" s="46">
        <f ca="1">IF(ScreenHeight!$B50&lt;OFFSET(Radar!$AC$3,COLUMN(),0),    Param!$B$38/ScreenHeight!$B50,    (Param!$B$37+1/(1-OFFSET(Radar!$AD$3,COLUMN(),0)*ScreenHeight!$C50)/Param!$B$39)/OFFSET(Radar!$AC$3,COLUMN(),0))*DistanceShader!BZ49*LightShader!BZ49*(IF(OFFSET(Ghosts!$S$41,COLUMN(),0)&lt;ScreenHeight!$E50,   1,   (SQRT(OFFSET(Ghosts!$T$41,COLUMN(),0)-OFFSET(Ghosts!$R$41,COLUMN(),0)*ScreenHeight!$D50)-1))+IF(Ghosts!$B$35,IF(Param!$M$21,-1-POWER(0.3,Param!$M$21)/(IF(Param!$M$21&lt;20,LightShader!BZ114,OFFSET(LightShader!BZ114,Param!$M$21-20,0))+POWER(0.3,Param!$M$21)),-2),0))</f>
        <v>2.5588085812733428</v>
      </c>
      <c r="CA49" s="46">
        <f ca="1">IF(ScreenHeight!$B50&lt;OFFSET(Radar!$AC$3,COLUMN(),0),    Param!$B$38/ScreenHeight!$B50,    (Param!$B$37+1/(1-OFFSET(Radar!$AD$3,COLUMN(),0)*ScreenHeight!$C50)/Param!$B$39)/OFFSET(Radar!$AC$3,COLUMN(),0))*DistanceShader!CA49*LightShader!CA49*(IF(OFFSET(Ghosts!$S$41,COLUMN(),0)&lt;ScreenHeight!$E50,   1,   (SQRT(OFFSET(Ghosts!$T$41,COLUMN(),0)-OFFSET(Ghosts!$R$41,COLUMN(),0)*ScreenHeight!$D50)-1))+IF(Ghosts!$B$35,IF(Param!$M$21,-1-POWER(0.3,Param!$M$21)/(IF(Param!$M$21&lt;20,LightShader!CA114,OFFSET(LightShader!CA114,Param!$M$21-20,0))+POWER(0.3,Param!$M$21)),-2),0))</f>
        <v>2.472363095354531</v>
      </c>
      <c r="CB49" s="46">
        <f ca="1">IF(ScreenHeight!$B50&lt;OFFSET(Radar!$AC$3,COLUMN(),0),    Param!$B$38/ScreenHeight!$B50,    (Param!$B$37+1/(1-OFFSET(Radar!$AD$3,COLUMN(),0)*ScreenHeight!$C50)/Param!$B$39)/OFFSET(Radar!$AC$3,COLUMN(),0))*DistanceShader!CB49*LightShader!CB49*(IF(OFFSET(Ghosts!$S$41,COLUMN(),0)&lt;ScreenHeight!$E50,   1,   (SQRT(OFFSET(Ghosts!$T$41,COLUMN(),0)-OFFSET(Ghosts!$R$41,COLUMN(),0)*ScreenHeight!$D50)-1))+IF(Ghosts!$B$35,IF(Param!$M$21,-1-POWER(0.3,Param!$M$21)/(IF(Param!$M$21&lt;20,LightShader!CB114,OFFSET(LightShader!CB114,Param!$M$21-20,0))+POWER(0.3,Param!$M$21)),-2),0))</f>
        <v>2.3893780678537162</v>
      </c>
      <c r="CC49" s="46">
        <f ca="1">IF(ScreenHeight!$B50&lt;OFFSET(Radar!$AC$3,COLUMN(),0),    Param!$B$38/ScreenHeight!$B50,    (Param!$B$37+1/(1-OFFSET(Radar!$AD$3,COLUMN(),0)*ScreenHeight!$C50)/Param!$B$39)/OFFSET(Radar!$AC$3,COLUMN(),0))*DistanceShader!CC49*LightShader!CC49*(IF(OFFSET(Ghosts!$S$41,COLUMN(),0)&lt;ScreenHeight!$E50,   1,   (SQRT(OFFSET(Ghosts!$T$41,COLUMN(),0)-OFFSET(Ghosts!$R$41,COLUMN(),0)*ScreenHeight!$D50)-1))+IF(Ghosts!$B$35,IF(Param!$M$21,-1-POWER(0.3,Param!$M$21)/(IF(Param!$M$21&lt;20,LightShader!CC114,OFFSET(LightShader!CC114,Param!$M$21-20,0))+POWER(0.3,Param!$M$21)),-2),0))</f>
        <v>2.3097397586195481</v>
      </c>
      <c r="CD49" s="46">
        <f ca="1">IF(ScreenHeight!$B50&lt;OFFSET(Radar!$AC$3,COLUMN(),0),    Param!$B$38/ScreenHeight!$B50,    (Param!$B$37+1/(1-OFFSET(Radar!$AD$3,COLUMN(),0)*ScreenHeight!$C50)/Param!$B$39)/OFFSET(Radar!$AC$3,COLUMN(),0))*DistanceShader!CD49*LightShader!CD49*(IF(OFFSET(Ghosts!$S$41,COLUMN(),0)&lt;ScreenHeight!$E50,   1,   (SQRT(OFFSET(Ghosts!$T$41,COLUMN(),0)-OFFSET(Ghosts!$R$41,COLUMN(),0)*ScreenHeight!$D50)-1))+IF(Ghosts!$B$35,IF(Param!$M$21,-1-POWER(0.3,Param!$M$21)/(IF(Param!$M$21&lt;20,LightShader!CD114,OFFSET(LightShader!CD114,Param!$M$21-20,0))+POWER(0.3,Param!$M$21)),-2),0))</f>
        <v>2.233329805094983</v>
      </c>
      <c r="CE49" s="46">
        <f ca="1">IF(ScreenHeight!$B50&lt;OFFSET(Radar!$AC$3,COLUMN(),0),    Param!$B$38/ScreenHeight!$B50,    (Param!$B$37+1/(1-OFFSET(Radar!$AD$3,COLUMN(),0)*ScreenHeight!$C50)/Param!$B$39)/OFFSET(Radar!$AC$3,COLUMN(),0))*DistanceShader!CE49*LightShader!CE49*(IF(OFFSET(Ghosts!$S$41,COLUMN(),0)&lt;ScreenHeight!$E50,   1,   (SQRT(OFFSET(Ghosts!$T$41,COLUMN(),0)-OFFSET(Ghosts!$R$41,COLUMN(),0)*ScreenHeight!$D50)-1))+IF(Ghosts!$B$35,IF(Param!$M$21,-1-POWER(0.3,Param!$M$21)/(IF(Param!$M$21&lt;20,LightShader!CE114,OFFSET(LightShader!CE114,Param!$M$21-20,0))+POWER(0.3,Param!$M$21)),-2),0))</f>
        <v>2.1600274220029299</v>
      </c>
      <c r="CF49" s="46">
        <f ca="1">IF(ScreenHeight!$B50&lt;OFFSET(Radar!$AC$3,COLUMN(),0),    Param!$B$38/ScreenHeight!$B50,    (Param!$B$37+1/(1-OFFSET(Radar!$AD$3,COLUMN(),0)*ScreenHeight!$C50)/Param!$B$39)/OFFSET(Radar!$AC$3,COLUMN(),0))*DistanceShader!CF49*LightShader!CF49*(IF(OFFSET(Ghosts!$S$41,COLUMN(),0)&lt;ScreenHeight!$E50,   1,   (SQRT(OFFSET(Ghosts!$T$41,COLUMN(),0)-OFFSET(Ghosts!$R$41,COLUMN(),0)*ScreenHeight!$D50)-1))+IF(Ghosts!$B$35,IF(Param!$M$21,-1-POWER(0.3,Param!$M$21)/(IF(Param!$M$21&lt;20,LightShader!CF114,OFFSET(LightShader!CF114,Param!$M$21-20,0))+POWER(0.3,Param!$M$21)),-2),0))</f>
        <v>2.089711130200687</v>
      </c>
      <c r="CG49" s="46">
        <f ca="1">IF(ScreenHeight!$B50&lt;OFFSET(Radar!$AC$3,COLUMN(),0),    Param!$B$38/ScreenHeight!$B50,    (Param!$B$37+1/(1-OFFSET(Radar!$AD$3,COLUMN(),0)*ScreenHeight!$C50)/Param!$B$39)/OFFSET(Radar!$AC$3,COLUMN(),0))*DistanceShader!CG49*LightShader!CG49*(IF(OFFSET(Ghosts!$S$41,COLUMN(),0)&lt;ScreenHeight!$E50,   1,   (SQRT(OFFSET(Ghosts!$T$41,COLUMN(),0)-OFFSET(Ghosts!$R$41,COLUMN(),0)*ScreenHeight!$D50)-1))+IF(Ghosts!$B$35,IF(Param!$M$21,-1-POWER(0.3,Param!$M$21)/(IF(Param!$M$21&lt;20,LightShader!CG114,OFFSET(LightShader!CG114,Param!$M$21-20,0))+POWER(0.3,Param!$M$21)),-2),0))</f>
        <v>2.0222601007373884</v>
      </c>
      <c r="CH49" s="46">
        <f ca="1">IF(ScreenHeight!$B50&lt;OFFSET(Radar!$AC$3,COLUMN(),0),    Param!$B$38/ScreenHeight!$B50,    (Param!$B$37+1/(1-OFFSET(Radar!$AD$3,COLUMN(),0)*ScreenHeight!$C50)/Param!$B$39)/OFFSET(Radar!$AC$3,COLUMN(),0))*DistanceShader!CH49*LightShader!CH49*(IF(OFFSET(Ghosts!$S$41,COLUMN(),0)&lt;ScreenHeight!$E50,   1,   (SQRT(OFFSET(Ghosts!$T$41,COLUMN(),0)-OFFSET(Ghosts!$R$41,COLUMN(),0)*ScreenHeight!$D50)-1))+IF(Ghosts!$B$35,IF(Param!$M$21,-1-POWER(0.3,Param!$M$21)/(IF(Param!$M$21&lt;20,LightShader!CH114,OFFSET(LightShader!CH114,Param!$M$21-20,0))+POWER(0.3,Param!$M$21)),-2),0))</f>
        <v>1.9575551860991949</v>
      </c>
      <c r="CI49" s="46">
        <f ca="1">IF(ScreenHeight!$B50&lt;OFFSET(Radar!$AC$3,COLUMN(),0),    Param!$B$38/ScreenHeight!$B50,    (Param!$B$37+1/(1-OFFSET(Radar!$AD$3,COLUMN(),0)*ScreenHeight!$C50)/Param!$B$39)/OFFSET(Radar!$AC$3,COLUMN(),0))*DistanceShader!CI49*LightShader!CI49*(IF(OFFSET(Ghosts!$S$41,COLUMN(),0)&lt;ScreenHeight!$E50,   1,   (SQRT(OFFSET(Ghosts!$T$41,COLUMN(),0)-OFFSET(Ghosts!$R$41,COLUMN(),0)*ScreenHeight!$D50)-1))+IF(Ghosts!$B$35,IF(Param!$M$21,-1-POWER(0.3,Param!$M$21)/(IF(Param!$M$21&lt;20,LightShader!CI114,OFFSET(LightShader!CI114,Param!$M$21-20,0))+POWER(0.3,Param!$M$21)),-2),0))</f>
        <v>1.8954796984245916</v>
      </c>
      <c r="CJ49" s="46">
        <f ca="1">IF(ScreenHeight!$B50&lt;OFFSET(Radar!$AC$3,COLUMN(),0),    Param!$B$38/ScreenHeight!$B50,    (Param!$B$37+1/(1-OFFSET(Radar!$AD$3,COLUMN(),0)*ScreenHeight!$C50)/Param!$B$39)/OFFSET(Radar!$AC$3,COLUMN(),0))*DistanceShader!CJ49*LightShader!CJ49*(IF(OFFSET(Ghosts!$S$41,COLUMN(),0)&lt;ScreenHeight!$E50,   1,   (SQRT(OFFSET(Ghosts!$T$41,COLUMN(),0)-OFFSET(Ghosts!$R$41,COLUMN(),0)*ScreenHeight!$D50)-1))+IF(Ghosts!$B$35,IF(Param!$M$21,-1-POWER(0.3,Param!$M$21)/(IF(Param!$M$21&lt;20,LightShader!CJ114,OFFSET(LightShader!CJ114,Param!$M$21-20,0))+POWER(0.3,Param!$M$21)),-2),0))</f>
        <v>1.8359199840360421</v>
      </c>
      <c r="CK49" s="46">
        <f ca="1">IF(ScreenHeight!$B50&lt;OFFSET(Radar!$AC$3,COLUMN(),0),    Param!$B$38/ScreenHeight!$B50,    (Param!$B$37+1/(1-OFFSET(Radar!$AD$3,COLUMN(),0)*ScreenHeight!$C50)/Param!$B$39)/OFFSET(Radar!$AC$3,COLUMN(),0))*DistanceShader!CK49*LightShader!CK49*(IF(OFFSET(Ghosts!$S$41,COLUMN(),0)&lt;ScreenHeight!$E50,   1,   (SQRT(OFFSET(Ghosts!$T$41,COLUMN(),0)-OFFSET(Ghosts!$R$41,COLUMN(),0)*ScreenHeight!$D50)-1))+IF(Ghosts!$B$35,IF(Param!$M$21,-1-POWER(0.3,Param!$M$21)/(IF(Param!$M$21&lt;20,LightShader!CK114,OFFSET(LightShader!CK114,Param!$M$21-20,0))+POWER(0.3,Param!$M$21)),-2),0))</f>
        <v>1.7787658348134321</v>
      </c>
      <c r="CL49" s="46">
        <f ca="1">IF(ScreenHeight!$B50&lt;OFFSET(Radar!$AC$3,COLUMN(),0),    Param!$B$38/ScreenHeight!$B50,    (Param!$B$37+1/(1-OFFSET(Radar!$AD$3,COLUMN(),0)*ScreenHeight!$C50)/Param!$B$39)/OFFSET(Radar!$AC$3,COLUMN(),0))*DistanceShader!CL49*LightShader!CL49*(IF(OFFSET(Ghosts!$S$41,COLUMN(),0)&lt;ScreenHeight!$E50,   1,   (SQRT(OFFSET(Ghosts!$T$41,COLUMN(),0)-OFFSET(Ghosts!$R$41,COLUMN(),0)*ScreenHeight!$D50)-1))+IF(Ghosts!$B$35,IF(Param!$M$21,-1-POWER(0.3,Param!$M$21)/(IF(Param!$M$21&lt;20,LightShader!CL114,OFFSET(LightShader!CL114,Param!$M$21-20,0))+POWER(0.3,Param!$M$21)),-2),0))</f>
        <v>1.723910769547772</v>
      </c>
      <c r="CM49" s="46">
        <f ca="1">IF(ScreenHeight!$B50&lt;OFFSET(Radar!$AC$3,COLUMN(),0),    Param!$B$38/ScreenHeight!$B50,    (Param!$B$37+1/(1-OFFSET(Radar!$AD$3,COLUMN(),0)*ScreenHeight!$C50)/Param!$B$39)/OFFSET(Radar!$AC$3,COLUMN(),0))*DistanceShader!CM49*LightShader!CM49*(IF(OFFSET(Ghosts!$S$41,COLUMN(),0)&lt;ScreenHeight!$E50,   1,   (SQRT(OFFSET(Ghosts!$T$41,COLUMN(),0)-OFFSET(Ghosts!$R$41,COLUMN(),0)*ScreenHeight!$D50)-1))+IF(Ghosts!$B$35,IF(Param!$M$21,-1-POWER(0.3,Param!$M$21)/(IF(Param!$M$21&lt;20,LightShader!CM114,OFFSET(LightShader!CM114,Param!$M$21-20,0))+POWER(0.3,Param!$M$21)),-2),0))</f>
        <v>1.6712522122724138</v>
      </c>
      <c r="CN49" s="46">
        <f ca="1">IF(ScreenHeight!$B50&lt;OFFSET(Radar!$AC$3,COLUMN(),0),    Param!$B$38/ScreenHeight!$B50,    (Param!$B$37+1/(1-OFFSET(Radar!$AD$3,COLUMN(),0)*ScreenHeight!$C50)/Param!$B$39)/OFFSET(Radar!$AC$3,COLUMN(),0))*DistanceShader!CN49*LightShader!CN49*(IF(OFFSET(Ghosts!$S$41,COLUMN(),0)&lt;ScreenHeight!$E50,   1,   (SQRT(OFFSET(Ghosts!$T$41,COLUMN(),0)-OFFSET(Ghosts!$R$41,COLUMN(),0)*ScreenHeight!$D50)-1))+IF(Ghosts!$B$35,IF(Param!$M$21,-1-POWER(0.3,Param!$M$21)/(IF(Param!$M$21&lt;20,LightShader!CN114,OFFSET(LightShader!CN114,Param!$M$21-20,0))+POWER(0.3,Param!$M$21)),-2),0))</f>
        <v>1.6206915894934069</v>
      </c>
      <c r="CO49" s="46">
        <f ca="1">IF(ScreenHeight!$B50&lt;OFFSET(Radar!$AC$3,COLUMN(),0),    Param!$B$38/ScreenHeight!$B50,    (Param!$B$37+1/(1-OFFSET(Radar!$AD$3,COLUMN(),0)*ScreenHeight!$C50)/Param!$B$39)/OFFSET(Radar!$AC$3,COLUMN(),0))*DistanceShader!CO49*LightShader!CO49*(IF(OFFSET(Ghosts!$S$41,COLUMN(),0)&lt;ScreenHeight!$E50,   1,   (SQRT(OFFSET(Ghosts!$T$41,COLUMN(),0)-OFFSET(Ghosts!$R$41,COLUMN(),0)*ScreenHeight!$D50)-1))+IF(Ghosts!$B$35,IF(Param!$M$21,-1-POWER(0.3,Param!$M$21)/(IF(Param!$M$21&lt;20,LightShader!CO114,OFFSET(LightShader!CO114,Param!$M$21-20,0))+POWER(0.3,Param!$M$21)),-2),0))</f>
        <v>1.5721343640654333</v>
      </c>
      <c r="CP49" s="46">
        <f ca="1">IF(ScreenHeight!$B50&lt;OFFSET(Radar!$AC$3,COLUMN(),0),    Param!$B$38/ScreenHeight!$B50,    (Param!$B$37+1/(1-OFFSET(Radar!$AD$3,COLUMN(),0)*ScreenHeight!$C50)/Param!$B$39)/OFFSET(Radar!$AC$3,COLUMN(),0))*DistanceShader!CP49*LightShader!CP49*(IF(OFFSET(Ghosts!$S$41,COLUMN(),0)&lt;ScreenHeight!$E50,   1,   (SQRT(OFFSET(Ghosts!$T$41,COLUMN(),0)-OFFSET(Ghosts!$R$41,COLUMN(),0)*ScreenHeight!$D50)-1))+IF(Ghosts!$B$35,IF(Param!$M$21,-1-POWER(0.3,Param!$M$21)/(IF(Param!$M$21&lt;20,LightShader!CP114,OFFSET(LightShader!CP114,Param!$M$21-20,0))+POWER(0.3,Param!$M$21)),-2),0))</f>
        <v>1.525490020038607</v>
      </c>
      <c r="CQ49" s="46">
        <f ca="1">IF(ScreenHeight!$B50&lt;OFFSET(Radar!$AC$3,COLUMN(),0),    Param!$B$38/ScreenHeight!$B50,    (Param!$B$37+1/(1-OFFSET(Radar!$AD$3,COLUMN(),0)*ScreenHeight!$C50)/Param!$B$39)/OFFSET(Radar!$AC$3,COLUMN(),0))*DistanceShader!CQ49*LightShader!CQ49*(IF(OFFSET(Ghosts!$S$41,COLUMN(),0)&lt;ScreenHeight!$E50,   1,   (SQRT(OFFSET(Ghosts!$T$41,COLUMN(),0)-OFFSET(Ghosts!$R$41,COLUMN(),0)*ScreenHeight!$D50)-1))+IF(Ghosts!$B$35,IF(Param!$M$21,-1-POWER(0.3,Param!$M$21)/(IF(Param!$M$21&lt;20,LightShader!CQ114,OFFSET(LightShader!CQ114,Param!$M$21-20,0))+POWER(0.3,Param!$M$21)),-2),0))</f>
        <v>1.4806720100070081</v>
      </c>
      <c r="CR49" s="46">
        <f ca="1">IF(ScreenHeight!$B50&lt;OFFSET(Radar!$AC$3,COLUMN(),0),    Param!$B$38/ScreenHeight!$B50,    (Param!$B$37+1/(1-OFFSET(Radar!$AD$3,COLUMN(),0)*ScreenHeight!$C50)/Param!$B$39)/OFFSET(Radar!$AC$3,COLUMN(),0))*DistanceShader!CR49*LightShader!CR49*(IF(OFFSET(Ghosts!$S$41,COLUMN(),0)&lt;ScreenHeight!$E50,   1,   (SQRT(OFFSET(Ghosts!$T$41,COLUMN(),0)-OFFSET(Ghosts!$R$41,COLUMN(),0)*ScreenHeight!$D50)-1))+IF(Ghosts!$B$35,IF(Param!$M$21,-1-POWER(0.3,Param!$M$21)/(IF(Param!$M$21&lt;20,LightShader!CR114,OFFSET(LightShader!CR114,Param!$M$21-20,0))+POWER(0.3,Param!$M$21)),-2),0))</f>
        <v>1.43759767421347</v>
      </c>
      <c r="CS49" s="46">
        <f ca="1">IF(ScreenHeight!$B50&lt;OFFSET(Radar!$AC$3,COLUMN(),0),    Param!$B$38/ScreenHeight!$B50,    (Param!$B$37+1/(1-OFFSET(Radar!$AD$3,COLUMN(),0)*ScreenHeight!$C50)/Param!$B$39)/OFFSET(Radar!$AC$3,COLUMN(),0))*DistanceShader!CS49*LightShader!CS49*(IF(OFFSET(Ghosts!$S$41,COLUMN(),0)&lt;ScreenHeight!$E50,   1,   (SQRT(OFFSET(Ghosts!$T$41,COLUMN(),0)-OFFSET(Ghosts!$R$41,COLUMN(),0)*ScreenHeight!$D50)-1))+IF(Ghosts!$B$35,IF(Param!$M$21,-1-POWER(0.3,Param!$M$21)/(IF(Param!$M$21&lt;20,LightShader!CS114,OFFSET(LightShader!CS114,Param!$M$21-20,0))+POWER(0.3,Param!$M$21)),-2),0))</f>
        <v>1.3961881388149366</v>
      </c>
      <c r="CT49" s="46">
        <f ca="1">IF(ScreenHeight!$B50&lt;OFFSET(Radar!$AC$3,COLUMN(),0),    Param!$B$38/ScreenHeight!$B50,    (Param!$B$37+1/(1-OFFSET(Radar!$AD$3,COLUMN(),0)*ScreenHeight!$C50)/Param!$B$39)/OFFSET(Radar!$AC$3,COLUMN(),0))*DistanceShader!CT49*LightShader!CT49*(IF(OFFSET(Ghosts!$S$41,COLUMN(),0)&lt;ScreenHeight!$E50,   1,   (SQRT(OFFSET(Ghosts!$T$41,COLUMN(),0)-OFFSET(Ghosts!$R$41,COLUMN(),0)*ScreenHeight!$D50)-1))+IF(Ghosts!$B$35,IF(Param!$M$21,-1-POWER(0.3,Param!$M$21)/(IF(Param!$M$21&lt;20,LightShader!CT114,OFFSET(LightShader!CT114,Param!$M$21-20,0))+POWER(0.3,Param!$M$21)),-2),0))</f>
        <v>1.3563681992118732</v>
      </c>
      <c r="CU49" s="46">
        <f ca="1">IF(ScreenHeight!$B50&lt;OFFSET(Radar!$AC$3,COLUMN(),0),    Param!$B$38/ScreenHeight!$B50,    (Param!$B$37+1/(1-OFFSET(Radar!$AD$3,COLUMN(),0)*ScreenHeight!$C50)/Param!$B$39)/OFFSET(Radar!$AC$3,COLUMN(),0))*DistanceShader!CU49*LightShader!CU49*(IF(OFFSET(Ghosts!$S$41,COLUMN(),0)&lt;ScreenHeight!$E50,   1,   (SQRT(OFFSET(Ghosts!$T$41,COLUMN(),0)-OFFSET(Ghosts!$R$41,COLUMN(),0)*ScreenHeight!$D50)-1))+IF(Ghosts!$B$35,IF(Param!$M$21,-1-POWER(0.3,Param!$M$21)/(IF(Param!$M$21&lt;20,LightShader!CU114,OFFSET(LightShader!CU114,Param!$M$21-20,0))+POWER(0.3,Param!$M$21)),-2),0))</f>
        <v>1.3180661931298818</v>
      </c>
      <c r="CV49" s="46">
        <f ca="1">IF(ScreenHeight!$B50&lt;OFFSET(Radar!$AC$3,COLUMN(),0),    Param!$B$38/ScreenHeight!$B50,    (Param!$B$37+1/(1-OFFSET(Radar!$AD$3,COLUMN(),0)*ScreenHeight!$C50)/Param!$B$39)/OFFSET(Radar!$AC$3,COLUMN(),0))*DistanceShader!CV49*LightShader!CV49*(IF(OFFSET(Ghosts!$S$41,COLUMN(),0)&lt;ScreenHeight!$E50,   1,   (SQRT(OFFSET(Ghosts!$T$41,COLUMN(),0)-OFFSET(Ghosts!$R$41,COLUMN(),0)*ScreenHeight!$D50)-1))+IF(Ghosts!$B$35,IF(Param!$M$21,-1-POWER(0.3,Param!$M$21)/(IF(Param!$M$21&lt;20,LightShader!CV114,OFFSET(LightShader!CV114,Param!$M$21-20,0))+POWER(0.3,Param!$M$21)),-2),0))</f>
        <v>1.2812138671591402</v>
      </c>
      <c r="CW49" s="46">
        <f ca="1">IF(ScreenHeight!$B50&lt;OFFSET(Radar!$AC$3,COLUMN(),0),    Param!$B$38/ScreenHeight!$B50,    (Param!$B$37+1/(1-OFFSET(Radar!$AD$3,COLUMN(),0)*ScreenHeight!$C50)/Param!$B$39)/OFFSET(Radar!$AC$3,COLUMN(),0))*DistanceShader!CW49*LightShader!CW49*(IF(OFFSET(Ghosts!$S$41,COLUMN(),0)&lt;ScreenHeight!$E50,   1,   (SQRT(OFFSET(Ghosts!$T$41,COLUMN(),0)-OFFSET(Ghosts!$R$41,COLUMN(),0)*ScreenHeight!$D50)-1))+IF(Ghosts!$B$35,IF(Param!$M$21,-1-POWER(0.3,Param!$M$21)/(IF(Param!$M$21&lt;20,LightShader!CW114,OFFSET(LightShader!CW114,Param!$M$21-20,0))+POWER(0.3,Param!$M$21)),-2),0))</f>
        <v>1.2457462396641832</v>
      </c>
    </row>
    <row r="50" spans="1:144" ht="7.5" customHeight="1">
      <c r="A50" s="46">
        <f ca="1">IF(ScreenHeight!$B51&lt;OFFSET(Radar!$AC$3,COLUMN(),0),    Param!$B$38/ScreenHeight!$B51,    (Param!$B$37+1/(1-OFFSET(Radar!$AD$3,COLUMN(),0)*ScreenHeight!$C51)/Param!$B$39)/OFFSET(Radar!$AC$3,COLUMN(),0))*DistanceShader!A50*LightShader!A50*(IF(OFFSET(Ghosts!$S$41,COLUMN(),0)&lt;ScreenHeight!$E51,   1,   (SQRT(OFFSET(Ghosts!$T$41,COLUMN(),0)-OFFSET(Ghosts!$R$41,COLUMN(),0)*ScreenHeight!$D51)-1))+IF(Ghosts!$B$35,IF(Param!$M$21,-1-POWER(0.3,Param!$M$21)/(IF(Param!$M$21&lt;20,LightShader!A115,OFFSET(LightShader!A115,Param!$M$21-20,0))+POWER(0.3,Param!$M$21)),-2),0))</f>
        <v>1.3321484114849496</v>
      </c>
      <c r="B50" s="46">
        <f ca="1">IF(ScreenHeight!$B51&lt;OFFSET(Radar!$AC$3,COLUMN(),0),    Param!$B$38/ScreenHeight!$B51,    (Param!$B$37+1/(1-OFFSET(Radar!$AD$3,COLUMN(),0)*ScreenHeight!$C51)/Param!$B$39)/OFFSET(Radar!$AC$3,COLUMN(),0))*DistanceShader!B50*LightShader!B50*(IF(OFFSET(Ghosts!$S$41,COLUMN(),0)&lt;ScreenHeight!$E51,   1,   (SQRT(OFFSET(Ghosts!$T$41,COLUMN(),0)-OFFSET(Ghosts!$R$41,COLUMN(),0)*ScreenHeight!$D51)-1))+IF(Ghosts!$B$35,IF(Param!$M$21,-1-POWER(0.3,Param!$M$21)/(IF(Param!$M$21&lt;20,LightShader!B115,OFFSET(LightShader!B115,Param!$M$21-20,0))+POWER(0.3,Param!$M$21)),-2),0))</f>
        <v>1.3696471710016092</v>
      </c>
      <c r="C50" s="46">
        <f ca="1">IF(ScreenHeight!$B51&lt;OFFSET(Radar!$AC$3,COLUMN(),0),    Param!$B$38/ScreenHeight!$B51,    (Param!$B$37+1/(1-OFFSET(Radar!$AD$3,COLUMN(),0)*ScreenHeight!$C51)/Param!$B$39)/OFFSET(Radar!$AC$3,COLUMN(),0))*DistanceShader!C50*LightShader!C50*(IF(OFFSET(Ghosts!$S$41,COLUMN(),0)&lt;ScreenHeight!$E51,   1,   (SQRT(OFFSET(Ghosts!$T$41,COLUMN(),0)-OFFSET(Ghosts!$R$41,COLUMN(),0)*ScreenHeight!$D51)-1))+IF(Ghosts!$B$35,IF(Param!$M$21,-1-POWER(0.3,Param!$M$21)/(IF(Param!$M$21&lt;20,LightShader!C115,OFFSET(LightShader!C115,Param!$M$21-20,0))+POWER(0.3,Param!$M$21)),-2),0))</f>
        <v>1.4085704639924286</v>
      </c>
      <c r="D50" s="46">
        <f ca="1">IF(ScreenHeight!$B51&lt;OFFSET(Radar!$AC$3,COLUMN(),0),    Param!$B$38/ScreenHeight!$B51,    (Param!$B$37+1/(1-OFFSET(Radar!$AD$3,COLUMN(),0)*ScreenHeight!$C51)/Param!$B$39)/OFFSET(Radar!$AC$3,COLUMN(),0))*DistanceShader!D50*LightShader!D50*(IF(OFFSET(Ghosts!$S$41,COLUMN(),0)&lt;ScreenHeight!$E51,   1,   (SQRT(OFFSET(Ghosts!$T$41,COLUMN(),0)-OFFSET(Ghosts!$R$41,COLUMN(),0)*ScreenHeight!$D51)-1))+IF(Ghosts!$B$35,IF(Param!$M$21,-1-POWER(0.3,Param!$M$21)/(IF(Param!$M$21&lt;20,LightShader!D115,OFFSET(LightShader!D115,Param!$M$21-20,0))+POWER(0.3,Param!$M$21)),-2),0))</f>
        <v>1.4489816524877748</v>
      </c>
      <c r="E50" s="46">
        <f ca="1">IF(ScreenHeight!$B51&lt;OFFSET(Radar!$AC$3,COLUMN(),0),    Param!$B$38/ScreenHeight!$B51,    (Param!$B$37+1/(1-OFFSET(Radar!$AD$3,COLUMN(),0)*ScreenHeight!$C51)/Param!$B$39)/OFFSET(Radar!$AC$3,COLUMN(),0))*DistanceShader!E50*LightShader!E50*(IF(OFFSET(Ghosts!$S$41,COLUMN(),0)&lt;ScreenHeight!$E51,   1,   (SQRT(OFFSET(Ghosts!$T$41,COLUMN(),0)-OFFSET(Ghosts!$R$41,COLUMN(),0)*ScreenHeight!$D51)-1))+IF(Ghosts!$B$35,IF(Param!$M$21,-1-POWER(0.3,Param!$M$21)/(IF(Param!$M$21&lt;20,LightShader!E115,OFFSET(LightShader!E115,Param!$M$21-20,0))+POWER(0.3,Param!$M$21)),-2),0))</f>
        <v>1.4909469473697496</v>
      </c>
      <c r="F50" s="46">
        <f ca="1">IF(ScreenHeight!$B51&lt;OFFSET(Radar!$AC$3,COLUMN(),0),    Param!$B$38/ScreenHeight!$B51,    (Param!$B$37+1/(1-OFFSET(Radar!$AD$3,COLUMN(),0)*ScreenHeight!$C51)/Param!$B$39)/OFFSET(Radar!$AC$3,COLUMN(),0))*DistanceShader!F50*LightShader!F50*(IF(OFFSET(Ghosts!$S$41,COLUMN(),0)&lt;ScreenHeight!$E51,   1,   (SQRT(OFFSET(Ghosts!$T$41,COLUMN(),0)-OFFSET(Ghosts!$R$41,COLUMN(),0)*ScreenHeight!$D51)-1))+IF(Ghosts!$B$35,IF(Param!$M$21,-1-POWER(0.3,Param!$M$21)/(IF(Param!$M$21&lt;20,LightShader!F115,OFFSET(LightShader!F115,Param!$M$21-20,0))+POWER(0.3,Param!$M$21)),-2),0))</f>
        <v>1.5345354860830624</v>
      </c>
      <c r="G50" s="46">
        <f ca="1">IF(ScreenHeight!$B51&lt;OFFSET(Radar!$AC$3,COLUMN(),0),    Param!$B$38/ScreenHeight!$B51,    (Param!$B$37+1/(1-OFFSET(Radar!$AD$3,COLUMN(),0)*ScreenHeight!$C51)/Param!$B$39)/OFFSET(Radar!$AC$3,COLUMN(),0))*DistanceShader!G50*LightShader!G50*(IF(OFFSET(Ghosts!$S$41,COLUMN(),0)&lt;ScreenHeight!$E51,   1,   (SQRT(OFFSET(Ghosts!$T$41,COLUMN(),0)-OFFSET(Ghosts!$R$41,COLUMN(),0)*ScreenHeight!$D51)-1))+IF(Ghosts!$B$35,IF(Param!$M$21,-1-POWER(0.3,Param!$M$21)/(IF(Param!$M$21&lt;20,LightShader!G115,OFFSET(LightShader!G115,Param!$M$21-20,0))+POWER(0.3,Param!$M$21)),-2),0))</f>
        <v>1.5798193993213261</v>
      </c>
      <c r="H50" s="46">
        <f ca="1">IF(ScreenHeight!$B51&lt;OFFSET(Radar!$AC$3,COLUMN(),0),    Param!$B$38/ScreenHeight!$B51,    (Param!$B$37+1/(1-OFFSET(Radar!$AD$3,COLUMN(),0)*ScreenHeight!$C51)/Param!$B$39)/OFFSET(Radar!$AC$3,COLUMN(),0))*DistanceShader!H50*LightShader!H50*(IF(OFFSET(Ghosts!$S$41,COLUMN(),0)&lt;ScreenHeight!$E51,   1,   (SQRT(OFFSET(Ghosts!$T$41,COLUMN(),0)-OFFSET(Ghosts!$R$41,COLUMN(),0)*ScreenHeight!$D51)-1))+IF(Ghosts!$B$35,IF(Param!$M$21,-1-POWER(0.3,Param!$M$21)/(IF(Param!$M$21&lt;20,LightShader!H115,OFFSET(LightShader!H115,Param!$M$21-20,0))+POWER(0.3,Param!$M$21)),-2),0))</f>
        <v>1.6268738629231652</v>
      </c>
      <c r="I50" s="46">
        <f ca="1">IF(ScreenHeight!$B51&lt;OFFSET(Radar!$AC$3,COLUMN(),0),    Param!$B$38/ScreenHeight!$B51,    (Param!$B$37+1/(1-OFFSET(Radar!$AD$3,COLUMN(),0)*ScreenHeight!$C51)/Param!$B$39)/OFFSET(Radar!$AC$3,COLUMN(),0))*DistanceShader!I50*LightShader!I50*(IF(OFFSET(Ghosts!$S$41,COLUMN(),0)&lt;ScreenHeight!$E51,   1,   (SQRT(OFFSET(Ghosts!$T$41,COLUMN(),0)-OFFSET(Ghosts!$R$41,COLUMN(),0)*ScreenHeight!$D51)-1))+IF(Ghosts!$B$35,IF(Param!$M$21,-1-POWER(0.3,Param!$M$21)/(IF(Param!$M$21&lt;20,LightShader!I115,OFFSET(LightShader!I115,Param!$M$21-20,0))+POWER(0.3,Param!$M$21)),-2),0))</f>
        <v>1.6757771303408264</v>
      </c>
      <c r="J50" s="46">
        <f ca="1">IF(ScreenHeight!$B51&lt;OFFSET(Radar!$AC$3,COLUMN(),0),    Param!$B$38/ScreenHeight!$B51,    (Param!$B$37+1/(1-OFFSET(Radar!$AD$3,COLUMN(),0)*ScreenHeight!$C51)/Param!$B$39)/OFFSET(Radar!$AC$3,COLUMN(),0))*DistanceShader!J50*LightShader!J50*(IF(OFFSET(Ghosts!$S$41,COLUMN(),0)&lt;ScreenHeight!$E51,   1,   (SQRT(OFFSET(Ghosts!$T$41,COLUMN(),0)-OFFSET(Ghosts!$R$41,COLUMN(),0)*ScreenHeight!$D51)-1))+IF(Ghosts!$B$35,IF(Param!$M$21,-1-POWER(0.3,Param!$M$21)/(IF(Param!$M$21&lt;20,LightShader!J115,OFFSET(LightShader!J115,Param!$M$21-20,0))+POWER(0.3,Param!$M$21)),-2),0))</f>
        <v>1.7266105399838514</v>
      </c>
      <c r="K50" s="46">
        <f ca="1">IF(ScreenHeight!$B51&lt;OFFSET(Radar!$AC$3,COLUMN(),0),    Param!$B$38/ScreenHeight!$B51,    (Param!$B$37+1/(1-OFFSET(Radar!$AD$3,COLUMN(),0)*ScreenHeight!$C51)/Param!$B$39)/OFFSET(Radar!$AC$3,COLUMN(),0))*DistanceShader!K50*LightShader!K50*(IF(OFFSET(Ghosts!$S$41,COLUMN(),0)&lt;ScreenHeight!$E51,   1,   (SQRT(OFFSET(Ghosts!$T$41,COLUMN(),0)-OFFSET(Ghosts!$R$41,COLUMN(),0)*ScreenHeight!$D51)-1))+IF(Ghosts!$B$35,IF(Param!$M$21,-1-POWER(0.3,Param!$M$21)/(IF(Param!$M$21&lt;20,LightShader!K115,OFFSET(LightShader!K115,Param!$M$21-20,0))+POWER(0.3,Param!$M$21)),-2),0))</f>
        <v>1.7794584904527482</v>
      </c>
      <c r="L50" s="46">
        <f ca="1">IF(ScreenHeight!$B51&lt;OFFSET(Radar!$AC$3,COLUMN(),0),    Param!$B$38/ScreenHeight!$B51,    (Param!$B$37+1/(1-OFFSET(Radar!$AD$3,COLUMN(),0)*ScreenHeight!$C51)/Param!$B$39)/OFFSET(Radar!$AC$3,COLUMN(),0))*DistanceShader!L50*LightShader!L50*(IF(OFFSET(Ghosts!$S$41,COLUMN(),0)&lt;ScreenHeight!$E51,   1,   (SQRT(OFFSET(Ghosts!$T$41,COLUMN(),0)-OFFSET(Ghosts!$R$41,COLUMN(),0)*ScreenHeight!$D51)-1))+IF(Ghosts!$B$35,IF(Param!$M$21,-1-POWER(0.3,Param!$M$21)/(IF(Param!$M$21&lt;20,LightShader!L115,OFFSET(LightShader!L115,Param!$M$21-20,0))+POWER(0.3,Param!$M$21)),-2),0))</f>
        <v>1.8344083751158777</v>
      </c>
      <c r="M50" s="46">
        <f ca="1">IF(ScreenHeight!$B51&lt;OFFSET(Radar!$AC$3,COLUMN(),0),    Param!$B$38/ScreenHeight!$B51,    (Param!$B$37+1/(1-OFFSET(Radar!$AD$3,COLUMN(),0)*ScreenHeight!$C51)/Param!$B$39)/OFFSET(Radar!$AC$3,COLUMN(),0))*DistanceShader!M50*LightShader!M50*(IF(OFFSET(Ghosts!$S$41,COLUMN(),0)&lt;ScreenHeight!$E51,   1,   (SQRT(OFFSET(Ghosts!$T$41,COLUMN(),0)-OFFSET(Ghosts!$R$41,COLUMN(),0)*ScreenHeight!$D51)-1))+IF(Ghosts!$B$35,IF(Param!$M$21,-1-POWER(0.3,Param!$M$21)/(IF(Param!$M$21&lt;20,LightShader!M115,OFFSET(LightShader!M115,Param!$M$21-20,0))+POWER(0.3,Param!$M$21)),-2),0))</f>
        <v>1.8915504655921129</v>
      </c>
      <c r="N50" s="46">
        <f ca="1">IF(ScreenHeight!$B51&lt;OFFSET(Radar!$AC$3,COLUMN(),0),    Param!$B$38/ScreenHeight!$B51,    (Param!$B$37+1/(1-OFFSET(Radar!$AD$3,COLUMN(),0)*ScreenHeight!$C51)/Param!$B$39)/OFFSET(Radar!$AC$3,COLUMN(),0))*DistanceShader!N50*LightShader!N50*(IF(OFFSET(Ghosts!$S$41,COLUMN(),0)&lt;ScreenHeight!$E51,   1,   (SQRT(OFFSET(Ghosts!$T$41,COLUMN(),0)-OFFSET(Ghosts!$R$41,COLUMN(),0)*ScreenHeight!$D51)-1))+IF(Ghosts!$B$35,IF(Param!$M$21,-1-POWER(0.3,Param!$M$21)/(IF(Param!$M$21&lt;20,LightShader!N115,OFFSET(LightShader!N115,Param!$M$21-20,0))+POWER(0.3,Param!$M$21)),-2),0))</f>
        <v>1.9509777314180394</v>
      </c>
      <c r="O50" s="46">
        <f ca="1">IF(ScreenHeight!$B51&lt;OFFSET(Radar!$AC$3,COLUMN(),0),    Param!$B$38/ScreenHeight!$B51,    (Param!$B$37+1/(1-OFFSET(Radar!$AD$3,COLUMN(),0)*ScreenHeight!$C51)/Param!$B$39)/OFFSET(Radar!$AC$3,COLUMN(),0))*DistanceShader!O50*LightShader!O50*(IF(OFFSET(Ghosts!$S$41,COLUMN(),0)&lt;ScreenHeight!$E51,   1,   (SQRT(OFFSET(Ghosts!$T$41,COLUMN(),0)-OFFSET(Ghosts!$R$41,COLUMN(),0)*ScreenHeight!$D51)-1))+IF(Ghosts!$B$35,IF(Param!$M$21,-1-POWER(0.3,Param!$M$21)/(IF(Param!$M$21&lt;20,LightShader!O115,OFFSET(LightShader!O115,Param!$M$21-20,0))+POWER(0.3,Param!$M$21)),-2),0))</f>
        <v>2.0127855804273298</v>
      </c>
      <c r="P50" s="46">
        <f ca="1">IF(ScreenHeight!$B51&lt;OFFSET(Radar!$AC$3,COLUMN(),0),    Param!$B$38/ScreenHeight!$B51,    (Param!$B$37+1/(1-OFFSET(Radar!$AD$3,COLUMN(),0)*ScreenHeight!$C51)/Param!$B$39)/OFFSET(Radar!$AC$3,COLUMN(),0))*DistanceShader!P50*LightShader!P50*(IF(OFFSET(Ghosts!$S$41,COLUMN(),0)&lt;ScreenHeight!$E51,   1,   (SQRT(OFFSET(Ghosts!$T$41,COLUMN(),0)-OFFSET(Ghosts!$R$41,COLUMN(),0)*ScreenHeight!$D51)-1))+IF(Ghosts!$B$35,IF(Param!$M$21,-1-POWER(0.3,Param!$M$21)/(IF(Param!$M$21&lt;20,LightShader!P115,OFFSET(LightShader!P115,Param!$M$21-20,0))+POWER(0.3,Param!$M$21)),-2),0))</f>
        <v>2.0770715010670409</v>
      </c>
      <c r="Q50" s="46">
        <f ca="1">IF(ScreenHeight!$B51&lt;OFFSET(Radar!$AC$3,COLUMN(),0),    Param!$B$38/ScreenHeight!$B51,    (Param!$B$37+1/(1-OFFSET(Radar!$AD$3,COLUMN(),0)*ScreenHeight!$C51)/Param!$B$39)/OFFSET(Radar!$AC$3,COLUMN(),0))*DistanceShader!Q50*LightShader!Q50*(IF(OFFSET(Ghosts!$S$41,COLUMN(),0)&lt;ScreenHeight!$E51,   1,   (SQRT(OFFSET(Ghosts!$T$41,COLUMN(),0)-OFFSET(Ghosts!$R$41,COLUMN(),0)*ScreenHeight!$D51)-1))+IF(Ghosts!$B$35,IF(Param!$M$21,-1-POWER(0.3,Param!$M$21)/(IF(Param!$M$21&lt;20,LightShader!Q115,OFFSET(LightShader!Q115,Param!$M$21-20,0))+POWER(0.3,Param!$M$21)),-2),0))</f>
        <v>2.1439345839268897</v>
      </c>
      <c r="R50" s="46">
        <f ca="1">IF(ScreenHeight!$B51&lt;OFFSET(Radar!$AC$3,COLUMN(),0),    Param!$B$38/ScreenHeight!$B51,    (Param!$B$37+1/(1-OFFSET(Radar!$AD$3,COLUMN(),0)*ScreenHeight!$C51)/Param!$B$39)/OFFSET(Radar!$AC$3,COLUMN(),0))*DistanceShader!R50*LightShader!R50*(IF(OFFSET(Ghosts!$S$41,COLUMN(),0)&lt;ScreenHeight!$E51,   1,   (SQRT(OFFSET(Ghosts!$T$41,COLUMN(),0)-OFFSET(Ghosts!$R$41,COLUMN(),0)*ScreenHeight!$D51)-1))+IF(Ghosts!$B$35,IF(Param!$M$21,-1-POWER(0.3,Param!$M$21)/(IF(Param!$M$21&lt;20,LightShader!R115,OFFSET(LightShader!R115,Param!$M$21-20,0))+POWER(0.3,Param!$M$21)),-2),0))</f>
        <v>2.2134748950613092</v>
      </c>
      <c r="S50" s="46">
        <f ca="1">IF(ScreenHeight!$B51&lt;OFFSET(Radar!$AC$3,COLUMN(),0),    Param!$B$38/ScreenHeight!$B51,    (Param!$B$37+1/(1-OFFSET(Radar!$AD$3,COLUMN(),0)*ScreenHeight!$C51)/Param!$B$39)/OFFSET(Radar!$AC$3,COLUMN(),0))*DistanceShader!S50*LightShader!S50*(IF(OFFSET(Ghosts!$S$41,COLUMN(),0)&lt;ScreenHeight!$E51,   1,   (SQRT(OFFSET(Ghosts!$T$41,COLUMN(),0)-OFFSET(Ghosts!$R$41,COLUMN(),0)*ScreenHeight!$D51)-1))+IF(Ghosts!$B$35,IF(Param!$M$21,-1-POWER(0.3,Param!$M$21)/(IF(Param!$M$21&lt;20,LightShader!S115,OFFSET(LightShader!S115,Param!$M$21-20,0))+POWER(0.3,Param!$M$21)),-2),0))</f>
        <v>2.2857926681348029</v>
      </c>
      <c r="T50" s="46">
        <f ca="1">IF(ScreenHeight!$B51&lt;OFFSET(Radar!$AC$3,COLUMN(),0),    Param!$B$38/ScreenHeight!$B51,    (Param!$B$37+1/(1-OFFSET(Radar!$AD$3,COLUMN(),0)*ScreenHeight!$C51)/Param!$B$39)/OFFSET(Radar!$AC$3,COLUMN(),0))*DistanceShader!T50*LightShader!T50*(IF(OFFSET(Ghosts!$S$41,COLUMN(),0)&lt;ScreenHeight!$E51,   1,   (SQRT(OFFSET(Ghosts!$T$41,COLUMN(),0)-OFFSET(Ghosts!$R$41,COLUMN(),0)*ScreenHeight!$D51)-1))+IF(Ghosts!$B$35,IF(Param!$M$21,-1-POWER(0.3,Param!$M$21)/(IF(Param!$M$21&lt;20,LightShader!T115,OFFSET(LightShader!T115,Param!$M$21-20,0))+POWER(0.3,Param!$M$21)),-2),0))</f>
        <v>2.3609872759172137</v>
      </c>
      <c r="U50" s="46">
        <f ca="1">IF(ScreenHeight!$B51&lt;OFFSET(Radar!$AC$3,COLUMN(),0),    Param!$B$38/ScreenHeight!$B51,    (Param!$B$37+1/(1-OFFSET(Radar!$AD$3,COLUMN(),0)*ScreenHeight!$C51)/Param!$B$39)/OFFSET(Radar!$AC$3,COLUMN(),0))*DistanceShader!U50*LightShader!U50*(IF(OFFSET(Ghosts!$S$41,COLUMN(),0)&lt;ScreenHeight!$E51,   1,   (SQRT(OFFSET(Ghosts!$T$41,COLUMN(),0)-OFFSET(Ghosts!$R$41,COLUMN(),0)*ScreenHeight!$D51)-1))+IF(Ghosts!$B$35,IF(Param!$M$21,-1-POWER(0.3,Param!$M$21)/(IF(Param!$M$21&lt;20,LightShader!U115,OFFSET(LightShader!U115,Param!$M$21-20,0))+POWER(0.3,Param!$M$21)),-2),0))</f>
        <v>2.4391559341112647</v>
      </c>
      <c r="V50" s="46">
        <f ca="1">IF(ScreenHeight!$B51&lt;OFFSET(Radar!$AC$3,COLUMN(),0),    Param!$B$38/ScreenHeight!$B51,    (Param!$B$37+1/(1-OFFSET(Radar!$AD$3,COLUMN(),0)*ScreenHeight!$C51)/Param!$B$39)/OFFSET(Radar!$AC$3,COLUMN(),0))*DistanceShader!V50*LightShader!V50*(IF(OFFSET(Ghosts!$S$41,COLUMN(),0)&lt;ScreenHeight!$E51,   1,   (SQRT(OFFSET(Ghosts!$T$41,COLUMN(),0)-OFFSET(Ghosts!$R$41,COLUMN(),0)*ScreenHeight!$D51)-1))+IF(Ghosts!$B$35,IF(Param!$M$21,-1-POWER(0.3,Param!$M$21)/(IF(Param!$M$21&lt;20,LightShader!V115,OFFSET(LightShader!V115,Param!$M$21-20,0))+POWER(0.3,Param!$M$21)),-2),0))</f>
        <v>2.5203920818594465</v>
      </c>
      <c r="W50" s="46">
        <f ca="1">IF(ScreenHeight!$B51&lt;OFFSET(Radar!$AC$3,COLUMN(),0),    Param!$B$38/ScreenHeight!$B51,    (Param!$B$37+1/(1-OFFSET(Radar!$AD$3,COLUMN(),0)*ScreenHeight!$C51)/Param!$B$39)/OFFSET(Radar!$AC$3,COLUMN(),0))*DistanceShader!W50*LightShader!W50*(IF(OFFSET(Ghosts!$S$41,COLUMN(),0)&lt;ScreenHeight!$E51,   1,   (SQRT(OFFSET(Ghosts!$T$41,COLUMN(),0)-OFFSET(Ghosts!$R$41,COLUMN(),0)*ScreenHeight!$D51)-1))+IF(Ghosts!$B$35,IF(Param!$M$21,-1-POWER(0.3,Param!$M$21)/(IF(Param!$M$21&lt;20,LightShader!W115,OFFSET(LightShader!W115,Param!$M$21-20,0))+POWER(0.3,Param!$M$21)),-2),0))</f>
        <v>2.6047833735651462</v>
      </c>
      <c r="X50" s="46">
        <f ca="1">IF(ScreenHeight!$B51&lt;OFFSET(Radar!$AC$3,COLUMN(),0),    Param!$B$38/ScreenHeight!$B51,    (Param!$B$37+1/(1-OFFSET(Radar!$AD$3,COLUMN(),0)*ScreenHeight!$C51)/Param!$B$39)/OFFSET(Radar!$AC$3,COLUMN(),0))*DistanceShader!X50*LightShader!X50*(IF(OFFSET(Ghosts!$S$41,COLUMN(),0)&lt;ScreenHeight!$E51,   1,   (SQRT(OFFSET(Ghosts!$T$41,COLUMN(),0)-OFFSET(Ghosts!$R$41,COLUMN(),0)*ScreenHeight!$D51)-1))+IF(Ghosts!$B$35,IF(Param!$M$21,-1-POWER(0.3,Param!$M$21)/(IF(Param!$M$21&lt;20,LightShader!X115,OFFSET(LightShader!X115,Param!$M$21-20,0))+POWER(0.3,Param!$M$21)),-2),0))</f>
        <v>2.6924092059950047</v>
      </c>
      <c r="Y50" s="46">
        <f ca="1">IF(ScreenHeight!$B51&lt;OFFSET(Radar!$AC$3,COLUMN(),0),    Param!$B$38/ScreenHeight!$B51,    (Param!$B$37+1/(1-OFFSET(Radar!$AD$3,COLUMN(),0)*ScreenHeight!$C51)/Param!$B$39)/OFFSET(Radar!$AC$3,COLUMN(),0))*DistanceShader!Y50*LightShader!Y50*(IF(OFFSET(Ghosts!$S$41,COLUMN(),0)&lt;ScreenHeight!$E51,   1,   (SQRT(OFFSET(Ghosts!$T$41,COLUMN(),0)-OFFSET(Ghosts!$R$41,COLUMN(),0)*ScreenHeight!$D51)-1))+IF(Ghosts!$B$35,IF(Param!$M$21,-1-POWER(0.3,Param!$M$21)/(IF(Param!$M$21&lt;20,LightShader!Y115,OFFSET(LightShader!Y115,Param!$M$21-20,0))+POWER(0.3,Param!$M$21)),-2),0))</f>
        <v>2.7833376932964549</v>
      </c>
      <c r="Z50" s="46">
        <f ca="1">IF(ScreenHeight!$B51&lt;OFFSET(Radar!$AC$3,COLUMN(),0),    Param!$B$38/ScreenHeight!$B51,    (Param!$B$37+1/(1-OFFSET(Radar!$AD$3,COLUMN(),0)*ScreenHeight!$C51)/Param!$B$39)/OFFSET(Radar!$AC$3,COLUMN(),0))*DistanceShader!Z50*LightShader!Z50*(IF(OFFSET(Ghosts!$S$41,COLUMN(),0)&lt;ScreenHeight!$E51,   1,   (SQRT(OFFSET(Ghosts!$T$41,COLUMN(),0)-OFFSET(Ghosts!$R$41,COLUMN(),0)*ScreenHeight!$D51)-1))+IF(Ghosts!$B$35,IF(Param!$M$21,-1-POWER(0.3,Param!$M$21)/(IF(Param!$M$21&lt;20,LightShader!Z115,OFFSET(LightShader!Z115,Param!$M$21-20,0))+POWER(0.3,Param!$M$21)),-2),0))</f>
        <v>2.8776219911117269</v>
      </c>
      <c r="AA50" s="46">
        <f ca="1">IF(ScreenHeight!$B51&lt;OFFSET(Radar!$AC$3,COLUMN(),0),    Param!$B$38/ScreenHeight!$B51,    (Param!$B$37+1/(1-OFFSET(Radar!$AD$3,COLUMN(),0)*ScreenHeight!$C51)/Param!$B$39)/OFFSET(Radar!$AC$3,COLUMN(),0))*DistanceShader!AA50*LightShader!AA50*(IF(OFFSET(Ghosts!$S$41,COLUMN(),0)&lt;ScreenHeight!$E51,   1,   (SQRT(OFFSET(Ghosts!$T$41,COLUMN(),0)-OFFSET(Ghosts!$R$41,COLUMN(),0)*ScreenHeight!$D51)-1))+IF(Ghosts!$B$35,IF(Param!$M$21,-1-POWER(0.3,Param!$M$21)/(IF(Param!$M$21&lt;20,LightShader!AA115,OFFSET(LightShader!AA115,Param!$M$21-20,0))+POWER(0.3,Param!$M$21)),-2),0))</f>
        <v>2.9752958603138095</v>
      </c>
      <c r="AB50" s="46">
        <f ca="1">IF(ScreenHeight!$B51&lt;OFFSET(Radar!$AC$3,COLUMN(),0),    Param!$B$38/ScreenHeight!$B51,    (Param!$B$37+1/(1-OFFSET(Radar!$AD$3,COLUMN(),0)*ScreenHeight!$C51)/Param!$B$39)/OFFSET(Radar!$AC$3,COLUMN(),0))*DistanceShader!AB50*LightShader!AB50*(IF(OFFSET(Ghosts!$S$41,COLUMN(),0)&lt;ScreenHeight!$E51,   1,   (SQRT(OFFSET(Ghosts!$T$41,COLUMN(),0)-OFFSET(Ghosts!$R$41,COLUMN(),0)*ScreenHeight!$D51)-1))+IF(Ghosts!$B$35,IF(Param!$M$21,-1-POWER(0.3,Param!$M$21)/(IF(Param!$M$21&lt;20,LightShader!AB115,OFFSET(LightShader!AB115,Param!$M$21-20,0))+POWER(0.3,Param!$M$21)),-2),0))</f>
        <v>3.0763683524708236</v>
      </c>
      <c r="AC50" s="46">
        <f ca="1">IF(ScreenHeight!$B51&lt;OFFSET(Radar!$AC$3,COLUMN(),0),    Param!$B$38/ScreenHeight!$B51,    (Param!$B$37+1/(1-OFFSET(Radar!$AD$3,COLUMN(),0)*ScreenHeight!$C51)/Param!$B$39)/OFFSET(Radar!$AC$3,COLUMN(),0))*DistanceShader!AC50*LightShader!AC50*(IF(OFFSET(Ghosts!$S$41,COLUMN(),0)&lt;ScreenHeight!$E51,   1,   (SQRT(OFFSET(Ghosts!$T$41,COLUMN(),0)-OFFSET(Ghosts!$R$41,COLUMN(),0)*ScreenHeight!$D51)-1))+IF(Ghosts!$B$35,IF(Param!$M$21,-1-POWER(0.3,Param!$M$21)/(IF(Param!$M$21&lt;20,LightShader!AC115,OFFSET(LightShader!AC115,Param!$M$21-20,0))+POWER(0.3,Param!$M$21)),-2),0))</f>
        <v>3.1808174951159947</v>
      </c>
      <c r="AD50" s="46">
        <f ca="1">IF(ScreenHeight!$B51&lt;OFFSET(Radar!$AC$3,COLUMN(),0),    Param!$B$38/ScreenHeight!$B51,    (Param!$B$37+1/(1-OFFSET(Radar!$AD$3,COLUMN(),0)*ScreenHeight!$C51)/Param!$B$39)/OFFSET(Radar!$AC$3,COLUMN(),0))*DistanceShader!AD50*LightShader!AD50*(IF(OFFSET(Ghosts!$S$41,COLUMN(),0)&lt;ScreenHeight!$E51,   1,   (SQRT(OFFSET(Ghosts!$T$41,COLUMN(),0)-OFFSET(Ghosts!$R$41,COLUMN(),0)*ScreenHeight!$D51)-1))+IF(Ghosts!$B$35,IF(Param!$M$21,-1-POWER(0.3,Param!$M$21)/(IF(Param!$M$21&lt;20,LightShader!AD115,OFFSET(LightShader!AD115,Param!$M$21-20,0))+POWER(0.3,Param!$M$21)),-2),0))</f>
        <v>3.2885828583527297</v>
      </c>
      <c r="AE50" s="46">
        <f ca="1">IF(ScreenHeight!$B51&lt;OFFSET(Radar!$AC$3,COLUMN(),0),    Param!$B$38/ScreenHeight!$B51,    (Param!$B$37+1/(1-OFFSET(Radar!$AD$3,COLUMN(),0)*ScreenHeight!$C51)/Param!$B$39)/OFFSET(Radar!$AC$3,COLUMN(),0))*DistanceShader!AE50*LightShader!AE50*(IF(OFFSET(Ghosts!$S$41,COLUMN(),0)&lt;ScreenHeight!$E51,   1,   (SQRT(OFFSET(Ghosts!$T$41,COLUMN(),0)-OFFSET(Ghosts!$R$41,COLUMN(),0)*ScreenHeight!$D51)-1))+IF(Ghosts!$B$35,IF(Param!$M$21,-1-POWER(0.3,Param!$M$21)/(IF(Param!$M$21&lt;20,LightShader!AE115,OFFSET(LightShader!AE115,Param!$M$21-20,0))+POWER(0.3,Param!$M$21)),-2),0))</f>
        <v>3.3995568995314143</v>
      </c>
      <c r="AF50" s="46">
        <f ca="1">IF(ScreenHeight!$B51&lt;OFFSET(Radar!$AC$3,COLUMN(),0),    Param!$B$38/ScreenHeight!$B51,    (Param!$B$37+1/(1-OFFSET(Radar!$AD$3,COLUMN(),0)*ScreenHeight!$C51)/Param!$B$39)/OFFSET(Radar!$AC$3,COLUMN(),0))*DistanceShader!AF50*LightShader!AF50*(IF(OFFSET(Ghosts!$S$41,COLUMN(),0)&lt;ScreenHeight!$E51,   1,   (SQRT(OFFSET(Ghosts!$T$41,COLUMN(),0)-OFFSET(Ghosts!$R$41,COLUMN(),0)*ScreenHeight!$D51)-1))+IF(Ghosts!$B$35,IF(Param!$M$21,-1-POWER(0.3,Param!$M$21)/(IF(Param!$M$21&lt;20,LightShader!AF115,OFFSET(LightShader!AF115,Param!$M$21-20,0))+POWER(0.3,Param!$M$21)),-2),0))</f>
        <v>3.5135750153735255</v>
      </c>
      <c r="AG50" s="46">
        <f ca="1">IF(ScreenHeight!$B51&lt;OFFSET(Radar!$AC$3,COLUMN(),0),    Param!$B$38/ScreenHeight!$B51,    (Param!$B$37+1/(1-OFFSET(Radar!$AD$3,COLUMN(),0)*ScreenHeight!$C51)/Param!$B$39)/OFFSET(Radar!$AC$3,COLUMN(),0))*DistanceShader!AG50*LightShader!AG50*(IF(OFFSET(Ghosts!$S$41,COLUMN(),0)&lt;ScreenHeight!$E51,   1,   (SQRT(OFFSET(Ghosts!$T$41,COLUMN(),0)-OFFSET(Ghosts!$R$41,COLUMN(),0)*ScreenHeight!$D51)-1))+IF(Ghosts!$B$35,IF(Param!$M$21,-1-POWER(0.3,Param!$M$21)/(IF(Param!$M$21&lt;20,LightShader!AG115,OFFSET(LightShader!AG115,Param!$M$21-20,0))+POWER(0.3,Param!$M$21)),-2),0))</f>
        <v>3.6304042881975258</v>
      </c>
      <c r="AH50" s="46">
        <f ca="1">IF(ScreenHeight!$B51&lt;OFFSET(Radar!$AC$3,COLUMN(),0),    Param!$B$38/ScreenHeight!$B51,    (Param!$B$37+1/(1-OFFSET(Radar!$AD$3,COLUMN(),0)*ScreenHeight!$C51)/Param!$B$39)/OFFSET(Radar!$AC$3,COLUMN(),0))*DistanceShader!AH50*LightShader!AH50*(IF(OFFSET(Ghosts!$S$41,COLUMN(),0)&lt;ScreenHeight!$E51,   1,   (SQRT(OFFSET(Ghosts!$T$41,COLUMN(),0)-OFFSET(Ghosts!$R$41,COLUMN(),0)*ScreenHeight!$D51)-1))+IF(Ghosts!$B$35,IF(Param!$M$21,-1-POWER(0.3,Param!$M$21)/(IF(Param!$M$21&lt;20,LightShader!AH115,OFFSET(LightShader!AH115,Param!$M$21-20,0))+POWER(0.3,Param!$M$21)),-2),0))</f>
        <v>3.7497310034643294</v>
      </c>
      <c r="AI50" s="46">
        <f ca="1">IF(ScreenHeight!$B51&lt;OFFSET(Radar!$AC$3,COLUMN(),0),    Param!$B$38/ScreenHeight!$B51,    (Param!$B$37+1/(1-OFFSET(Radar!$AD$3,COLUMN(),0)*ScreenHeight!$C51)/Param!$B$39)/OFFSET(Radar!$AC$3,COLUMN(),0))*DistanceShader!AI50*LightShader!AI50*(IF(OFFSET(Ghosts!$S$41,COLUMN(),0)&lt;ScreenHeight!$E51,   1,   (SQRT(OFFSET(Ghosts!$T$41,COLUMN(),0)-OFFSET(Ghosts!$R$41,COLUMN(),0)*ScreenHeight!$D51)-1))+IF(Ghosts!$B$35,IF(Param!$M$21,-1-POWER(0.3,Param!$M$21)/(IF(Param!$M$21&lt;20,LightShader!AI115,OFFSET(LightShader!AI115,Param!$M$21-20,0))+POWER(0.3,Param!$M$21)),-2),0))</f>
        <v>3.8711471492786811</v>
      </c>
      <c r="AJ50" s="46">
        <f ca="1">IF(ScreenHeight!$B51&lt;OFFSET(Radar!$AC$3,COLUMN(),0),    Param!$B$38/ScreenHeight!$B51,    (Param!$B$37+1/(1-OFFSET(Radar!$AD$3,COLUMN(),0)*ScreenHeight!$C51)/Param!$B$39)/OFFSET(Radar!$AC$3,COLUMN(),0))*DistanceShader!AJ50*LightShader!AJ50*(IF(OFFSET(Ghosts!$S$41,COLUMN(),0)&lt;ScreenHeight!$E51,   1,   (SQRT(OFFSET(Ghosts!$T$41,COLUMN(),0)-OFFSET(Ghosts!$R$41,COLUMN(),0)*ScreenHeight!$D51)-1))+IF(Ghosts!$B$35,IF(Param!$M$21,-1-POWER(0.3,Param!$M$21)/(IF(Param!$M$21&lt;20,LightShader!AJ115,OFFSET(LightShader!AJ115,Param!$M$21-20,0))+POWER(0.3,Param!$M$21)),-2),0))</f>
        <v>3.994136294056343</v>
      </c>
      <c r="AK50" s="46">
        <f ca="1">IF(ScreenHeight!$B51&lt;OFFSET(Radar!$AC$3,COLUMN(),0),    Param!$B$38/ScreenHeight!$B51,    (Param!$B$37+1/(1-OFFSET(Radar!$AD$3,COLUMN(),0)*ScreenHeight!$C51)/Param!$B$39)/OFFSET(Radar!$AC$3,COLUMN(),0))*DistanceShader!AK50*LightShader!AK50*(IF(OFFSET(Ghosts!$S$41,COLUMN(),0)&lt;ScreenHeight!$E51,   1,   (SQRT(OFFSET(Ghosts!$T$41,COLUMN(),0)-OFFSET(Ghosts!$R$41,COLUMN(),0)*ScreenHeight!$D51)-1))+IF(Ghosts!$B$35,IF(Param!$M$21,-1-POWER(0.3,Param!$M$21)/(IF(Param!$M$21&lt;20,LightShader!AK115,OFFSET(LightShader!AK115,Param!$M$21-20,0))+POWER(0.3,Param!$M$21)),-2),0))</f>
        <v>4.1180594831083353</v>
      </c>
      <c r="AL50" s="46">
        <f ca="1">IF(ScreenHeight!$B51&lt;OFFSET(Radar!$AC$3,COLUMN(),0),    Param!$B$38/ScreenHeight!$B51,    (Param!$B$37+1/(1-OFFSET(Radar!$AD$3,COLUMN(),0)*ScreenHeight!$C51)/Param!$B$39)/OFFSET(Radar!$AC$3,COLUMN(),0))*DistanceShader!AL50*LightShader!AL50*(IF(OFFSET(Ghosts!$S$41,COLUMN(),0)&lt;ScreenHeight!$E51,   1,   (SQRT(OFFSET(Ghosts!$T$41,COLUMN(),0)-OFFSET(Ghosts!$R$41,COLUMN(),0)*ScreenHeight!$D51)-1))+IF(Ghosts!$B$35,IF(Param!$M$21,-1-POWER(0.3,Param!$M$21)/(IF(Param!$M$21&lt;20,LightShader!AL115,OFFSET(LightShader!AL115,Param!$M$21-20,0))+POWER(0.3,Param!$M$21)),-2),0))</f>
        <v>4.2421420991661734</v>
      </c>
      <c r="AM50" s="46">
        <f ca="1">IF(ScreenHeight!$B51&lt;OFFSET(Radar!$AC$3,COLUMN(),0),    Param!$B$38/ScreenHeight!$B51,    (Param!$B$37+1/(1-OFFSET(Radar!$AD$3,COLUMN(),0)*ScreenHeight!$C51)/Param!$B$39)/OFFSET(Radar!$AC$3,COLUMN(),0))*DistanceShader!AM50*LightShader!AM50*(IF(OFFSET(Ghosts!$S$41,COLUMN(),0)&lt;ScreenHeight!$E51,   1,   (SQRT(OFFSET(Ghosts!$T$41,COLUMN(),0)-OFFSET(Ghosts!$R$41,COLUMN(),0)*ScreenHeight!$D51)-1))+IF(Ghosts!$B$35,IF(Param!$M$21,-1-POWER(0.3,Param!$M$21)/(IF(Param!$M$21&lt;20,LightShader!AM115,OFFSET(LightShader!AM115,Param!$M$21-20,0))+POWER(0.3,Param!$M$21)),-2),0))</f>
        <v>4.365462985508735</v>
      </c>
      <c r="AN50" s="46">
        <f ca="1">IF(ScreenHeight!$B51&lt;OFFSET(Radar!$AC$3,COLUMN(),0),    Param!$B$38/ScreenHeight!$B51,    (Param!$B$37+1/(1-OFFSET(Radar!$AD$3,COLUMN(),0)*ScreenHeight!$C51)/Param!$B$39)/OFFSET(Radar!$AC$3,COLUMN(),0))*DistanceShader!AN50*LightShader!AN50*(IF(OFFSET(Ghosts!$S$41,COLUMN(),0)&lt;ScreenHeight!$E51,   1,   (SQRT(OFFSET(Ghosts!$T$41,COLUMN(),0)-OFFSET(Ghosts!$R$41,COLUMN(),0)*ScreenHeight!$D51)-1))+IF(Ghosts!$B$35,IF(Param!$M$21,-1-POWER(0.3,Param!$M$21)/(IF(Param!$M$21&lt;20,LightShader!AN115,OFFSET(LightShader!AN115,Param!$M$21-20,0))+POWER(0.3,Param!$M$21)),-2),0))</f>
        <v>4.4869475054979882</v>
      </c>
      <c r="AO50" s="46">
        <f ca="1">IF(ScreenHeight!$B51&lt;OFFSET(Radar!$AC$3,COLUMN(),0),    Param!$B$38/ScreenHeight!$B51,    (Param!$B$37+1/(1-OFFSET(Radar!$AD$3,COLUMN(),0)*ScreenHeight!$C51)/Param!$B$39)/OFFSET(Radar!$AC$3,COLUMN(),0))*DistanceShader!AO50*LightShader!AO50*(IF(OFFSET(Ghosts!$S$41,COLUMN(),0)&lt;ScreenHeight!$E51,   1,   (SQRT(OFFSET(Ghosts!$T$41,COLUMN(),0)-OFFSET(Ghosts!$R$41,COLUMN(),0)*ScreenHeight!$D51)-1))+IF(Ghosts!$B$35,IF(Param!$M$21,-1-POWER(0.3,Param!$M$21)/(IF(Param!$M$21&lt;20,LightShader!AO115,OFFSET(LightShader!AO115,Param!$M$21-20,0))+POWER(0.3,Param!$M$21)),-2),0))</f>
        <v>4.6053665570653255</v>
      </c>
      <c r="AP50" s="46">
        <f ca="1">IF(ScreenHeight!$B51&lt;OFFSET(Radar!$AC$3,COLUMN(),0),    Param!$B$38/ScreenHeight!$B51,    (Param!$B$37+1/(1-OFFSET(Radar!$AD$3,COLUMN(),0)*ScreenHeight!$C51)/Param!$B$39)/OFFSET(Radar!$AC$3,COLUMN(),0))*DistanceShader!AP50*LightShader!AP50*(IF(OFFSET(Ghosts!$S$41,COLUMN(),0)&lt;ScreenHeight!$E51,   1,   (SQRT(OFFSET(Ghosts!$T$41,COLUMN(),0)-OFFSET(Ghosts!$R$41,COLUMN(),0)*ScreenHeight!$D51)-1))+IF(Ghosts!$B$35,IF(Param!$M$21,-1-POWER(0.3,Param!$M$21)/(IF(Param!$M$21&lt;20,LightShader!AP115,OFFSET(LightShader!AP115,Param!$M$21-20,0))+POWER(0.3,Param!$M$21)),-2),0))</f>
        <v>4.7193437944844367</v>
      </c>
      <c r="AQ50" s="46">
        <f ca="1">IF(ScreenHeight!$B51&lt;OFFSET(Radar!$AC$3,COLUMN(),0),    Param!$B$38/ScreenHeight!$B51,    (Param!$B$37+1/(1-OFFSET(Radar!$AD$3,COLUMN(),0)*ScreenHeight!$C51)/Param!$B$39)/OFFSET(Radar!$AC$3,COLUMN(),0))*DistanceShader!AQ50*LightShader!AQ50*(IF(OFFSET(Ghosts!$S$41,COLUMN(),0)&lt;ScreenHeight!$E51,   1,   (SQRT(OFFSET(Ghosts!$T$41,COLUMN(),0)-OFFSET(Ghosts!$R$41,COLUMN(),0)*ScreenHeight!$D51)-1))+IF(Ghosts!$B$35,IF(Param!$M$21,-1-POWER(0.3,Param!$M$21)/(IF(Param!$M$21&lt;20,LightShader!AQ115,OFFSET(LightShader!AQ115,Param!$M$21-20,0))+POWER(0.3,Param!$M$21)),-2),0))</f>
        <v>4.8273733247010222</v>
      </c>
      <c r="AR50" s="46">
        <f ca="1">IF(ScreenHeight!$B51&lt;OFFSET(Radar!$AC$3,COLUMN(),0),    Param!$B$38/ScreenHeight!$B51,    (Param!$B$37+1/(1-OFFSET(Radar!$AD$3,COLUMN(),0)*ScreenHeight!$C51)/Param!$B$39)/OFFSET(Radar!$AC$3,COLUMN(),0))*DistanceShader!AR50*LightShader!AR50*(IF(OFFSET(Ghosts!$S$41,COLUMN(),0)&lt;ScreenHeight!$E51,   1,   (SQRT(OFFSET(Ghosts!$T$41,COLUMN(),0)-OFFSET(Ghosts!$R$41,COLUMN(),0)*ScreenHeight!$D51)-1))+IF(Ghosts!$B$35,IF(Param!$M$21,-1-POWER(0.3,Param!$M$21)/(IF(Param!$M$21&lt;20,LightShader!AR115,OFFSET(LightShader!AR115,Param!$M$21-20,0))+POWER(0.3,Param!$M$21)),-2),0))</f>
        <v>4.9278498179738772</v>
      </c>
      <c r="AS50" s="46">
        <f ca="1">IF(ScreenHeight!$B51&lt;OFFSET(Radar!$AC$3,COLUMN(),0),    Param!$B$38/ScreenHeight!$B51,    (Param!$B$37+1/(1-OFFSET(Radar!$AD$3,COLUMN(),0)*ScreenHeight!$C51)/Param!$B$39)/OFFSET(Radar!$AC$3,COLUMN(),0))*DistanceShader!AS50*LightShader!AS50*(IF(OFFSET(Ghosts!$S$41,COLUMN(),0)&lt;ScreenHeight!$E51,   1,   (SQRT(OFFSET(Ghosts!$T$41,COLUMN(),0)-OFFSET(Ghosts!$R$41,COLUMN(),0)*ScreenHeight!$D51)-1))+IF(Ghosts!$B$35,IF(Param!$M$21,-1-POWER(0.3,Param!$M$21)/(IF(Param!$M$21&lt;20,LightShader!AS115,OFFSET(LightShader!AS115,Param!$M$21-20,0))+POWER(0.3,Param!$M$21)),-2),0))</f>
        <v>5.0191121898414242</v>
      </c>
      <c r="AT50" s="46">
        <f ca="1">IF(ScreenHeight!$B51&lt;OFFSET(Radar!$AC$3,COLUMN(),0),    Param!$B$38/ScreenHeight!$B51,    (Param!$B$37+1/(1-OFFSET(Radar!$AD$3,COLUMN(),0)*ScreenHeight!$C51)/Param!$B$39)/OFFSET(Radar!$AC$3,COLUMN(),0))*DistanceShader!AT50*LightShader!AT50*(IF(OFFSET(Ghosts!$S$41,COLUMN(),0)&lt;ScreenHeight!$E51,   1,   (SQRT(OFFSET(Ghosts!$T$41,COLUMN(),0)-OFFSET(Ghosts!$R$41,COLUMN(),0)*ScreenHeight!$D51)-1))+IF(Ghosts!$B$35,IF(Param!$M$21,-1-POWER(0.3,Param!$M$21)/(IF(Param!$M$21&lt;20,LightShader!AT115,OFFSET(LightShader!AT115,Param!$M$21-20,0))+POWER(0.3,Param!$M$21)),-2),0))</f>
        <v>5.0995007135496522</v>
      </c>
      <c r="AU50" s="46">
        <f ca="1">IF(ScreenHeight!$B51&lt;OFFSET(Radar!$AC$3,COLUMN(),0),    Param!$B$38/ScreenHeight!$B51,    (Param!$B$37+1/(1-OFFSET(Radar!$AD$3,COLUMN(),0)*ScreenHeight!$C51)/Param!$B$39)/OFFSET(Radar!$AC$3,COLUMN(),0))*DistanceShader!AU50*LightShader!AU50*(IF(OFFSET(Ghosts!$S$41,COLUMN(),0)&lt;ScreenHeight!$E51,   1,   (SQRT(OFFSET(Ghosts!$T$41,COLUMN(),0)-OFFSET(Ghosts!$R$41,COLUMN(),0)*ScreenHeight!$D51)-1))+IF(Ghosts!$B$35,IF(Param!$M$21,-1-POWER(0.3,Param!$M$21)/(IF(Param!$M$21&lt;20,LightShader!AU115,OFFSET(LightShader!AU115,Param!$M$21-20,0))+POWER(0.3,Param!$M$21)),-2),0))</f>
        <v>5.1674256530831526</v>
      </c>
      <c r="AV50" s="46">
        <f ca="1">IF(ScreenHeight!$B51&lt;OFFSET(Radar!$AC$3,COLUMN(),0),    Param!$B$38/ScreenHeight!$B51,    (Param!$B$37+1/(1-OFFSET(Radar!$AD$3,COLUMN(),0)*ScreenHeight!$C51)/Param!$B$39)/OFFSET(Radar!$AC$3,COLUMN(),0))*DistanceShader!AV50*LightShader!AV50*(IF(OFFSET(Ghosts!$S$41,COLUMN(),0)&lt;ScreenHeight!$E51,   1,   (SQRT(OFFSET(Ghosts!$T$41,COLUMN(),0)-OFFSET(Ghosts!$R$41,COLUMN(),0)*ScreenHeight!$D51)-1))+IF(Ghosts!$B$35,IF(Param!$M$21,-1-POWER(0.3,Param!$M$21)/(IF(Param!$M$21&lt;20,LightShader!AV115,OFFSET(LightShader!AV115,Param!$M$21-20,0))+POWER(0.3,Param!$M$21)),-2),0))</f>
        <v>5.2214434582754485</v>
      </c>
      <c r="AW50" s="46">
        <f ca="1">IF(ScreenHeight!$B51&lt;OFFSET(Radar!$AC$3,COLUMN(),0),    Param!$B$38/ScreenHeight!$B51,    (Param!$B$37+1/(1-OFFSET(Radar!$AD$3,COLUMN(),0)*ScreenHeight!$C51)/Param!$B$39)/OFFSET(Radar!$AC$3,COLUMN(),0))*DistanceShader!AW50*LightShader!AW50*(IF(OFFSET(Ghosts!$S$41,COLUMN(),0)&lt;ScreenHeight!$E51,   1,   (SQRT(OFFSET(Ghosts!$T$41,COLUMN(),0)-OFFSET(Ghosts!$R$41,COLUMN(),0)*ScreenHeight!$D51)-1))+IF(Ghosts!$B$35,IF(Param!$M$21,-1-POWER(0.3,Param!$M$21)/(IF(Param!$M$21&lt;20,LightShader!AW115,OFFSET(LightShader!AW115,Param!$M$21-20,0))+POWER(0.3,Param!$M$21)),-2),0))</f>
        <v>5.2603345848804404</v>
      </c>
      <c r="AX50" s="46">
        <f ca="1">IF(ScreenHeight!$B51&lt;OFFSET(Radar!$AC$3,COLUMN(),0),    Param!$B$38/ScreenHeight!$B51,    (Param!$B$37+1/(1-OFFSET(Radar!$AD$3,COLUMN(),0)*ScreenHeight!$C51)/Param!$B$39)/OFFSET(Radar!$AC$3,COLUMN(),0))*DistanceShader!AX50*LightShader!AX50*(IF(OFFSET(Ghosts!$S$41,COLUMN(),0)&lt;ScreenHeight!$E51,   1,   (SQRT(OFFSET(Ghosts!$T$41,COLUMN(),0)-OFFSET(Ghosts!$R$41,COLUMN(),0)*ScreenHeight!$D51)-1))+IF(Ghosts!$B$35,IF(Param!$M$21,-1-POWER(0.3,Param!$M$21)/(IF(Param!$M$21&lt;20,LightShader!AX115,OFFSET(LightShader!AX115,Param!$M$21-20,0))+POWER(0.3,Param!$M$21)),-2),0))</f>
        <v>5.2831755558544975</v>
      </c>
      <c r="AY50" s="46">
        <f ca="1">IF(ScreenHeight!$B51&lt;OFFSET(Radar!$AC$3,COLUMN(),0),    Param!$B$38/ScreenHeight!$B51,    (Param!$B$37+1/(1-OFFSET(Radar!$AD$3,COLUMN(),0)*ScreenHeight!$C51)/Param!$B$39)/OFFSET(Radar!$AC$3,COLUMN(),0))*DistanceShader!AY50*LightShader!AY50*(IF(OFFSET(Ghosts!$S$41,COLUMN(),0)&lt;ScreenHeight!$E51,   1,   (SQRT(OFFSET(Ghosts!$T$41,COLUMN(),0)-OFFSET(Ghosts!$R$41,COLUMN(),0)*ScreenHeight!$D51)-1))+IF(Ghosts!$B$35,IF(Param!$M$21,-1-POWER(0.3,Param!$M$21)/(IF(Param!$M$21&lt;20,LightShader!AY115,OFFSET(LightShader!AY115,Param!$M$21-20,0))+POWER(0.3,Param!$M$21)),-2),0))</f>
        <v>5.2893974280663443</v>
      </c>
      <c r="AZ50" s="46">
        <f ca="1">IF(ScreenHeight!$B51&lt;OFFSET(Radar!$AC$3,COLUMN(),0),    Param!$B$38/ScreenHeight!$B51,    (Param!$B$37+1/(1-OFFSET(Radar!$AD$3,COLUMN(),0)*ScreenHeight!$C51)/Param!$B$39)/OFFSET(Radar!$AC$3,COLUMN(),0))*DistanceShader!AZ50*LightShader!AZ50*(IF(OFFSET(Ghosts!$S$41,COLUMN(),0)&lt;ScreenHeight!$E51,   1,   (SQRT(OFFSET(Ghosts!$T$41,COLUMN(),0)-OFFSET(Ghosts!$R$41,COLUMN(),0)*ScreenHeight!$D51)-1))+IF(Ghosts!$B$35,IF(Param!$M$21,-1-POWER(0.3,Param!$M$21)/(IF(Param!$M$21&lt;20,LightShader!AZ115,OFFSET(LightShader!AZ115,Param!$M$21-20,0))+POWER(0.3,Param!$M$21)),-2),0))</f>
        <v>5.2788236806877684</v>
      </c>
      <c r="BA50" s="46">
        <f ca="1">IF(ScreenHeight!$B51&lt;OFFSET(Radar!$AC$3,COLUMN(),0),    Param!$B$38/ScreenHeight!$B51,    (Param!$B$37+1/(1-OFFSET(Radar!$AD$3,COLUMN(),0)*ScreenHeight!$C51)/Param!$B$39)/OFFSET(Radar!$AC$3,COLUMN(),0))*DistanceShader!BA50*LightShader!BA50*(IF(OFFSET(Ghosts!$S$41,COLUMN(),0)&lt;ScreenHeight!$E51,   1,   (SQRT(OFFSET(Ghosts!$T$41,COLUMN(),0)-OFFSET(Ghosts!$R$41,COLUMN(),0)*ScreenHeight!$D51)-1))+IF(Ghosts!$B$35,IF(Param!$M$21,-1-POWER(0.3,Param!$M$21)/(IF(Param!$M$21&lt;20,LightShader!BA115,OFFSET(LightShader!BA115,Param!$M$21-20,0))+POWER(0.3,Param!$M$21)),-2),0))</f>
        <v>5.2516827129308945</v>
      </c>
      <c r="BB50" s="46">
        <f ca="1">IF(ScreenHeight!$B51&lt;OFFSET(Radar!$AC$3,COLUMN(),0),    Param!$B$38/ScreenHeight!$B51,    (Param!$B$37+1/(1-OFFSET(Radar!$AD$3,COLUMN(),0)*ScreenHeight!$C51)/Param!$B$39)/OFFSET(Radar!$AC$3,COLUMN(),0))*DistanceShader!BB50*LightShader!BB50*(IF(OFFSET(Ghosts!$S$41,COLUMN(),0)&lt;ScreenHeight!$E51,   1,   (SQRT(OFFSET(Ghosts!$T$41,COLUMN(),0)-OFFSET(Ghosts!$R$41,COLUMN(),0)*ScreenHeight!$D51)-1))+IF(Ghosts!$B$35,IF(Param!$M$21,-1-POWER(0.3,Param!$M$21)/(IF(Param!$M$21&lt;20,LightShader!BB115,OFFSET(LightShader!BB115,Param!$M$21-20,0))+POWER(0.3,Param!$M$21)),-2),0))</f>
        <v>5.2085932908245827</v>
      </c>
      <c r="BC50" s="46">
        <f ca="1">IF(ScreenHeight!$B51&lt;OFFSET(Radar!$AC$3,COLUMN(),0),    Param!$B$38/ScreenHeight!$B51,    (Param!$B$37+1/(1-OFFSET(Radar!$AD$3,COLUMN(),0)*ScreenHeight!$C51)/Param!$B$39)/OFFSET(Radar!$AC$3,COLUMN(),0))*DistanceShader!BC50*LightShader!BC50*(IF(OFFSET(Ghosts!$S$41,COLUMN(),0)&lt;ScreenHeight!$E51,   1,   (SQRT(OFFSET(Ghosts!$T$41,COLUMN(),0)-OFFSET(Ghosts!$R$41,COLUMN(),0)*ScreenHeight!$D51)-1))+IF(Ghosts!$B$35,IF(Param!$M$21,-1-POWER(0.3,Param!$M$21)/(IF(Param!$M$21&lt;20,LightShader!BC115,OFFSET(LightShader!BC115,Param!$M$21-20,0))+POWER(0.3,Param!$M$21)),-2),0))</f>
        <v>5.1505247880138398</v>
      </c>
      <c r="BD50" s="46">
        <f ca="1">IF(ScreenHeight!$B51&lt;OFFSET(Radar!$AC$3,COLUMN(),0),    Param!$B$38/ScreenHeight!$B51,    (Param!$B$37+1/(1-OFFSET(Radar!$AD$3,COLUMN(),0)*ScreenHeight!$C51)/Param!$B$39)/OFFSET(Radar!$AC$3,COLUMN(),0))*DistanceShader!BD50*LightShader!BD50*(IF(OFFSET(Ghosts!$S$41,COLUMN(),0)&lt;ScreenHeight!$E51,   1,   (SQRT(OFFSET(Ghosts!$T$41,COLUMN(),0)-OFFSET(Ghosts!$R$41,COLUMN(),0)*ScreenHeight!$D51)-1))+IF(Ghosts!$B$35,IF(Param!$M$21,-1-POWER(0.3,Param!$M$21)/(IF(Param!$M$21&lt;20,LightShader!BD115,OFFSET(LightShader!BD115,Param!$M$21-20,0))+POWER(0.3,Param!$M$21)),-2),0))</f>
        <v>5.0787371879296828</v>
      </c>
      <c r="BE50" s="46">
        <f ca="1">IF(ScreenHeight!$B51&lt;OFFSET(Radar!$AC$3,COLUMN(),0),    Param!$B$38/ScreenHeight!$B51,    (Param!$B$37+1/(1-OFFSET(Radar!$AD$3,COLUMN(),0)*ScreenHeight!$C51)/Param!$B$39)/OFFSET(Radar!$AC$3,COLUMN(),0))*DistanceShader!BE50*LightShader!BE50*(IF(OFFSET(Ghosts!$S$41,COLUMN(),0)&lt;ScreenHeight!$E51,   1,   (SQRT(OFFSET(Ghosts!$T$41,COLUMN(),0)-OFFSET(Ghosts!$R$41,COLUMN(),0)*ScreenHeight!$D51)-1))+IF(Ghosts!$B$35,IF(Param!$M$21,-1-POWER(0.3,Param!$M$21)/(IF(Param!$M$21&lt;20,LightShader!BE115,OFFSET(LightShader!BE115,Param!$M$21-20,0))+POWER(0.3,Param!$M$21)),-2),0))</f>
        <v>4.9947079341179457</v>
      </c>
      <c r="BF50" s="46">
        <f ca="1">IF(ScreenHeight!$B51&lt;OFFSET(Radar!$AC$3,COLUMN(),0),    Param!$B$38/ScreenHeight!$B51,    (Param!$B$37+1/(1-OFFSET(Radar!$AD$3,COLUMN(),0)*ScreenHeight!$C51)/Param!$B$39)/OFFSET(Radar!$AC$3,COLUMN(),0))*DistanceShader!BF50*LightShader!BF50*(IF(OFFSET(Ghosts!$S$41,COLUMN(),0)&lt;ScreenHeight!$E51,   1,   (SQRT(OFFSET(Ghosts!$T$41,COLUMN(),0)-OFFSET(Ghosts!$R$41,COLUMN(),0)*ScreenHeight!$D51)-1))+IF(Ghosts!$B$35,IF(Param!$M$21,-1-POWER(0.3,Param!$M$21)/(IF(Param!$M$21&lt;20,LightShader!BF115,OFFSET(LightShader!BF115,Param!$M$21-20,0))+POWER(0.3,Param!$M$21)),-2),0))</f>
        <v>4.900053505416718</v>
      </c>
      <c r="BG50" s="46">
        <f ca="1">IF(ScreenHeight!$B51&lt;OFFSET(Radar!$AC$3,COLUMN(),0),    Param!$B$38/ScreenHeight!$B51,    (Param!$B$37+1/(1-OFFSET(Radar!$AD$3,COLUMN(),0)*ScreenHeight!$C51)/Param!$B$39)/OFFSET(Radar!$AC$3,COLUMN(),0))*DistanceShader!BG50*LightShader!BG50*(IF(OFFSET(Ghosts!$S$41,COLUMN(),0)&lt;ScreenHeight!$E51,   1,   (SQRT(OFFSET(Ghosts!$T$41,COLUMN(),0)-OFFSET(Ghosts!$R$41,COLUMN(),0)*ScreenHeight!$D51)-1))+IF(Ghosts!$B$35,IF(Param!$M$21,-1-POWER(0.3,Param!$M$21)/(IF(Param!$M$21&lt;20,LightShader!BG115,OFFSET(LightShader!BG115,Param!$M$21-20,0))+POWER(0.3,Param!$M$21)),-2),0))</f>
        <v>4.7964530813300854</v>
      </c>
      <c r="BH50" s="46">
        <f ca="1">IF(ScreenHeight!$B51&lt;OFFSET(Radar!$AC$3,COLUMN(),0),    Param!$B$38/ScreenHeight!$B51,    (Param!$B$37+1/(1-OFFSET(Radar!$AD$3,COLUMN(),0)*ScreenHeight!$C51)/Param!$B$39)/OFFSET(Radar!$AC$3,COLUMN(),0))*DistanceShader!BH50*LightShader!BH50*(IF(OFFSET(Ghosts!$S$41,COLUMN(),0)&lt;ScreenHeight!$E51,   1,   (SQRT(OFFSET(Ghosts!$T$41,COLUMN(),0)-OFFSET(Ghosts!$R$41,COLUMN(),0)*ScreenHeight!$D51)-1))+IF(Ghosts!$B$35,IF(Param!$M$21,-1-POWER(0.3,Param!$M$21)/(IF(Param!$M$21&lt;20,LightShader!BH115,OFFSET(LightShader!BH115,Param!$M$21-20,0))+POWER(0.3,Param!$M$21)),-2),0))</f>
        <v>4.685580170000442</v>
      </c>
      <c r="BI50" s="46">
        <f ca="1">IF(ScreenHeight!$B51&lt;OFFSET(Radar!$AC$3,COLUMN(),0),    Param!$B$38/ScreenHeight!$B51,    (Param!$B$37+1/(1-OFFSET(Radar!$AD$3,COLUMN(),0)*ScreenHeight!$C51)/Param!$B$39)/OFFSET(Radar!$AC$3,COLUMN(),0))*DistanceShader!BI50*LightShader!BI50*(IF(OFFSET(Ghosts!$S$41,COLUMN(),0)&lt;ScreenHeight!$E51,   1,   (SQRT(OFFSET(Ghosts!$T$41,COLUMN(),0)-OFFSET(Ghosts!$R$41,COLUMN(),0)*ScreenHeight!$D51)-1))+IF(Ghosts!$B$35,IF(Param!$M$21,-1-POWER(0.3,Param!$M$21)/(IF(Param!$M$21&lt;20,LightShader!BI115,OFFSET(LightShader!BI115,Param!$M$21-20,0))+POWER(0.3,Param!$M$21)),-2),0))</f>
        <v>4.5690460645457138</v>
      </c>
      <c r="BJ50" s="46">
        <f ca="1">IF(ScreenHeight!$B51&lt;OFFSET(Radar!$AC$3,COLUMN(),0),    Param!$B$38/ScreenHeight!$B51,    (Param!$B$37+1/(1-OFFSET(Radar!$AD$3,COLUMN(),0)*ScreenHeight!$C51)/Param!$B$39)/OFFSET(Radar!$AC$3,COLUMN(),0))*DistanceShader!BJ50*LightShader!BJ50*(IF(OFFSET(Ghosts!$S$41,COLUMN(),0)&lt;ScreenHeight!$E51,   1,   (SQRT(OFFSET(Ghosts!$T$41,COLUMN(),0)-OFFSET(Ghosts!$R$41,COLUMN(),0)*ScreenHeight!$D51)-1))+IF(Ghosts!$B$35,IF(Param!$M$21,-1-POWER(0.3,Param!$M$21)/(IF(Param!$M$21&lt;20,LightShader!BJ115,OFFSET(LightShader!BJ115,Param!$M$21-20,0))+POWER(0.3,Param!$M$21)),-2),0))</f>
        <v>4.4483569353367747</v>
      </c>
      <c r="BK50" s="46">
        <f ca="1">IF(ScreenHeight!$B51&lt;OFFSET(Radar!$AC$3,COLUMN(),0),    Param!$B$38/ScreenHeight!$B51,    (Param!$B$37+1/(1-OFFSET(Radar!$AD$3,COLUMN(),0)*ScreenHeight!$C51)/Param!$B$39)/OFFSET(Radar!$AC$3,COLUMN(),0))*DistanceShader!BK50*LightShader!BK50*(IF(OFFSET(Ghosts!$S$41,COLUMN(),0)&lt;ScreenHeight!$E51,   1,   (SQRT(OFFSET(Ghosts!$T$41,COLUMN(),0)-OFFSET(Ghosts!$R$41,COLUMN(),0)*ScreenHeight!$D51)-1))+IF(Ghosts!$B$35,IF(Param!$M$21,-1-POWER(0.3,Param!$M$21)/(IF(Param!$M$21&lt;20,LightShader!BK115,OFFSET(LightShader!BK115,Param!$M$21-20,0))+POWER(0.3,Param!$M$21)),-2),0))</f>
        <v>4.3248846023350787</v>
      </c>
      <c r="BL50" s="46">
        <f ca="1">IF(ScreenHeight!$B51&lt;OFFSET(Radar!$AC$3,COLUMN(),0),    Param!$B$38/ScreenHeight!$B51,    (Param!$B$37+1/(1-OFFSET(Radar!$AD$3,COLUMN(),0)*ScreenHeight!$C51)/Param!$B$39)/OFFSET(Radar!$AC$3,COLUMN(),0))*DistanceShader!BL50*LightShader!BL50*(IF(OFFSET(Ghosts!$S$41,COLUMN(),0)&lt;ScreenHeight!$E51,   1,   (SQRT(OFFSET(Ghosts!$T$41,COLUMN(),0)-OFFSET(Ghosts!$R$41,COLUMN(),0)*ScreenHeight!$D51)-1))+IF(Ghosts!$B$35,IF(Param!$M$21,-1-POWER(0.3,Param!$M$21)/(IF(Param!$M$21&lt;20,LightShader!BL115,OFFSET(LightShader!BL115,Param!$M$21-20,0))+POWER(0.3,Param!$M$21)),-2),0))</f>
        <v>4.199849749109835</v>
      </c>
      <c r="BM50" s="46">
        <f ca="1">IF(ScreenHeight!$B51&lt;OFFSET(Radar!$AC$3,COLUMN(),0),    Param!$B$38/ScreenHeight!$B51,    (Param!$B$37+1/(1-OFFSET(Radar!$AD$3,COLUMN(),0)*ScreenHeight!$C51)/Param!$B$39)/OFFSET(Radar!$AC$3,COLUMN(),0))*DistanceShader!BM50*LightShader!BM50*(IF(OFFSET(Ghosts!$S$41,COLUMN(),0)&lt;ScreenHeight!$E51,   1,   (SQRT(OFFSET(Ghosts!$T$41,COLUMN(),0)-OFFSET(Ghosts!$R$41,COLUMN(),0)*ScreenHeight!$D51)-1))+IF(Ghosts!$B$35,IF(Param!$M$21,-1-POWER(0.3,Param!$M$21)/(IF(Param!$M$21&lt;20,LightShader!BM115,OFFSET(LightShader!BM115,Param!$M$21-20,0))+POWER(0.3,Param!$M$21)),-2),0))</f>
        <v>4.0743155773537918</v>
      </c>
      <c r="BN50" s="46">
        <f ca="1">IF(ScreenHeight!$B51&lt;OFFSET(Radar!$AC$3,COLUMN(),0),    Param!$B$38/ScreenHeight!$B51,    (Param!$B$37+1/(1-OFFSET(Radar!$AD$3,COLUMN(),0)*ScreenHeight!$C51)/Param!$B$39)/OFFSET(Radar!$AC$3,COLUMN(),0))*DistanceShader!BN50*LightShader!BN50*(IF(OFFSET(Ghosts!$S$41,COLUMN(),0)&lt;ScreenHeight!$E51,   1,   (SQRT(OFFSET(Ghosts!$T$41,COLUMN(),0)-OFFSET(Ghosts!$R$41,COLUMN(),0)*ScreenHeight!$D51)-1))+IF(Ghosts!$B$35,IF(Param!$M$21,-1-POWER(0.3,Param!$M$21)/(IF(Param!$M$21&lt;20,LightShader!BN115,OFFSET(LightShader!BN115,Param!$M$21-20,0))+POWER(0.3,Param!$M$21)),-2),0))</f>
        <v>3.9491895934811057</v>
      </c>
      <c r="BO50" s="46">
        <f ca="1">IF(ScreenHeight!$B51&lt;OFFSET(Radar!$AC$3,COLUMN(),0),    Param!$B$38/ScreenHeight!$B51,    (Param!$B$37+1/(1-OFFSET(Radar!$AD$3,COLUMN(),0)*ScreenHeight!$C51)/Param!$B$39)/OFFSET(Radar!$AC$3,COLUMN(),0))*DistanceShader!BO50*LightShader!BO50*(IF(OFFSET(Ghosts!$S$41,COLUMN(),0)&lt;ScreenHeight!$E51,   1,   (SQRT(OFFSET(Ghosts!$T$41,COLUMN(),0)-OFFSET(Ghosts!$R$41,COLUMN(),0)*ScreenHeight!$D51)-1))+IF(Ghosts!$B$35,IF(Param!$M$21,-1-POWER(0.3,Param!$M$21)/(IF(Param!$M$21&lt;20,LightShader!BO115,OFFSET(LightShader!BO115,Param!$M$21-20,0))+POWER(0.3,Param!$M$21)),-2),0))</f>
        <v>3.8252312517032903</v>
      </c>
      <c r="BP50" s="46">
        <f ca="1">IF(ScreenHeight!$B51&lt;OFFSET(Radar!$AC$3,COLUMN(),0),    Param!$B$38/ScreenHeight!$B51,    (Param!$B$37+1/(1-OFFSET(Radar!$AD$3,COLUMN(),0)*ScreenHeight!$C51)/Param!$B$39)/OFFSET(Radar!$AC$3,COLUMN(),0))*DistanceShader!BP50*LightShader!BP50*(IF(OFFSET(Ghosts!$S$41,COLUMN(),0)&lt;ScreenHeight!$E51,   1,   (SQRT(OFFSET(Ghosts!$T$41,COLUMN(),0)-OFFSET(Ghosts!$R$41,COLUMN(),0)*ScreenHeight!$D51)-1))+IF(Ghosts!$B$35,IF(Param!$M$21,-1-POWER(0.3,Param!$M$21)/(IF(Param!$M$21&lt;20,LightShader!BP115,OFFSET(LightShader!BP115,Param!$M$21-20,0))+POWER(0.3,Param!$M$21)),-2),0))</f>
        <v>3.7030634259115378</v>
      </c>
      <c r="BQ50" s="46">
        <f ca="1">IF(ScreenHeight!$B51&lt;OFFSET(Radar!$AC$3,COLUMN(),0),    Param!$B$38/ScreenHeight!$B51,    (Param!$B$37+1/(1-OFFSET(Radar!$AD$3,COLUMN(),0)*ScreenHeight!$C51)/Param!$B$39)/OFFSET(Radar!$AC$3,COLUMN(),0))*DistanceShader!BQ50*LightShader!BQ50*(IF(OFFSET(Ghosts!$S$41,COLUMN(),0)&lt;ScreenHeight!$E51,   1,   (SQRT(OFFSET(Ghosts!$T$41,COLUMN(),0)-OFFSET(Ghosts!$R$41,COLUMN(),0)*ScreenHeight!$D51)-1))+IF(Ghosts!$B$35,IF(Param!$M$21,-1-POWER(0.3,Param!$M$21)/(IF(Param!$M$21&lt;20,LightShader!BQ115,OFFSET(LightShader!BQ115,Param!$M$21-20,0))+POWER(0.3,Param!$M$21)),-2),0))</f>
        <v>3.5831860375537707</v>
      </c>
      <c r="BR50" s="46">
        <f ca="1">IF(ScreenHeight!$B51&lt;OFFSET(Radar!$AC$3,COLUMN(),0),    Param!$B$38/ScreenHeight!$B51,    (Param!$B$37+1/(1-OFFSET(Radar!$AD$3,COLUMN(),0)*ScreenHeight!$C51)/Param!$B$39)/OFFSET(Radar!$AC$3,COLUMN(),0))*DistanceShader!BR50*LightShader!BR50*(IF(OFFSET(Ghosts!$S$41,COLUMN(),0)&lt;ScreenHeight!$E51,   1,   (SQRT(OFFSET(Ghosts!$T$41,COLUMN(),0)-OFFSET(Ghosts!$R$41,COLUMN(),0)*ScreenHeight!$D51)-1))+IF(Ghosts!$B$35,IF(Param!$M$21,-1-POWER(0.3,Param!$M$21)/(IF(Param!$M$21&lt;20,LightShader!BR115,OFFSET(LightShader!BR115,Param!$M$21-20,0))+POWER(0.3,Param!$M$21)),-2),0))</f>
        <v>3.4659905483440103</v>
      </c>
      <c r="BS50" s="46">
        <f ca="1">IF(ScreenHeight!$B51&lt;OFFSET(Radar!$AC$3,COLUMN(),0),    Param!$B$38/ScreenHeight!$B51,    (Param!$B$37+1/(1-OFFSET(Radar!$AD$3,COLUMN(),0)*ScreenHeight!$C51)/Param!$B$39)/OFFSET(Radar!$AC$3,COLUMN(),0))*DistanceShader!BS50*LightShader!BS50*(IF(OFFSET(Ghosts!$S$41,COLUMN(),0)&lt;ScreenHeight!$E51,   1,   (SQRT(OFFSET(Ghosts!$T$41,COLUMN(),0)-OFFSET(Ghosts!$R$41,COLUMN(),0)*ScreenHeight!$D51)-1))+IF(Ghosts!$B$35,IF(Param!$M$21,-1-POWER(0.3,Param!$M$21)/(IF(Param!$M$21&lt;20,LightShader!BS115,OFFSET(LightShader!BS115,Param!$M$21-20,0))+POWER(0.3,Param!$M$21)),-2),0))</f>
        <v>3.3517743838631464</v>
      </c>
      <c r="BT50" s="46">
        <f ca="1">IF(ScreenHeight!$B51&lt;OFFSET(Radar!$AC$3,COLUMN(),0),    Param!$B$38/ScreenHeight!$B51,    (Param!$B$37+1/(1-OFFSET(Radar!$AD$3,COLUMN(),0)*ScreenHeight!$C51)/Param!$B$39)/OFFSET(Radar!$AC$3,COLUMN(),0))*DistanceShader!BT50*LightShader!BT50*(IF(OFFSET(Ghosts!$S$41,COLUMN(),0)&lt;ScreenHeight!$E51,   1,   (SQRT(OFFSET(Ghosts!$T$41,COLUMN(),0)-OFFSET(Ghosts!$R$41,COLUMN(),0)*ScreenHeight!$D51)-1))+IF(Ghosts!$B$35,IF(Param!$M$21,-1-POWER(0.3,Param!$M$21)/(IF(Param!$M$21&lt;20,LightShader!BT115,OFFSET(LightShader!BT115,Param!$M$21-20,0))+POWER(0.3,Param!$M$21)),-2),0))</f>
        <v>3.2407546598254786</v>
      </c>
      <c r="BU50" s="46">
        <f ca="1">IF(ScreenHeight!$B51&lt;OFFSET(Radar!$AC$3,COLUMN(),0),    Param!$B$38/ScreenHeight!$B51,    (Param!$B$37+1/(1-OFFSET(Radar!$AD$3,COLUMN(),0)*ScreenHeight!$C51)/Param!$B$39)/OFFSET(Radar!$AC$3,COLUMN(),0))*DistanceShader!BU50*LightShader!BU50*(IF(OFFSET(Ghosts!$S$41,COLUMN(),0)&lt;ScreenHeight!$E51,   1,   (SQRT(OFFSET(Ghosts!$T$41,COLUMN(),0)-OFFSET(Ghosts!$R$41,COLUMN(),0)*ScreenHeight!$D51)-1))+IF(Ghosts!$B$35,IF(Param!$M$21,-1-POWER(0.3,Param!$M$21)/(IF(Param!$M$21&lt;20,LightShader!BU115,OFFSET(LightShader!BU115,Param!$M$21-20,0))+POWER(0.3,Param!$M$21)),-2),0))</f>
        <v>3.133080827330899</v>
      </c>
      <c r="BV50" s="46">
        <f ca="1">IF(ScreenHeight!$B51&lt;OFFSET(Radar!$AC$3,COLUMN(),0),    Param!$B$38/ScreenHeight!$B51,    (Param!$B$37+1/(1-OFFSET(Radar!$AD$3,COLUMN(),0)*ScreenHeight!$C51)/Param!$B$39)/OFFSET(Radar!$AC$3,COLUMN(),0))*DistanceShader!BV50*LightShader!BV50*(IF(OFFSET(Ghosts!$S$41,COLUMN(),0)&lt;ScreenHeight!$E51,   1,   (SQRT(OFFSET(Ghosts!$T$41,COLUMN(),0)-OFFSET(Ghosts!$R$41,COLUMN(),0)*ScreenHeight!$D51)-1))+IF(Ghosts!$B$35,IF(Param!$M$21,-1-POWER(0.3,Param!$M$21)/(IF(Param!$M$21&lt;20,LightShader!BV115,OFFSET(LightShader!BV115,Param!$M$21-20,0))+POWER(0.3,Param!$M$21)),-2),0))</f>
        <v>3.0288460381296924</v>
      </c>
      <c r="BW50" s="46">
        <f ca="1">IF(ScreenHeight!$B51&lt;OFFSET(Radar!$AC$3,COLUMN(),0),    Param!$B$38/ScreenHeight!$B51,    (Param!$B$37+1/(1-OFFSET(Radar!$AD$3,COLUMN(),0)*ScreenHeight!$C51)/Param!$B$39)/OFFSET(Radar!$AC$3,COLUMN(),0))*DistanceShader!BW50*LightShader!BW50*(IF(OFFSET(Ghosts!$S$41,COLUMN(),0)&lt;ScreenHeight!$E51,   1,   (SQRT(OFFSET(Ghosts!$T$41,COLUMN(),0)-OFFSET(Ghosts!$R$41,COLUMN(),0)*ScreenHeight!$D51)-1))+IF(Ghosts!$B$35,IF(Param!$M$21,-1-POWER(0.3,Param!$M$21)/(IF(Param!$M$21&lt;20,LightShader!BW115,OFFSET(LightShader!BW115,Param!$M$21-20,0))+POWER(0.3,Param!$M$21)),-2),0))</f>
        <v>2.9280971630281427</v>
      </c>
      <c r="BX50" s="46">
        <f ca="1">IF(ScreenHeight!$B51&lt;OFFSET(Radar!$AC$3,COLUMN(),0),    Param!$B$38/ScreenHeight!$B51,    (Param!$B$37+1/(1-OFFSET(Radar!$AD$3,COLUMN(),0)*ScreenHeight!$C51)/Param!$B$39)/OFFSET(Radar!$AC$3,COLUMN(),0))*DistanceShader!BX50*LightShader!BX50*(IF(OFFSET(Ghosts!$S$41,COLUMN(),0)&lt;ScreenHeight!$E51,   1,   (SQRT(OFFSET(Ghosts!$T$41,COLUMN(),0)-OFFSET(Ghosts!$R$41,COLUMN(),0)*ScreenHeight!$D51)-1))+IF(Ghosts!$B$35,IF(Param!$M$21,-1-POWER(0.3,Param!$M$21)/(IF(Param!$M$21&lt;20,LightShader!BX115,OFFSET(LightShader!BX115,Param!$M$21-20,0))+POWER(0.3,Param!$M$21)),-2),0))</f>
        <v>2.8308434856447096</v>
      </c>
      <c r="BY50" s="46">
        <f ca="1">IF(ScreenHeight!$B51&lt;OFFSET(Radar!$AC$3,COLUMN(),0),    Param!$B$38/ScreenHeight!$B51,    (Param!$B$37+1/(1-OFFSET(Radar!$AD$3,COLUMN(),0)*ScreenHeight!$C51)/Param!$B$39)/OFFSET(Radar!$AC$3,COLUMN(),0))*DistanceShader!BY50*LightShader!BY50*(IF(OFFSET(Ghosts!$S$41,COLUMN(),0)&lt;ScreenHeight!$E51,   1,   (SQRT(OFFSET(Ghosts!$T$41,COLUMN(),0)-OFFSET(Ghosts!$R$41,COLUMN(),0)*ScreenHeight!$D51)-1))+IF(Ghosts!$B$35,IF(Param!$M$21,-1-POWER(0.3,Param!$M$21)/(IF(Param!$M$21&lt;20,LightShader!BY115,OFFSET(LightShader!BY115,Param!$M$21-20,0))+POWER(0.3,Param!$M$21)),-2),0))</f>
        <v>2.7370641495394215</v>
      </c>
      <c r="BZ50" s="46">
        <f ca="1">IF(ScreenHeight!$B51&lt;OFFSET(Radar!$AC$3,COLUMN(),0),    Param!$B$38/ScreenHeight!$B51,    (Param!$B$37+1/(1-OFFSET(Radar!$AD$3,COLUMN(),0)*ScreenHeight!$C51)/Param!$B$39)/OFFSET(Radar!$AC$3,COLUMN(),0))*DistanceShader!BZ50*LightShader!BZ50*(IF(OFFSET(Ghosts!$S$41,COLUMN(),0)&lt;ScreenHeight!$E51,   1,   (SQRT(OFFSET(Ghosts!$T$41,COLUMN(),0)-OFFSET(Ghosts!$R$41,COLUMN(),0)*ScreenHeight!$D51)-1))+IF(Ghosts!$B$35,IF(Param!$M$21,-1-POWER(0.3,Param!$M$21)/(IF(Param!$M$21&lt;20,LightShader!BZ115,OFFSET(LightShader!BZ115,Param!$M$21-20,0))+POWER(0.3,Param!$M$21)),-2),0))</f>
        <v>2.6467144680296339</v>
      </c>
      <c r="CA50" s="46">
        <f ca="1">IF(ScreenHeight!$B51&lt;OFFSET(Radar!$AC$3,COLUMN(),0),    Param!$B$38/ScreenHeight!$B51,    (Param!$B$37+1/(1-OFFSET(Radar!$AD$3,COLUMN(),0)*ScreenHeight!$C51)/Param!$B$39)/OFFSET(Radar!$AC$3,COLUMN(),0))*DistanceShader!CA50*LightShader!CA50*(IF(OFFSET(Ghosts!$S$41,COLUMN(),0)&lt;ScreenHeight!$E51,   1,   (SQRT(OFFSET(Ghosts!$T$41,COLUMN(),0)-OFFSET(Ghosts!$R$41,COLUMN(),0)*ScreenHeight!$D51)-1))+IF(Ghosts!$B$35,IF(Param!$M$21,-1-POWER(0.3,Param!$M$21)/(IF(Param!$M$21&lt;20,LightShader!CA115,OFFSET(LightShader!CA115,Param!$M$21-20,0))+POWER(0.3,Param!$M$21)),-2),0))</f>
        <v>2.5597312200293221</v>
      </c>
      <c r="CB50" s="46">
        <f ca="1">IF(ScreenHeight!$B51&lt;OFFSET(Radar!$AC$3,COLUMN(),0),    Param!$B$38/ScreenHeight!$B51,    (Param!$B$37+1/(1-OFFSET(Radar!$AD$3,COLUMN(),0)*ScreenHeight!$C51)/Param!$B$39)/OFFSET(Radar!$AC$3,COLUMN(),0))*DistanceShader!CB50*LightShader!CB50*(IF(OFFSET(Ghosts!$S$41,COLUMN(),0)&lt;ScreenHeight!$E51,   1,   (SQRT(OFFSET(Ghosts!$T$41,COLUMN(),0)-OFFSET(Ghosts!$R$41,COLUMN(),0)*ScreenHeight!$D51)-1))+IF(Ghosts!$B$35,IF(Param!$M$21,-1-POWER(0.3,Param!$M$21)/(IF(Param!$M$21&lt;20,LightShader!CB115,OFFSET(LightShader!CB115,Param!$M$21-20,0))+POWER(0.3,Param!$M$21)),-2),0))</f>
        <v>2.4760370576973481</v>
      </c>
      <c r="CC50" s="46">
        <f ca="1">IF(ScreenHeight!$B51&lt;OFFSET(Radar!$AC$3,COLUMN(),0),    Param!$B$38/ScreenHeight!$B51,    (Param!$B$37+1/(1-OFFSET(Radar!$AD$3,COLUMN(),0)*ScreenHeight!$C51)/Param!$B$39)/OFFSET(Radar!$AC$3,COLUMN(),0))*DistanceShader!CC50*LightShader!CC50*(IF(OFFSET(Ghosts!$S$41,COLUMN(),0)&lt;ScreenHeight!$E51,   1,   (SQRT(OFFSET(Ghosts!$T$41,COLUMN(),0)-OFFSET(Ghosts!$R$41,COLUMN(),0)*ScreenHeight!$D51)-1))+IF(Ghosts!$B$35,IF(Param!$M$21,-1-POWER(0.3,Param!$M$21)/(IF(Param!$M$21&lt;20,LightShader!CC115,OFFSET(LightShader!CC115,Param!$M$21-20,0))+POWER(0.3,Param!$M$21)),-2),0))</f>
        <v>2.3955441468192409</v>
      </c>
      <c r="CD50" s="46">
        <f ca="1">IF(ScreenHeight!$B51&lt;OFFSET(Radar!$AC$3,COLUMN(),0),    Param!$B$38/ScreenHeight!$B51,    (Param!$B$37+1/(1-OFFSET(Radar!$AD$3,COLUMN(),0)*ScreenHeight!$C51)/Param!$B$39)/OFFSET(Radar!$AC$3,COLUMN(),0))*DistanceShader!CD50*LightShader!CD50*(IF(OFFSET(Ghosts!$S$41,COLUMN(),0)&lt;ScreenHeight!$E51,   1,   (SQRT(OFFSET(Ghosts!$T$41,COLUMN(),0)-OFFSET(Ghosts!$R$41,COLUMN(),0)*ScreenHeight!$D51)-1))+IF(Ghosts!$B$35,IF(Param!$M$21,-1-POWER(0.3,Param!$M$21)/(IF(Param!$M$21&lt;20,LightShader!CD115,OFFSET(LightShader!CD115,Param!$M$21-20,0))+POWER(0.3,Param!$M$21)),-2),0))</f>
        <v>2.3181571517515485</v>
      </c>
      <c r="CE50" s="46">
        <f ca="1">IF(ScreenHeight!$B51&lt;OFFSET(Radar!$AC$3,COLUMN(),0),    Param!$B$38/ScreenHeight!$B51,    (Param!$B$37+1/(1-OFFSET(Radar!$AD$3,COLUMN(),0)*ScreenHeight!$C51)/Param!$B$39)/OFFSET(Radar!$AC$3,COLUMN(),0))*DistanceShader!CE50*LightShader!CE50*(IF(OFFSET(Ghosts!$S$41,COLUMN(),0)&lt;ScreenHeight!$E51,   1,   (SQRT(OFFSET(Ghosts!$T$41,COLUMN(),0)-OFFSET(Ghosts!$R$41,COLUMN(),0)*ScreenHeight!$D51)-1))+IF(Ghosts!$B$35,IF(Param!$M$21,-1-POWER(0.3,Param!$M$21)/(IF(Param!$M$21&lt;20,LightShader!CE115,OFFSET(LightShader!CE115,Param!$M$21-20,0))+POWER(0.3,Param!$M$21)),-2),0))</f>
        <v>2.2437756655594869</v>
      </c>
      <c r="CF50" s="46">
        <f ca="1">IF(ScreenHeight!$B51&lt;OFFSET(Radar!$AC$3,COLUMN(),0),    Param!$B$38/ScreenHeight!$B51,    (Param!$B$37+1/(1-OFFSET(Radar!$AD$3,COLUMN(),0)*ScreenHeight!$C51)/Param!$B$39)/OFFSET(Radar!$AC$3,COLUMN(),0))*DistanceShader!CF50*LightShader!CF50*(IF(OFFSET(Ghosts!$S$41,COLUMN(),0)&lt;ScreenHeight!$E51,   1,   (SQRT(OFFSET(Ghosts!$T$41,COLUMN(),0)-OFFSET(Ghosts!$R$41,COLUMN(),0)*ScreenHeight!$D51)-1))+IF(Ghosts!$B$35,IF(Param!$M$21,-1-POWER(0.3,Param!$M$21)/(IF(Param!$M$21&lt;20,LightShader!CF115,OFFSET(LightShader!CF115,Param!$M$21-20,0))+POWER(0.3,Param!$M$21)),-2),0))</f>
        <v>2.1722961740953051</v>
      </c>
      <c r="CG50" s="46">
        <f ca="1">IF(ScreenHeight!$B51&lt;OFFSET(Radar!$AC$3,COLUMN(),0),    Param!$B$38/ScreenHeight!$B51,    (Param!$B$37+1/(1-OFFSET(Radar!$AD$3,COLUMN(),0)*ScreenHeight!$C51)/Param!$B$39)/OFFSET(Radar!$AC$3,COLUMN(),0))*DistanceShader!CG50*LightShader!CG50*(IF(OFFSET(Ghosts!$S$41,COLUMN(),0)&lt;ScreenHeight!$E51,   1,   (SQRT(OFFSET(Ghosts!$T$41,COLUMN(),0)-OFFSET(Ghosts!$R$41,COLUMN(),0)*ScreenHeight!$D51)-1))+IF(Ghosts!$B$35,IF(Param!$M$21,-1-POWER(0.3,Param!$M$21)/(IF(Param!$M$21&lt;20,LightShader!CG115,OFFSET(LightShader!CG115,Param!$M$21-20,0))+POWER(0.3,Param!$M$21)),-2),0))</f>
        <v>2.1036136310926987</v>
      </c>
      <c r="CH50" s="46">
        <f ca="1">IF(ScreenHeight!$B51&lt;OFFSET(Radar!$AC$3,COLUMN(),0),    Param!$B$38/ScreenHeight!$B51,    (Param!$B$37+1/(1-OFFSET(Radar!$AD$3,COLUMN(),0)*ScreenHeight!$C51)/Param!$B$39)/OFFSET(Radar!$AC$3,COLUMN(),0))*DistanceShader!CH50*LightShader!CH50*(IF(OFFSET(Ghosts!$S$41,COLUMN(),0)&lt;ScreenHeight!$E51,   1,   (SQRT(OFFSET(Ghosts!$T$41,COLUMN(),0)-OFFSET(Ghosts!$R$41,COLUMN(),0)*ScreenHeight!$D51)-1))+IF(Ghosts!$B$35,IF(Param!$M$21,-1-POWER(0.3,Param!$M$21)/(IF(Param!$M$21&lt;20,LightShader!CH115,OFFSET(LightShader!CH115,Param!$M$21-20,0))+POWER(0.3,Param!$M$21)),-2),0))</f>
        <v>2.0376227104192917</v>
      </c>
      <c r="CI50" s="46">
        <f ca="1">IF(ScreenHeight!$B51&lt;OFFSET(Radar!$AC$3,COLUMN(),0),    Param!$B$38/ScreenHeight!$B51,    (Param!$B$37+1/(1-OFFSET(Radar!$AD$3,COLUMN(),0)*ScreenHeight!$C51)/Param!$B$39)/OFFSET(Radar!$AC$3,COLUMN(),0))*DistanceShader!CI50*LightShader!CI50*(IF(OFFSET(Ghosts!$S$41,COLUMN(),0)&lt;ScreenHeight!$E51,   1,   (SQRT(OFFSET(Ghosts!$T$41,COLUMN(),0)-OFFSET(Ghosts!$R$41,COLUMN(),0)*ScreenHeight!$D51)-1))+IF(Ghosts!$B$35,IF(Param!$M$21,-1-POWER(0.3,Param!$M$21)/(IF(Param!$M$21&lt;20,LightShader!CI115,OFFSET(LightShader!CI115,Param!$M$21-20,0))+POWER(0.3,Param!$M$21)),-2),0))</f>
        <v>1.9742187917101954</v>
      </c>
      <c r="CJ50" s="46">
        <f ca="1">IF(ScreenHeight!$B51&lt;OFFSET(Radar!$AC$3,COLUMN(),0),    Param!$B$38/ScreenHeight!$B51,    (Param!$B$37+1/(1-OFFSET(Radar!$AD$3,COLUMN(),0)*ScreenHeight!$C51)/Param!$B$39)/OFFSET(Radar!$AC$3,COLUMN(),0))*DistanceShader!CJ50*LightShader!CJ50*(IF(OFFSET(Ghosts!$S$41,COLUMN(),0)&lt;ScreenHeight!$E51,   1,   (SQRT(OFFSET(Ghosts!$T$41,COLUMN(),0)-OFFSET(Ghosts!$R$41,COLUMN(),0)*ScreenHeight!$D51)-1))+IF(Ghosts!$B$35,IF(Param!$M$21,-1-POWER(0.3,Param!$M$21)/(IF(Param!$M$21&lt;20,LightShader!CJ115,OFFSET(LightShader!CJ115,Param!$M$21-20,0))+POWER(0.3,Param!$M$21)),-2),0))</f>
        <v>1.9132987268097612</v>
      </c>
      <c r="CK50" s="46">
        <f ca="1">IF(ScreenHeight!$B51&lt;OFFSET(Radar!$AC$3,COLUMN(),0),    Param!$B$38/ScreenHeight!$B51,    (Param!$B$37+1/(1-OFFSET(Radar!$AD$3,COLUMN(),0)*ScreenHeight!$C51)/Param!$B$39)/OFFSET(Radar!$AC$3,COLUMN(),0))*DistanceShader!CK50*LightShader!CK50*(IF(OFFSET(Ghosts!$S$41,COLUMN(),0)&lt;ScreenHeight!$E51,   1,   (SQRT(OFFSET(Ghosts!$T$41,COLUMN(),0)-OFFSET(Ghosts!$R$41,COLUMN(),0)*ScreenHeight!$D51)-1))+IF(Ghosts!$B$35,IF(Param!$M$21,-1-POWER(0.3,Param!$M$21)/(IF(Param!$M$21&lt;20,LightShader!CK115,OFFSET(LightShader!CK115,Param!$M$21-20,0))+POWER(0.3,Param!$M$21)),-2),0))</f>
        <v>1.8547614267798649</v>
      </c>
      <c r="CL50" s="46">
        <f ca="1">IF(ScreenHeight!$B51&lt;OFFSET(Radar!$AC$3,COLUMN(),0),    Param!$B$38/ScreenHeight!$B51,    (Param!$B$37+1/(1-OFFSET(Radar!$AD$3,COLUMN(),0)*ScreenHeight!$C51)/Param!$B$39)/OFFSET(Radar!$AC$3,COLUMN(),0))*DistanceShader!CL50*LightShader!CL50*(IF(OFFSET(Ghosts!$S$41,COLUMN(),0)&lt;ScreenHeight!$E51,   1,   (SQRT(OFFSET(Ghosts!$T$41,COLUMN(),0)-OFFSET(Ghosts!$R$41,COLUMN(),0)*ScreenHeight!$D51)-1))+IF(Ghosts!$B$35,IF(Param!$M$21,-1-POWER(0.3,Param!$M$21)/(IF(Param!$M$21&lt;20,LightShader!CL115,OFFSET(LightShader!CL115,Param!$M$21-20,0))+POWER(0.3,Param!$M$21)),-2),0))</f>
        <v>1.7985083026329092</v>
      </c>
      <c r="CM50" s="46">
        <f ca="1">IF(ScreenHeight!$B51&lt;OFFSET(Radar!$AC$3,COLUMN(),0),    Param!$B$38/ScreenHeight!$B51,    (Param!$B$37+1/(1-OFFSET(Radar!$AD$3,COLUMN(),0)*ScreenHeight!$C51)/Param!$B$39)/OFFSET(Radar!$AC$3,COLUMN(),0))*DistanceShader!CM50*LightShader!CM50*(IF(OFFSET(Ghosts!$S$41,COLUMN(),0)&lt;ScreenHeight!$E51,   1,   (SQRT(OFFSET(Ghosts!$T$41,COLUMN(),0)-OFFSET(Ghosts!$R$41,COLUMN(),0)*ScreenHeight!$D51)-1))+IF(Ghosts!$B$35,IF(Param!$M$21,-1-POWER(0.3,Param!$M$21)/(IF(Param!$M$21&lt;20,LightShader!CM115,OFFSET(LightShader!CM115,Param!$M$21-20,0))+POWER(0.3,Param!$M$21)),-2),0))</f>
        <v>1.7444435873242286</v>
      </c>
      <c r="CN50" s="46">
        <f ca="1">IF(ScreenHeight!$B51&lt;OFFSET(Radar!$AC$3,COLUMN(),0),    Param!$B$38/ScreenHeight!$B51,    (Param!$B$37+1/(1-OFFSET(Radar!$AD$3,COLUMN(),0)*ScreenHeight!$C51)/Param!$B$39)/OFFSET(Radar!$AC$3,COLUMN(),0))*DistanceShader!CN50*LightShader!CN50*(IF(OFFSET(Ghosts!$S$41,COLUMN(),0)&lt;ScreenHeight!$E51,   1,   (SQRT(OFFSET(Ghosts!$T$41,COLUMN(),0)-OFFSET(Ghosts!$R$41,COLUMN(),0)*ScreenHeight!$D51)-1))+IF(Ghosts!$B$35,IF(Param!$M$21,-1-POWER(0.3,Param!$M$21)/(IF(Param!$M$21&lt;20,LightShader!CN115,OFFSET(LightShader!CN115,Param!$M$21-20,0))+POWER(0.3,Param!$M$21)),-2),0))</f>
        <v>1.6924745617852039</v>
      </c>
      <c r="CO50" s="46">
        <f ca="1">IF(ScreenHeight!$B51&lt;OFFSET(Radar!$AC$3,COLUMN(),0),    Param!$B$38/ScreenHeight!$B51,    (Param!$B$37+1/(1-OFFSET(Radar!$AD$3,COLUMN(),0)*ScreenHeight!$C51)/Param!$B$39)/OFFSET(Radar!$AC$3,COLUMN(),0))*DistanceShader!CO50*LightShader!CO50*(IF(OFFSET(Ghosts!$S$41,COLUMN(),0)&lt;ScreenHeight!$E51,   1,   (SQRT(OFFSET(Ghosts!$T$41,COLUMN(),0)-OFFSET(Ghosts!$R$41,COLUMN(),0)*ScreenHeight!$D51)-1))+IF(Ghosts!$B$35,IF(Param!$M$21,-1-POWER(0.3,Param!$M$21)/(IF(Param!$M$21&lt;20,LightShader!CO115,OFFSET(LightShader!CO115,Param!$M$21-20,0))+POWER(0.3,Param!$M$21)),-2),0))</f>
        <v>1.6425117037859924</v>
      </c>
      <c r="CP50" s="46">
        <f ca="1">IF(ScreenHeight!$B51&lt;OFFSET(Radar!$AC$3,COLUMN(),0),    Param!$B$38/ScreenHeight!$B51,    (Param!$B$37+1/(1-OFFSET(Radar!$AD$3,COLUMN(),0)*ScreenHeight!$C51)/Param!$B$39)/OFFSET(Radar!$AC$3,COLUMN(),0))*DistanceShader!CP50*LightShader!CP50*(IF(OFFSET(Ghosts!$S$41,COLUMN(),0)&lt;ScreenHeight!$E51,   1,   (SQRT(OFFSET(Ghosts!$T$41,COLUMN(),0)-OFFSET(Ghosts!$R$41,COLUMN(),0)*ScreenHeight!$D51)-1))+IF(Ghosts!$B$35,IF(Param!$M$21,-1-POWER(0.3,Param!$M$21)/(IF(Param!$M$21&lt;20,LightShader!CP115,OFFSET(LightShader!CP115,Param!$M$21-20,0))+POWER(0.3,Param!$M$21)),-2),0))</f>
        <v>1.5944687750806605</v>
      </c>
      <c r="CQ50" s="46">
        <f ca="1">IF(ScreenHeight!$B51&lt;OFFSET(Radar!$AC$3,COLUMN(),0),    Param!$B$38/ScreenHeight!$B51,    (Param!$B$37+1/(1-OFFSET(Radar!$AD$3,COLUMN(),0)*ScreenHeight!$C51)/Param!$B$39)/OFFSET(Radar!$AC$3,COLUMN(),0))*DistanceShader!CQ50*LightShader!CQ50*(IF(OFFSET(Ghosts!$S$41,COLUMN(),0)&lt;ScreenHeight!$E51,   1,   (SQRT(OFFSET(Ghosts!$T$41,COLUMN(),0)-OFFSET(Ghosts!$R$41,COLUMN(),0)*ScreenHeight!$D51)-1))+IF(Ghosts!$B$35,IF(Param!$M$21,-1-POWER(0.3,Param!$M$21)/(IF(Param!$M$21&lt;20,LightShader!CQ115,OFFSET(LightShader!CQ115,Param!$M$21-20,0))+POWER(0.3,Param!$M$21)),-2),0))</f>
        <v>1.5482628595113674</v>
      </c>
      <c r="CR50" s="46">
        <f ca="1">IF(ScreenHeight!$B51&lt;OFFSET(Radar!$AC$3,COLUMN(),0),    Param!$B$38/ScreenHeight!$B51,    (Param!$B$37+1/(1-OFFSET(Radar!$AD$3,COLUMN(),0)*ScreenHeight!$C51)/Param!$B$39)/OFFSET(Radar!$AC$3,COLUMN(),0))*DistanceShader!CR50*LightShader!CR50*(IF(OFFSET(Ghosts!$S$41,COLUMN(),0)&lt;ScreenHeight!$E51,   1,   (SQRT(OFFSET(Ghosts!$T$41,COLUMN(),0)-OFFSET(Ghosts!$R$41,COLUMN(),0)*ScreenHeight!$D51)-1))+IF(Ghosts!$B$35,IF(Param!$M$21,-1-POWER(0.3,Param!$M$21)/(IF(Param!$M$21&lt;20,LightShader!CR115,OFFSET(LightShader!CR115,Param!$M$21-20,0))+POWER(0.3,Param!$M$21)),-2),0))</f>
        <v>1.5038143624458937</v>
      </c>
      <c r="CS50" s="46">
        <f ca="1">IF(ScreenHeight!$B51&lt;OFFSET(Radar!$AC$3,COLUMN(),0),    Param!$B$38/ScreenHeight!$B51,    (Param!$B$37+1/(1-OFFSET(Radar!$AD$3,COLUMN(),0)*ScreenHeight!$C51)/Param!$B$39)/OFFSET(Radar!$AC$3,COLUMN(),0))*DistanceShader!CS50*LightShader!CS50*(IF(OFFSET(Ghosts!$S$41,COLUMN(),0)&lt;ScreenHeight!$E51,   1,   (SQRT(OFFSET(Ghosts!$T$41,COLUMN(),0)-OFFSET(Ghosts!$R$41,COLUMN(),0)*ScreenHeight!$D51)-1))+IF(Ghosts!$B$35,IF(Param!$M$21,-1-POWER(0.3,Param!$M$21)/(IF(Param!$M$21&lt;20,LightShader!CS115,OFFSET(LightShader!CS115,Param!$M$21-20,0))+POWER(0.3,Param!$M$21)),-2),0))</f>
        <v>1.4610469800187498</v>
      </c>
      <c r="CT50" s="46">
        <f ca="1">IF(ScreenHeight!$B51&lt;OFFSET(Radar!$AC$3,COLUMN(),0),    Param!$B$38/ScreenHeight!$B51,    (Param!$B$37+1/(1-OFFSET(Radar!$AD$3,COLUMN(),0)*ScreenHeight!$C51)/Param!$B$39)/OFFSET(Radar!$AC$3,COLUMN(),0))*DistanceShader!CT50*LightShader!CT50*(IF(OFFSET(Ghosts!$S$41,COLUMN(),0)&lt;ScreenHeight!$E51,   1,   (SQRT(OFFSET(Ghosts!$T$41,COLUMN(),0)-OFFSET(Ghosts!$R$41,COLUMN(),0)*ScreenHeight!$D51)-1))+IF(Ghosts!$B$35,IF(Param!$M$21,-1-POWER(0.3,Param!$M$21)/(IF(Param!$M$21&lt;20,LightShader!CT115,OFFSET(LightShader!CT115,Param!$M$21-20,0))+POWER(0.3,Param!$M$21)),-2),0))</f>
        <v>1.4198876450750288</v>
      </c>
      <c r="CU50" s="46">
        <f ca="1">IF(ScreenHeight!$B51&lt;OFFSET(Radar!$AC$3,COLUMN(),0),    Param!$B$38/ScreenHeight!$B51,    (Param!$B$37+1/(1-OFFSET(Radar!$AD$3,COLUMN(),0)*ScreenHeight!$C51)/Param!$B$39)/OFFSET(Radar!$AC$3,COLUMN(),0))*DistanceShader!CU50*LightShader!CU50*(IF(OFFSET(Ghosts!$S$41,COLUMN(),0)&lt;ScreenHeight!$E51,   1,   (SQRT(OFFSET(Ghosts!$T$41,COLUMN(),0)-OFFSET(Ghosts!$R$41,COLUMN(),0)*ScreenHeight!$D51)-1))+IF(Ghosts!$B$35,IF(Param!$M$21,-1-POWER(0.3,Param!$M$21)/(IF(Param!$M$21&lt;20,LightShader!CU115,OFFSET(LightShader!CU115,Param!$M$21-20,0))+POWER(0.3,Param!$M$21)),-2),0))</f>
        <v>1.3802664554223838</v>
      </c>
      <c r="CV50" s="46">
        <f ca="1">IF(ScreenHeight!$B51&lt;OFFSET(Radar!$AC$3,COLUMN(),0),    Param!$B$38/ScreenHeight!$B51,    (Param!$B$37+1/(1-OFFSET(Radar!$AD$3,COLUMN(),0)*ScreenHeight!$C51)/Param!$B$39)/OFFSET(Radar!$AC$3,COLUMN(),0))*DistanceShader!CV50*LightShader!CV50*(IF(OFFSET(Ghosts!$S$41,COLUMN(),0)&lt;ScreenHeight!$E51,   1,   (SQRT(OFFSET(Ghosts!$T$41,COLUMN(),0)-OFFSET(Ghosts!$R$41,COLUMN(),0)*ScreenHeight!$D51)-1))+IF(Ghosts!$B$35,IF(Param!$M$21,-1-POWER(0.3,Param!$M$21)/(IF(Param!$M$21&lt;20,LightShader!CV115,OFFSET(LightShader!CV115,Param!$M$21-20,0))+POWER(0.3,Param!$M$21)),-2),0))</f>
        <v>1.3421165889328197</v>
      </c>
      <c r="CW50" s="46">
        <f ca="1">IF(ScreenHeight!$B51&lt;OFFSET(Radar!$AC$3,COLUMN(),0),    Param!$B$38/ScreenHeight!$B51,    (Param!$B$37+1/(1-OFFSET(Radar!$AD$3,COLUMN(),0)*ScreenHeight!$C51)/Param!$B$39)/OFFSET(Radar!$AC$3,COLUMN(),0))*DistanceShader!CW50*LightShader!CW50*(IF(OFFSET(Ghosts!$S$41,COLUMN(),0)&lt;ScreenHeight!$E51,   1,   (SQRT(OFFSET(Ghosts!$T$41,COLUMN(),0)-OFFSET(Ghosts!$R$41,COLUMN(),0)*ScreenHeight!$D51)-1))+IF(Ghosts!$B$35,IF(Param!$M$21,-1-POWER(0.3,Param!$M$21)/(IF(Param!$M$21&lt;20,LightShader!CW115,OFFSET(LightShader!CW115,Param!$M$21-20,0))+POWER(0.3,Param!$M$21)),-2),0))</f>
        <v>1.3053742091627318</v>
      </c>
    </row>
    <row r="51" spans="1:144" ht="7.5" customHeight="1">
      <c r="A51" s="46">
        <f ca="1">IF(ScreenHeight!$B52&lt;OFFSET(Radar!$AC$3,COLUMN(),0),    Param!$B$38/ScreenHeight!$B52,    (Param!$B$37+1/(1-OFFSET(Radar!$AD$3,COLUMN(),0)*ScreenHeight!$C52)/Param!$B$39)/OFFSET(Radar!$AC$3,COLUMN(),0))*DistanceShader!A51*LightShader!A51*(IF(OFFSET(Ghosts!$S$41,COLUMN(),0)&lt;ScreenHeight!$E52,   1,   (SQRT(OFFSET(Ghosts!$T$41,COLUMN(),0)-OFFSET(Ghosts!$R$41,COLUMN(),0)*ScreenHeight!$D52)-1))+IF(Ghosts!$B$35,IF(Param!$M$21,-1-POWER(0.3,Param!$M$21)/(IF(Param!$M$21&lt;20,LightShader!A116,OFFSET(LightShader!A116,Param!$M$21-20,0))+POWER(0.3,Param!$M$21)),-2),0))</f>
        <v>1.3907741908543272</v>
      </c>
      <c r="B51" s="46">
        <f ca="1">IF(ScreenHeight!$B52&lt;OFFSET(Radar!$AC$3,COLUMN(),0),    Param!$B$38/ScreenHeight!$B52,    (Param!$B$37+1/(1-OFFSET(Radar!$AD$3,COLUMN(),0)*ScreenHeight!$C52)/Param!$B$39)/OFFSET(Radar!$AC$3,COLUMN(),0))*DistanceShader!B51*LightShader!B51*(IF(OFFSET(Ghosts!$S$41,COLUMN(),0)&lt;ScreenHeight!$E52,   1,   (SQRT(OFFSET(Ghosts!$T$41,COLUMN(),0)-OFFSET(Ghosts!$R$41,COLUMN(),0)*ScreenHeight!$D52)-1))+IF(Ghosts!$B$35,IF(Param!$M$21,-1-POWER(0.3,Param!$M$21)/(IF(Param!$M$21&lt;20,LightShader!B116,OFFSET(LightShader!B116,Param!$M$21-20,0))+POWER(0.3,Param!$M$21)),-2),0))</f>
        <v>1.42945520657817</v>
      </c>
      <c r="C51" s="46">
        <f ca="1">IF(ScreenHeight!$B52&lt;OFFSET(Radar!$AC$3,COLUMN(),0),    Param!$B$38/ScreenHeight!$B52,    (Param!$B$37+1/(1-OFFSET(Radar!$AD$3,COLUMN(),0)*ScreenHeight!$C52)/Param!$B$39)/OFFSET(Radar!$AC$3,COLUMN(),0))*DistanceShader!C51*LightShader!C51*(IF(OFFSET(Ghosts!$S$41,COLUMN(),0)&lt;ScreenHeight!$E52,   1,   (SQRT(OFFSET(Ghosts!$T$41,COLUMN(),0)-OFFSET(Ghosts!$R$41,COLUMN(),0)*ScreenHeight!$D52)-1))+IF(Ghosts!$B$35,IF(Param!$M$21,-1-POWER(0.3,Param!$M$21)/(IF(Param!$M$21&lt;20,LightShader!C116,OFFSET(LightShader!C116,Param!$M$21-20,0))+POWER(0.3,Param!$M$21)),-2),0))</f>
        <v>1.4695763138708682</v>
      </c>
      <c r="D51" s="46">
        <f ca="1">IF(ScreenHeight!$B52&lt;OFFSET(Radar!$AC$3,COLUMN(),0),    Param!$B$38/ScreenHeight!$B52,    (Param!$B$37+1/(1-OFFSET(Radar!$AD$3,COLUMN(),0)*ScreenHeight!$C52)/Param!$B$39)/OFFSET(Radar!$AC$3,COLUMN(),0))*DistanceShader!D51*LightShader!D51*(IF(OFFSET(Ghosts!$S$41,COLUMN(),0)&lt;ScreenHeight!$E52,   1,   (SQRT(OFFSET(Ghosts!$T$41,COLUMN(),0)-OFFSET(Ghosts!$R$41,COLUMN(),0)*ScreenHeight!$D52)-1))+IF(Ghosts!$B$35,IF(Param!$M$21,-1-POWER(0.3,Param!$M$21)/(IF(Param!$M$21&lt;20,LightShader!D116,OFFSET(LightShader!D116,Param!$M$21-20,0))+POWER(0.3,Param!$M$21)),-2),0))</f>
        <v>1.5111991923435533</v>
      </c>
      <c r="E51" s="46">
        <f ca="1">IF(ScreenHeight!$B52&lt;OFFSET(Radar!$AC$3,COLUMN(),0),    Param!$B$38/ScreenHeight!$B52,    (Param!$B$37+1/(1-OFFSET(Radar!$AD$3,COLUMN(),0)*ScreenHeight!$C52)/Param!$B$39)/OFFSET(Radar!$AC$3,COLUMN(),0))*DistanceShader!E51*LightShader!E51*(IF(OFFSET(Ghosts!$S$41,COLUMN(),0)&lt;ScreenHeight!$E52,   1,   (SQRT(OFFSET(Ghosts!$T$41,COLUMN(),0)-OFFSET(Ghosts!$R$41,COLUMN(),0)*ScreenHeight!$D52)-1))+IF(Ghosts!$B$35,IF(Param!$M$21,-1-POWER(0.3,Param!$M$21)/(IF(Param!$M$21&lt;20,LightShader!E116,OFFSET(LightShader!E116,Param!$M$21-20,0))+POWER(0.3,Param!$M$21)),-2),0))</f>
        <v>1.5543880502817637</v>
      </c>
      <c r="F51" s="46">
        <f ca="1">IF(ScreenHeight!$B52&lt;OFFSET(Radar!$AC$3,COLUMN(),0),    Param!$B$38/ScreenHeight!$B52,    (Param!$B$37+1/(1-OFFSET(Radar!$AD$3,COLUMN(),0)*ScreenHeight!$C52)/Param!$B$39)/OFFSET(Radar!$AC$3,COLUMN(),0))*DistanceShader!F51*LightShader!F51*(IF(OFFSET(Ghosts!$S$41,COLUMN(),0)&lt;ScreenHeight!$E52,   1,   (SQRT(OFFSET(Ghosts!$T$41,COLUMN(),0)-OFFSET(Ghosts!$R$41,COLUMN(),0)*ScreenHeight!$D52)-1))+IF(Ghosts!$B$35,IF(Param!$M$21,-1-POWER(0.3,Param!$M$21)/(IF(Param!$M$21&lt;20,LightShader!F116,OFFSET(LightShader!F116,Param!$M$21-20,0))+POWER(0.3,Param!$M$21)),-2),0))</f>
        <v>1.5992096590371911</v>
      </c>
      <c r="G51" s="46">
        <f ca="1">IF(ScreenHeight!$B52&lt;OFFSET(Radar!$AC$3,COLUMN(),0),    Param!$B$38/ScreenHeight!$B52,    (Param!$B$37+1/(1-OFFSET(Radar!$AD$3,COLUMN(),0)*ScreenHeight!$C52)/Param!$B$39)/OFFSET(Radar!$AC$3,COLUMN(),0))*DistanceShader!G51*LightShader!G51*(IF(OFFSET(Ghosts!$S$41,COLUMN(),0)&lt;ScreenHeight!$E52,   1,   (SQRT(OFFSET(Ghosts!$T$41,COLUMN(),0)-OFFSET(Ghosts!$R$41,COLUMN(),0)*ScreenHeight!$D52)-1))+IF(Ghosts!$B$35,IF(Param!$M$21,-1-POWER(0.3,Param!$M$21)/(IF(Param!$M$21&lt;20,LightShader!G116,OFFSET(LightShader!G116,Param!$M$21-20,0))+POWER(0.3,Param!$M$21)),-2),0))</f>
        <v>1.645733370988802</v>
      </c>
      <c r="H51" s="46">
        <f ca="1">IF(ScreenHeight!$B52&lt;OFFSET(Radar!$AC$3,COLUMN(),0),    Param!$B$38/ScreenHeight!$B52,    (Param!$B$37+1/(1-OFFSET(Radar!$AD$3,COLUMN(),0)*ScreenHeight!$C52)/Param!$B$39)/OFFSET(Radar!$AC$3,COLUMN(),0))*DistanceShader!H51*LightShader!H51*(IF(OFFSET(Ghosts!$S$41,COLUMN(),0)&lt;ScreenHeight!$E52,   1,   (SQRT(OFFSET(Ghosts!$T$41,COLUMN(),0)-OFFSET(Ghosts!$R$41,COLUMN(),0)*ScreenHeight!$D52)-1))+IF(Ghosts!$B$35,IF(Param!$M$21,-1-POWER(0.3,Param!$M$21)/(IF(Param!$M$21&lt;20,LightShader!H116,OFFSET(LightShader!H116,Param!$M$21-20,0))+POWER(0.3,Param!$M$21)),-2),0))</f>
        <v>1.6940311166998248</v>
      </c>
      <c r="I51" s="46">
        <f ca="1">IF(ScreenHeight!$B52&lt;OFFSET(Radar!$AC$3,COLUMN(),0),    Param!$B$38/ScreenHeight!$B52,    (Param!$B$37+1/(1-OFFSET(Radar!$AD$3,COLUMN(),0)*ScreenHeight!$C52)/Param!$B$39)/OFFSET(Radar!$AC$3,COLUMN(),0))*DistanceShader!I51*LightShader!I51*(IF(OFFSET(Ghosts!$S$41,COLUMN(),0)&lt;ScreenHeight!$E52,   1,   (SQRT(OFFSET(Ghosts!$T$41,COLUMN(),0)-OFFSET(Ghosts!$R$41,COLUMN(),0)*ScreenHeight!$D52)-1))+IF(Ghosts!$B$35,IF(Param!$M$21,-1-POWER(0.3,Param!$M$21)/(IF(Param!$M$21&lt;20,LightShader!I116,OFFSET(LightShader!I116,Param!$M$21-20,0))+POWER(0.3,Param!$M$21)),-2),0))</f>
        <v>1.7441773759818191</v>
      </c>
      <c r="J51" s="46">
        <f ca="1">IF(ScreenHeight!$B52&lt;OFFSET(Radar!$AC$3,COLUMN(),0),    Param!$B$38/ScreenHeight!$B52,    (Param!$B$37+1/(1-OFFSET(Radar!$AD$3,COLUMN(),0)*ScreenHeight!$C52)/Param!$B$39)/OFFSET(Radar!$AC$3,COLUMN(),0))*DistanceShader!J51*LightShader!J51*(IF(OFFSET(Ghosts!$S$41,COLUMN(),0)&lt;ScreenHeight!$E52,   1,   (SQRT(OFFSET(Ghosts!$T$41,COLUMN(),0)-OFFSET(Ghosts!$R$41,COLUMN(),0)*ScreenHeight!$D52)-1))+IF(Ghosts!$B$35,IF(Param!$M$21,-1-POWER(0.3,Param!$M$21)/(IF(Param!$M$21&lt;20,LightShader!J116,OFFSET(LightShader!J116,Param!$M$21-20,0))+POWER(0.3,Param!$M$21)),-2),0))</f>
        <v>1.7962491164804382</v>
      </c>
      <c r="K51" s="46">
        <f ca="1">IF(ScreenHeight!$B52&lt;OFFSET(Radar!$AC$3,COLUMN(),0),    Param!$B$38/ScreenHeight!$B52,    (Param!$B$37+1/(1-OFFSET(Radar!$AD$3,COLUMN(),0)*ScreenHeight!$C52)/Param!$B$39)/OFFSET(Radar!$AC$3,COLUMN(),0))*DistanceShader!K51*LightShader!K51*(IF(OFFSET(Ghosts!$S$41,COLUMN(),0)&lt;ScreenHeight!$E52,   1,   (SQRT(OFFSET(Ghosts!$T$41,COLUMN(),0)-OFFSET(Ghosts!$R$41,COLUMN(),0)*ScreenHeight!$D52)-1))+IF(Ghosts!$B$35,IF(Param!$M$21,-1-POWER(0.3,Param!$M$21)/(IF(Param!$M$21&lt;20,LightShader!K116,OFFSET(LightShader!K116,Param!$M$21-20,0))+POWER(0.3,Param!$M$21)),-2),0))</f>
        <v>1.8503256920856055</v>
      </c>
      <c r="L51" s="46">
        <f ca="1">IF(ScreenHeight!$B52&lt;OFFSET(Radar!$AC$3,COLUMN(),0),    Param!$B$38/ScreenHeight!$B52,    (Param!$B$37+1/(1-OFFSET(Radar!$AD$3,COLUMN(),0)*ScreenHeight!$C52)/Param!$B$39)/OFFSET(Radar!$AC$3,COLUMN(),0))*DistanceShader!L51*LightShader!L51*(IF(OFFSET(Ghosts!$S$41,COLUMN(),0)&lt;ScreenHeight!$E52,   1,   (SQRT(OFFSET(Ghosts!$T$41,COLUMN(),0)-OFFSET(Ghosts!$R$41,COLUMN(),0)*ScreenHeight!$D52)-1))+IF(Ghosts!$B$35,IF(Param!$M$21,-1-POWER(0.3,Param!$M$21)/(IF(Param!$M$21&lt;20,LightShader!L116,OFFSET(LightShader!L116,Param!$M$21-20,0))+POWER(0.3,Param!$M$21)),-2),0))</f>
        <v>1.9064886919024571</v>
      </c>
      <c r="M51" s="46">
        <f ca="1">IF(ScreenHeight!$B52&lt;OFFSET(Radar!$AC$3,COLUMN(),0),    Param!$B$38/ScreenHeight!$B52,    (Param!$B$37+1/(1-OFFSET(Radar!$AD$3,COLUMN(),0)*ScreenHeight!$C52)/Param!$B$39)/OFFSET(Radar!$AC$3,COLUMN(),0))*DistanceShader!M51*LightShader!M51*(IF(OFFSET(Ghosts!$S$41,COLUMN(),0)&lt;ScreenHeight!$E52,   1,   (SQRT(OFFSET(Ghosts!$T$41,COLUMN(),0)-OFFSET(Ghosts!$R$41,COLUMN(),0)*ScreenHeight!$D52)-1))+IF(Ghosts!$B$35,IF(Param!$M$21,-1-POWER(0.3,Param!$M$21)/(IF(Param!$M$21&lt;20,LightShader!M116,OFFSET(LightShader!M116,Param!$M$21-20,0))+POWER(0.3,Param!$M$21)),-2),0))</f>
        <v>1.9648217286535039</v>
      </c>
      <c r="N51" s="46">
        <f ca="1">IF(ScreenHeight!$B52&lt;OFFSET(Radar!$AC$3,COLUMN(),0),    Param!$B$38/ScreenHeight!$B52,    (Param!$B$37+1/(1-OFFSET(Radar!$AD$3,COLUMN(),0)*ScreenHeight!$C52)/Param!$B$39)/OFFSET(Radar!$AC$3,COLUMN(),0))*DistanceShader!N51*LightShader!N51*(IF(OFFSET(Ghosts!$S$41,COLUMN(),0)&lt;ScreenHeight!$E52,   1,   (SQRT(OFFSET(Ghosts!$T$41,COLUMN(),0)-OFFSET(Ghosts!$R$41,COLUMN(),0)*ScreenHeight!$D52)-1))+IF(Ghosts!$B$35,IF(Param!$M$21,-1-POWER(0.3,Param!$M$21)/(IF(Param!$M$21&lt;20,LightShader!N116,OFFSET(LightShader!N116,Param!$M$21-20,0))+POWER(0.3,Param!$M$21)),-2),0))</f>
        <v>2.0254101531664435</v>
      </c>
      <c r="O51" s="46">
        <f ca="1">IF(ScreenHeight!$B52&lt;OFFSET(Radar!$AC$3,COLUMN(),0),    Param!$B$38/ScreenHeight!$B52,    (Param!$B$37+1/(1-OFFSET(Radar!$AD$3,COLUMN(),0)*ScreenHeight!$C52)/Param!$B$39)/OFFSET(Radar!$AC$3,COLUMN(),0))*DistanceShader!O51*LightShader!O51*(IF(OFFSET(Ghosts!$S$41,COLUMN(),0)&lt;ScreenHeight!$E52,   1,   (SQRT(OFFSET(Ghosts!$T$41,COLUMN(),0)-OFFSET(Ghosts!$R$41,COLUMN(),0)*ScreenHeight!$D52)-1))+IF(Ghosts!$B$35,IF(Param!$M$21,-1-POWER(0.3,Param!$M$21)/(IF(Param!$M$21&lt;20,LightShader!O116,OFFSET(LightShader!O116,Param!$M$21-20,0))+POWER(0.3,Param!$M$21)),-2),0))</f>
        <v>2.0883406789797432</v>
      </c>
      <c r="P51" s="46">
        <f ca="1">IF(ScreenHeight!$B52&lt;OFFSET(Radar!$AC$3,COLUMN(),0),    Param!$B$38/ScreenHeight!$B52,    (Param!$B$37+1/(1-OFFSET(Radar!$AD$3,COLUMN(),0)*ScreenHeight!$C52)/Param!$B$39)/OFFSET(Radar!$AC$3,COLUMN(),0))*DistanceShader!P51*LightShader!P51*(IF(OFFSET(Ghosts!$S$41,COLUMN(),0)&lt;ScreenHeight!$E52,   1,   (SQRT(OFFSET(Ghosts!$T$41,COLUMN(),0)-OFFSET(Ghosts!$R$41,COLUMN(),0)*ScreenHeight!$D52)-1))+IF(Ghosts!$B$35,IF(Param!$M$21,-1-POWER(0.3,Param!$M$21)/(IF(Param!$M$21&lt;20,LightShader!P116,OFFSET(LightShader!P116,Param!$M$21-20,0))+POWER(0.3,Param!$M$21)),-2),0))</f>
        <v>2.153700898009101</v>
      </c>
      <c r="Q51" s="46">
        <f ca="1">IF(ScreenHeight!$B52&lt;OFFSET(Radar!$AC$3,COLUMN(),0),    Param!$B$38/ScreenHeight!$B52,    (Param!$B$37+1/(1-OFFSET(Radar!$AD$3,COLUMN(),0)*ScreenHeight!$C52)/Param!$B$39)/OFFSET(Radar!$AC$3,COLUMN(),0))*DistanceShader!Q51*LightShader!Q51*(IF(OFFSET(Ghosts!$S$41,COLUMN(),0)&lt;ScreenHeight!$E52,   1,   (SQRT(OFFSET(Ghosts!$T$41,COLUMN(),0)-OFFSET(Ghosts!$R$41,COLUMN(),0)*ScreenHeight!$D52)-1))+IF(Ghosts!$B$35,IF(Param!$M$21,-1-POWER(0.3,Param!$M$21)/(IF(Param!$M$21&lt;20,LightShader!Q116,OFFSET(LightShader!Q116,Param!$M$21-20,0))+POWER(0.3,Param!$M$21)),-2),0))</f>
        <v>2.2215786645996629</v>
      </c>
      <c r="R51" s="46">
        <f ca="1">IF(ScreenHeight!$B52&lt;OFFSET(Radar!$AC$3,COLUMN(),0),    Param!$B$38/ScreenHeight!$B52,    (Param!$B$37+1/(1-OFFSET(Radar!$AD$3,COLUMN(),0)*ScreenHeight!$C52)/Param!$B$39)/OFFSET(Radar!$AC$3,COLUMN(),0))*DistanceShader!R51*LightShader!R51*(IF(OFFSET(Ghosts!$S$41,COLUMN(),0)&lt;ScreenHeight!$E52,   1,   (SQRT(OFFSET(Ghosts!$T$41,COLUMN(),0)-OFFSET(Ghosts!$R$41,COLUMN(),0)*ScreenHeight!$D52)-1))+IF(Ghosts!$B$35,IF(Param!$M$21,-1-POWER(0.3,Param!$M$21)/(IF(Param!$M$21&lt;20,LightShader!R116,OFFSET(LightShader!R116,Param!$M$21-20,0))+POWER(0.3,Param!$M$21)),-2),0))</f>
        <v>2.2920613210806065</v>
      </c>
      <c r="S51" s="46">
        <f ca="1">IF(ScreenHeight!$B52&lt;OFFSET(Radar!$AC$3,COLUMN(),0),    Param!$B$38/ScreenHeight!$B52,    (Param!$B$37+1/(1-OFFSET(Radar!$AD$3,COLUMN(),0)*ScreenHeight!$C52)/Param!$B$39)/OFFSET(Radar!$AC$3,COLUMN(),0))*DistanceShader!S51*LightShader!S51*(IF(OFFSET(Ghosts!$S$41,COLUMN(),0)&lt;ScreenHeight!$E52,   1,   (SQRT(OFFSET(Ghosts!$T$41,COLUMN(),0)-OFFSET(Ghosts!$R$41,COLUMN(),0)*ScreenHeight!$D52)-1))+IF(Ghosts!$B$35,IF(Param!$M$21,-1-POWER(0.3,Param!$M$21)/(IF(Param!$M$21&lt;20,LightShader!S116,OFFSET(LightShader!S116,Param!$M$21-20,0))+POWER(0.3,Param!$M$21)),-2),0))</f>
        <v>2.3652347330874348</v>
      </c>
      <c r="T51" s="46">
        <f ca="1">IF(ScreenHeight!$B52&lt;OFFSET(Radar!$AC$3,COLUMN(),0),    Param!$B$38/ScreenHeight!$B52,    (Param!$B$37+1/(1-OFFSET(Radar!$AD$3,COLUMN(),0)*ScreenHeight!$C52)/Param!$B$39)/OFFSET(Radar!$AC$3,COLUMN(),0))*DistanceShader!T51*LightShader!T51*(IF(OFFSET(Ghosts!$S$41,COLUMN(),0)&lt;ScreenHeight!$E52,   1,   (SQRT(OFFSET(Ghosts!$T$41,COLUMN(),0)-OFFSET(Ghosts!$R$41,COLUMN(),0)*ScreenHeight!$D52)-1))+IF(Ghosts!$B$35,IF(Param!$M$21,-1-POWER(0.3,Param!$M$21)/(IF(Param!$M$21&lt;20,LightShader!T116,OFFSET(LightShader!T116,Param!$M$21-20,0))+POWER(0.3,Param!$M$21)),-2),0))</f>
        <v>2.4411820973880065</v>
      </c>
      <c r="U51" s="46">
        <f ca="1">IF(ScreenHeight!$B52&lt;OFFSET(Radar!$AC$3,COLUMN(),0),    Param!$B$38/ScreenHeight!$B52,    (Param!$B$37+1/(1-OFFSET(Radar!$AD$3,COLUMN(),0)*ScreenHeight!$C52)/Param!$B$39)/OFFSET(Radar!$AC$3,COLUMN(),0))*DistanceShader!U51*LightShader!U51*(IF(OFFSET(Ghosts!$S$41,COLUMN(),0)&lt;ScreenHeight!$E52,   1,   (SQRT(OFFSET(Ghosts!$T$41,COLUMN(),0)-OFFSET(Ghosts!$R$41,COLUMN(),0)*ScreenHeight!$D52)-1))+IF(Ghosts!$B$35,IF(Param!$M$21,-1-POWER(0.3,Param!$M$21)/(IF(Param!$M$21&lt;20,LightShader!U116,OFFSET(LightShader!U116,Param!$M$21-20,0))+POWER(0.3,Param!$M$21)),-2),0))</f>
        <v>2.519982478737715</v>
      </c>
      <c r="V51" s="46">
        <f ca="1">IF(ScreenHeight!$B52&lt;OFFSET(Radar!$AC$3,COLUMN(),0),    Param!$B$38/ScreenHeight!$B52,    (Param!$B$37+1/(1-OFFSET(Radar!$AD$3,COLUMN(),0)*ScreenHeight!$C52)/Param!$B$39)/OFFSET(Radar!$AC$3,COLUMN(),0))*DistanceShader!V51*LightShader!V51*(IF(OFFSET(Ghosts!$S$41,COLUMN(),0)&lt;ScreenHeight!$E52,   1,   (SQRT(OFFSET(Ghosts!$T$41,COLUMN(),0)-OFFSET(Ghosts!$R$41,COLUMN(),0)*ScreenHeight!$D52)-1))+IF(Ghosts!$B$35,IF(Param!$M$21,-1-POWER(0.3,Param!$M$21)/(IF(Param!$M$21&lt;20,LightShader!V116,OFFSET(LightShader!V116,Param!$M$21-20,0))+POWER(0.3,Param!$M$21)),-2),0))</f>
        <v>2.6017090254477231</v>
      </c>
      <c r="W51" s="46">
        <f ca="1">IF(ScreenHeight!$B52&lt;OFFSET(Radar!$AC$3,COLUMN(),0),    Param!$B$38/ScreenHeight!$B52,    (Param!$B$37+1/(1-OFFSET(Radar!$AD$3,COLUMN(),0)*ScreenHeight!$C52)/Param!$B$39)/OFFSET(Radar!$AC$3,COLUMN(),0))*DistanceShader!W51*LightShader!W51*(IF(OFFSET(Ghosts!$S$41,COLUMN(),0)&lt;ScreenHeight!$E52,   1,   (SQRT(OFFSET(Ghosts!$T$41,COLUMN(),0)-OFFSET(Ghosts!$R$41,COLUMN(),0)*ScreenHeight!$D52)-1))+IF(Ghosts!$B$35,IF(Param!$M$21,-1-POWER(0.3,Param!$M$21)/(IF(Param!$M$21&lt;20,LightShader!W116,OFFSET(LightShader!W116,Param!$M$21-20,0))+POWER(0.3,Param!$M$21)),-2),0))</f>
        <v>2.6864268060110028</v>
      </c>
      <c r="X51" s="46">
        <f ca="1">IF(ScreenHeight!$B52&lt;OFFSET(Radar!$AC$3,COLUMN(),0),    Param!$B$38/ScreenHeight!$B52,    (Param!$B$37+1/(1-OFFSET(Radar!$AD$3,COLUMN(),0)*ScreenHeight!$C52)/Param!$B$39)/OFFSET(Radar!$AC$3,COLUMN(),0))*DistanceShader!X51*LightShader!X51*(IF(OFFSET(Ghosts!$S$41,COLUMN(),0)&lt;ScreenHeight!$E52,   1,   (SQRT(OFFSET(Ghosts!$T$41,COLUMN(),0)-OFFSET(Ghosts!$R$41,COLUMN(),0)*ScreenHeight!$D52)-1))+IF(Ghosts!$B$35,IF(Param!$M$21,-1-POWER(0.3,Param!$M$21)/(IF(Param!$M$21&lt;20,LightShader!X116,OFFSET(LightShader!X116,Param!$M$21-20,0))+POWER(0.3,Param!$M$21)),-2),0))</f>
        <v>2.7741902015521838</v>
      </c>
      <c r="Y51" s="46">
        <f ca="1">IF(ScreenHeight!$B52&lt;OFFSET(Radar!$AC$3,COLUMN(),0),    Param!$B$38/ScreenHeight!$B52,    (Param!$B$37+1/(1-OFFSET(Radar!$AD$3,COLUMN(),0)*ScreenHeight!$C52)/Param!$B$39)/OFFSET(Radar!$AC$3,COLUMN(),0))*DistanceShader!Y51*LightShader!Y51*(IF(OFFSET(Ghosts!$S$41,COLUMN(),0)&lt;ScreenHeight!$E52,   1,   (SQRT(OFFSET(Ghosts!$T$41,COLUMN(),0)-OFFSET(Ghosts!$R$41,COLUMN(),0)*ScreenHeight!$D52)-1))+IF(Ghosts!$B$35,IF(Param!$M$21,-1-POWER(0.3,Param!$M$21)/(IF(Param!$M$21&lt;20,LightShader!Y116,OFFSET(LightShader!Y116,Param!$M$21-20,0))+POWER(0.3,Param!$M$21)),-2),0))</f>
        <v>2.8650397814870279</v>
      </c>
      <c r="Z51" s="46">
        <f ca="1">IF(ScreenHeight!$B52&lt;OFFSET(Radar!$AC$3,COLUMN(),0),    Param!$B$38/ScreenHeight!$B52,    (Param!$B$37+1/(1-OFFSET(Radar!$AD$3,COLUMN(),0)*ScreenHeight!$C52)/Param!$B$39)/OFFSET(Radar!$AC$3,COLUMN(),0))*DistanceShader!Z51*LightShader!Z51*(IF(OFFSET(Ghosts!$S$41,COLUMN(),0)&lt;ScreenHeight!$E52,   1,   (SQRT(OFFSET(Ghosts!$T$41,COLUMN(),0)-OFFSET(Ghosts!$R$41,COLUMN(),0)*ScreenHeight!$D52)-1))+IF(Ghosts!$B$35,IF(Param!$M$21,-1-POWER(0.3,Param!$M$21)/(IF(Param!$M$21&lt;20,LightShader!Z116,OFFSET(LightShader!Z116,Param!$M$21-20,0))+POWER(0.3,Param!$M$21)),-2),0))</f>
        <v>2.9589985832875549</v>
      </c>
      <c r="AA51" s="46">
        <f ca="1">IF(ScreenHeight!$B52&lt;OFFSET(Radar!$AC$3,COLUMN(),0),    Param!$B$38/ScreenHeight!$B52,    (Param!$B$37+1/(1-OFFSET(Radar!$AD$3,COLUMN(),0)*ScreenHeight!$C52)/Param!$B$39)/OFFSET(Radar!$AC$3,COLUMN(),0))*DistanceShader!AA51*LightShader!AA51*(IF(OFFSET(Ghosts!$S$41,COLUMN(),0)&lt;ScreenHeight!$E52,   1,   (SQRT(OFFSET(Ghosts!$T$41,COLUMN(),0)-OFFSET(Ghosts!$R$41,COLUMN(),0)*ScreenHeight!$D52)-1))+IF(Ghosts!$B$35,IF(Param!$M$21,-1-POWER(0.3,Param!$M$21)/(IF(Param!$M$21&lt;20,LightShader!AA116,OFFSET(LightShader!AA116,Param!$M$21-20,0))+POWER(0.3,Param!$M$21)),-2),0))</f>
        <v>3.0560677126870592</v>
      </c>
      <c r="AB51" s="46">
        <f ca="1">IF(ScreenHeight!$B52&lt;OFFSET(Radar!$AC$3,COLUMN(),0),    Param!$B$38/ScreenHeight!$B52,    (Param!$B$37+1/(1-OFFSET(Radar!$AD$3,COLUMN(),0)*ScreenHeight!$C52)/Param!$B$39)/OFFSET(Radar!$AC$3,COLUMN(),0))*DistanceShader!AB51*LightShader!AB51*(IF(OFFSET(Ghosts!$S$41,COLUMN(),0)&lt;ScreenHeight!$E52,   1,   (SQRT(OFFSET(Ghosts!$T$41,COLUMN(),0)-OFFSET(Ghosts!$R$41,COLUMN(),0)*ScreenHeight!$D52)-1))+IF(Ghosts!$B$35,IF(Param!$M$21,-1-POWER(0.3,Param!$M$21)/(IF(Param!$M$21&lt;20,LightShader!AB116,OFFSET(LightShader!AB116,Param!$M$21-20,0))+POWER(0.3,Param!$M$21)),-2),0))</f>
        <v>3.1562211795215935</v>
      </c>
      <c r="AC51" s="46">
        <f ca="1">IF(ScreenHeight!$B52&lt;OFFSET(Radar!$AC$3,COLUMN(),0),    Param!$B$38/ScreenHeight!$B52,    (Param!$B$37+1/(1-OFFSET(Radar!$AD$3,COLUMN(),0)*ScreenHeight!$C52)/Param!$B$39)/OFFSET(Radar!$AC$3,COLUMN(),0))*DistanceShader!AC51*LightShader!AC51*(IF(OFFSET(Ghosts!$S$41,COLUMN(),0)&lt;ScreenHeight!$E52,   1,   (SQRT(OFFSET(Ghosts!$T$41,COLUMN(),0)-OFFSET(Ghosts!$R$41,COLUMN(),0)*ScreenHeight!$D52)-1))+IF(Ghosts!$B$35,IF(Param!$M$21,-1-POWER(0.3,Param!$M$21)/(IF(Param!$M$21&lt;20,LightShader!AC116,OFFSET(LightShader!AC116,Param!$M$21-20,0))+POWER(0.3,Param!$M$21)),-2),0))</f>
        <v>3.2593998887729798</v>
      </c>
      <c r="AD51" s="46">
        <f ca="1">IF(ScreenHeight!$B52&lt;OFFSET(Radar!$AC$3,COLUMN(),0),    Param!$B$38/ScreenHeight!$B52,    (Param!$B$37+1/(1-OFFSET(Radar!$AD$3,COLUMN(),0)*ScreenHeight!$C52)/Param!$B$39)/OFFSET(Radar!$AC$3,COLUMN(),0))*DistanceShader!AD51*LightShader!AD51*(IF(OFFSET(Ghosts!$S$41,COLUMN(),0)&lt;ScreenHeight!$E52,   1,   (SQRT(OFFSET(Ghosts!$T$41,COLUMN(),0)-OFFSET(Ghosts!$R$41,COLUMN(),0)*ScreenHeight!$D52)-1))+IF(Ghosts!$B$35,IF(Param!$M$21,-1-POWER(0.3,Param!$M$21)/(IF(Param!$M$21&lt;20,LightShader!AD116,OFFSET(LightShader!AD116,Param!$M$21-20,0))+POWER(0.3,Param!$M$21)),-2),0))</f>
        <v>3.3655047190530505</v>
      </c>
      <c r="AE51" s="46">
        <f ca="1">IF(ScreenHeight!$B52&lt;OFFSET(Radar!$AC$3,COLUMN(),0),    Param!$B$38/ScreenHeight!$B52,    (Param!$B$37+1/(1-OFFSET(Radar!$AD$3,COLUMN(),0)*ScreenHeight!$C52)/Param!$B$39)/OFFSET(Radar!$AC$3,COLUMN(),0))*DistanceShader!AE51*LightShader!AE51*(IF(OFFSET(Ghosts!$S$41,COLUMN(),0)&lt;ScreenHeight!$E52,   1,   (SQRT(OFFSET(Ghosts!$T$41,COLUMN(),0)-OFFSET(Ghosts!$R$41,COLUMN(),0)*ScreenHeight!$D52)-1))+IF(Ghosts!$B$35,IF(Param!$M$21,-1-POWER(0.3,Param!$M$21)/(IF(Param!$M$21&lt;20,LightShader!AE116,OFFSET(LightShader!AE116,Param!$M$21-20,0))+POWER(0.3,Param!$M$21)),-2),0))</f>
        <v>3.4743886453797836</v>
      </c>
      <c r="AF51" s="46">
        <f ca="1">IF(ScreenHeight!$B52&lt;OFFSET(Radar!$AC$3,COLUMN(),0),    Param!$B$38/ScreenHeight!$B52,    (Param!$B$37+1/(1-OFFSET(Radar!$AD$3,COLUMN(),0)*ScreenHeight!$C52)/Param!$B$39)/OFFSET(Radar!$AC$3,COLUMN(),0))*DistanceShader!AF51*LightShader!AF51*(IF(OFFSET(Ghosts!$S$41,COLUMN(),0)&lt;ScreenHeight!$E52,   1,   (SQRT(OFFSET(Ghosts!$T$41,COLUMN(),0)-OFFSET(Ghosts!$R$41,COLUMN(),0)*ScreenHeight!$D52)-1))+IF(Ghosts!$B$35,IF(Param!$M$21,-1-POWER(0.3,Param!$M$21)/(IF(Param!$M$21&lt;20,LightShader!AF116,OFFSET(LightShader!AF116,Param!$M$21-20,0))+POWER(0.3,Param!$M$21)),-2),0))</f>
        <v>3.5858479041526903</v>
      </c>
      <c r="AG51" s="46">
        <f ca="1">IF(ScreenHeight!$B52&lt;OFFSET(Radar!$AC$3,COLUMN(),0),    Param!$B$38/ScreenHeight!$B52,    (Param!$B$37+1/(1-OFFSET(Radar!$AD$3,COLUMN(),0)*ScreenHeight!$C52)/Param!$B$39)/OFFSET(Radar!$AC$3,COLUMN(),0))*DistanceShader!AG51*LightShader!AG51*(IF(OFFSET(Ghosts!$S$41,COLUMN(),0)&lt;ScreenHeight!$E52,   1,   (SQRT(OFFSET(Ghosts!$T$41,COLUMN(),0)-OFFSET(Ghosts!$R$41,COLUMN(),0)*ScreenHeight!$D52)-1))+IF(Ghosts!$B$35,IF(Param!$M$21,-1-POWER(0.3,Param!$M$21)/(IF(Param!$M$21&lt;20,LightShader!AG116,OFFSET(LightShader!AG116,Param!$M$21-20,0))+POWER(0.3,Param!$M$21)),-2),0))</f>
        <v>3.6996122610447677</v>
      </c>
      <c r="AH51" s="46">
        <f ca="1">IF(ScreenHeight!$B52&lt;OFFSET(Radar!$AC$3,COLUMN(),0),    Param!$B$38/ScreenHeight!$B52,    (Param!$B$37+1/(1-OFFSET(Radar!$AD$3,COLUMN(),0)*ScreenHeight!$C52)/Param!$B$39)/OFFSET(Radar!$AC$3,COLUMN(),0))*DistanceShader!AH51*LightShader!AH51*(IF(OFFSET(Ghosts!$S$41,COLUMN(),0)&lt;ScreenHeight!$E52,   1,   (SQRT(OFFSET(Ghosts!$T$41,COLUMN(),0)-OFFSET(Ghosts!$R$41,COLUMN(),0)*ScreenHeight!$D52)-1))+IF(Ghosts!$B$35,IF(Param!$M$21,-1-POWER(0.3,Param!$M$21)/(IF(Param!$M$21&lt;20,LightShader!AH116,OFFSET(LightShader!AH116,Param!$M$21-20,0))+POWER(0.3,Param!$M$21)),-2),0))</f>
        <v>3.815334532880716</v>
      </c>
      <c r="AI51" s="46">
        <f ca="1">IF(ScreenHeight!$B52&lt;OFFSET(Radar!$AC$3,COLUMN(),0),    Param!$B$38/ScreenHeight!$B52,    (Param!$B$37+1/(1-OFFSET(Radar!$AD$3,COLUMN(),0)*ScreenHeight!$C52)/Param!$B$39)/OFFSET(Radar!$AC$3,COLUMN(),0))*DistanceShader!AI51*LightShader!AI51*(IF(OFFSET(Ghosts!$S$41,COLUMN(),0)&lt;ScreenHeight!$E52,   1,   (SQRT(OFFSET(Ghosts!$T$41,COLUMN(),0)-OFFSET(Ghosts!$R$41,COLUMN(),0)*ScreenHeight!$D52)-1))+IF(Ghosts!$B$35,IF(Param!$M$21,-1-POWER(0.3,Param!$M$21)/(IF(Param!$M$21&lt;20,LightShader!AI116,OFFSET(LightShader!AI116,Param!$M$21-20,0))+POWER(0.3,Param!$M$21)),-2),0))</f>
        <v>3.9325796380495617</v>
      </c>
      <c r="AJ51" s="46">
        <f ca="1">IF(ScreenHeight!$B52&lt;OFFSET(Radar!$AC$3,COLUMN(),0),    Param!$B$38/ScreenHeight!$B52,    (Param!$B$37+1/(1-OFFSET(Radar!$AD$3,COLUMN(),0)*ScreenHeight!$C52)/Param!$B$39)/OFFSET(Radar!$AC$3,COLUMN(),0))*DistanceShader!AJ51*LightShader!AJ51*(IF(OFFSET(Ghosts!$S$41,COLUMN(),0)&lt;ScreenHeight!$E52,   1,   (SQRT(OFFSET(Ghosts!$T$41,COLUMN(),0)-OFFSET(Ghosts!$R$41,COLUMN(),0)*ScreenHeight!$D52)-1))+IF(Ghosts!$B$35,IF(Param!$M$21,-1-POWER(0.3,Param!$M$21)/(IF(Param!$M$21&lt;20,LightShader!AJ116,OFFSET(LightShader!AJ116,Param!$M$21-20,0))+POWER(0.3,Param!$M$21)),-2),0))</f>
        <v>4.0508136107565988</v>
      </c>
      <c r="AK51" s="46">
        <f ca="1">IF(ScreenHeight!$B52&lt;OFFSET(Radar!$AC$3,COLUMN(),0),    Param!$B$38/ScreenHeight!$B52,    (Param!$B$37+1/(1-OFFSET(Radar!$AD$3,COLUMN(),0)*ScreenHeight!$C52)/Param!$B$39)/OFFSET(Radar!$AC$3,COLUMN(),0))*DistanceShader!AK51*LightShader!AK51*(IF(OFFSET(Ghosts!$S$41,COLUMN(),0)&lt;ScreenHeight!$E52,   1,   (SQRT(OFFSET(Ghosts!$T$41,COLUMN(),0)-OFFSET(Ghosts!$R$41,COLUMN(),0)*ScreenHeight!$D52)-1))+IF(Ghosts!$B$35,IF(Param!$M$21,-1-POWER(0.3,Param!$M$21)/(IF(Param!$M$21&lt;20,LightShader!AK116,OFFSET(LightShader!AK116,Param!$M$21-20,0))+POWER(0.3,Param!$M$21)),-2),0))</f>
        <v>4.1693932132496885</v>
      </c>
      <c r="AL51" s="46">
        <f ca="1">IF(ScreenHeight!$B52&lt;OFFSET(Radar!$AC$3,COLUMN(),0),    Param!$B$38/ScreenHeight!$B52,    (Param!$B$37+1/(1-OFFSET(Radar!$AD$3,COLUMN(),0)*ScreenHeight!$C52)/Param!$B$39)/OFFSET(Radar!$AC$3,COLUMN(),0))*DistanceShader!AL51*LightShader!AL51*(IF(OFFSET(Ghosts!$S$41,COLUMN(),0)&lt;ScreenHeight!$E52,   1,   (SQRT(OFFSET(Ghosts!$T$41,COLUMN(),0)-OFFSET(Ghosts!$R$41,COLUMN(),0)*ScreenHeight!$D52)-1))+IF(Ghosts!$B$35,IF(Param!$M$21,-1-POWER(0.3,Param!$M$21)/(IF(Param!$M$21&lt;20,LightShader!AL116,OFFSET(LightShader!AL116,Param!$M$21-20,0))+POWER(0.3,Param!$M$21)),-2),0))</f>
        <v>4.287557011778552</v>
      </c>
      <c r="AM51" s="46">
        <f ca="1">IF(ScreenHeight!$B52&lt;OFFSET(Radar!$AC$3,COLUMN(),0),    Param!$B$38/ScreenHeight!$B52,    (Param!$B$37+1/(1-OFFSET(Radar!$AD$3,COLUMN(),0)*ScreenHeight!$C52)/Param!$B$39)/OFFSET(Radar!$AC$3,COLUMN(),0))*DistanceShader!AM51*LightShader!AM51*(IF(OFFSET(Ghosts!$S$41,COLUMN(),0)&lt;ScreenHeight!$E52,   1,   (SQRT(OFFSET(Ghosts!$T$41,COLUMN(),0)-OFFSET(Ghosts!$R$41,COLUMN(),0)*ScreenHeight!$D52)-1))+IF(Ghosts!$B$35,IF(Param!$M$21,-1-POWER(0.3,Param!$M$21)/(IF(Param!$M$21&lt;20,LightShader!AM116,OFFSET(LightShader!AM116,Param!$M$21-20,0))+POWER(0.3,Param!$M$21)),-2),0))</f>
        <v>4.404419031694558</v>
      </c>
      <c r="AN51" s="46">
        <f ca="1">IF(ScreenHeight!$B52&lt;OFFSET(Radar!$AC$3,COLUMN(),0),    Param!$B$38/ScreenHeight!$B52,    (Param!$B$37+1/(1-OFFSET(Radar!$AD$3,COLUMN(),0)*ScreenHeight!$C52)/Param!$B$39)/OFFSET(Radar!$AC$3,COLUMN(),0))*DistanceShader!AN51*LightShader!AN51*(IF(OFFSET(Ghosts!$S$41,COLUMN(),0)&lt;ScreenHeight!$E52,   1,   (SQRT(OFFSET(Ghosts!$T$41,COLUMN(),0)-OFFSET(Ghosts!$R$41,COLUMN(),0)*ScreenHeight!$D52)-1))+IF(Ghosts!$B$35,IF(Param!$M$21,-1-POWER(0.3,Param!$M$21)/(IF(Param!$M$21&lt;20,LightShader!AN116,OFFSET(LightShader!AN116,Param!$M$21-20,0))+POWER(0.3,Param!$M$21)),-2),0))</f>
        <v>4.5189663468584342</v>
      </c>
      <c r="AO51" s="46">
        <f ca="1">IF(ScreenHeight!$B52&lt;OFFSET(Radar!$AC$3,COLUMN(),0),    Param!$B$38/ScreenHeight!$B52,    (Param!$B$37+1/(1-OFFSET(Radar!$AD$3,COLUMN(),0)*ScreenHeight!$C52)/Param!$B$39)/OFFSET(Radar!$AC$3,COLUMN(),0))*DistanceShader!AO51*LightShader!AO51*(IF(OFFSET(Ghosts!$S$41,COLUMN(),0)&lt;ScreenHeight!$E52,   1,   (SQRT(OFFSET(Ghosts!$T$41,COLUMN(),0)-OFFSET(Ghosts!$R$41,COLUMN(),0)*ScreenHeight!$D52)-1))+IF(Ghosts!$B$35,IF(Param!$M$21,-1-POWER(0.3,Param!$M$21)/(IF(Param!$M$21&lt;20,LightShader!AO116,OFFSET(LightShader!AO116,Param!$M$21-20,0))+POWER(0.3,Param!$M$21)),-2),0))</f>
        <v>4.630062144434679</v>
      </c>
      <c r="AP51" s="46">
        <f ca="1">IF(ScreenHeight!$B52&lt;OFFSET(Radar!$AC$3,COLUMN(),0),    Param!$B$38/ScreenHeight!$B52,    (Param!$B$37+1/(1-OFFSET(Radar!$AD$3,COLUMN(),0)*ScreenHeight!$C52)/Param!$B$39)/OFFSET(Radar!$AC$3,COLUMN(),0))*DistanceShader!AP51*LightShader!AP51*(IF(OFFSET(Ghosts!$S$41,COLUMN(),0)&lt;ScreenHeight!$E52,   1,   (SQRT(OFFSET(Ghosts!$T$41,COLUMN(),0)-OFFSET(Ghosts!$R$41,COLUMN(),0)*ScreenHeight!$D52)-1))+IF(Ghosts!$B$35,IF(Param!$M$21,-1-POWER(0.3,Param!$M$21)/(IF(Param!$M$21&lt;20,LightShader!AP116,OFFSET(LightShader!AP116,Param!$M$21-20,0))+POWER(0.3,Param!$M$21)),-2),0))</f>
        <v>4.7364558777466055</v>
      </c>
      <c r="AQ51" s="46">
        <f ca="1">IF(ScreenHeight!$B52&lt;OFFSET(Radar!$AC$3,COLUMN(),0),    Param!$B$38/ScreenHeight!$B52,    (Param!$B$37+1/(1-OFFSET(Radar!$AD$3,COLUMN(),0)*ScreenHeight!$C52)/Param!$B$39)/OFFSET(Radar!$AC$3,COLUMN(),0))*DistanceShader!AQ51*LightShader!AQ51*(IF(OFFSET(Ghosts!$S$41,COLUMN(),0)&lt;ScreenHeight!$E52,   1,   (SQRT(OFFSET(Ghosts!$T$41,COLUMN(),0)-OFFSET(Ghosts!$R$41,COLUMN(),0)*ScreenHeight!$D52)-1))+IF(Ghosts!$B$35,IF(Param!$M$21,-1-POWER(0.3,Param!$M$21)/(IF(Param!$M$21&lt;20,LightShader!AQ116,OFFSET(LightShader!AQ116,Param!$M$21-20,0))+POWER(0.3,Param!$M$21)),-2),0))</f>
        <v>4.8368020044182582</v>
      </c>
      <c r="AR51" s="46">
        <f ca="1">IF(ScreenHeight!$B52&lt;OFFSET(Radar!$AC$3,COLUMN(),0),    Param!$B$38/ScreenHeight!$B52,    (Param!$B$37+1/(1-OFFSET(Radar!$AD$3,COLUMN(),0)*ScreenHeight!$C52)/Param!$B$39)/OFFSET(Radar!$AC$3,COLUMN(),0))*DistanceShader!AR51*LightShader!AR51*(IF(OFFSET(Ghosts!$S$41,COLUMN(),0)&lt;ScreenHeight!$E52,   1,   (SQRT(OFFSET(Ghosts!$T$41,COLUMN(),0)-OFFSET(Ghosts!$R$41,COLUMN(),0)*ScreenHeight!$D52)-1))+IF(Ghosts!$B$35,IF(Param!$M$21,-1-POWER(0.3,Param!$M$21)/(IF(Param!$M$21&lt;20,LightShader!AR116,OFFSET(LightShader!AR116,Param!$M$21-20,0))+POWER(0.3,Param!$M$21)),-2),0))</f>
        <v>4.9296884308575013</v>
      </c>
      <c r="AS51" s="46">
        <f ca="1">IF(ScreenHeight!$B52&lt;OFFSET(Radar!$AC$3,COLUMN(),0),    Param!$B$38/ScreenHeight!$B52,    (Param!$B$37+1/(1-OFFSET(Radar!$AD$3,COLUMN(),0)*ScreenHeight!$C52)/Param!$B$39)/OFFSET(Radar!$AC$3,COLUMN(),0))*DistanceShader!AS51*LightShader!AS51*(IF(OFFSET(Ghosts!$S$41,COLUMN(),0)&lt;ScreenHeight!$E52,   1,   (SQRT(OFFSET(Ghosts!$T$41,COLUMN(),0)-OFFSET(Ghosts!$R$41,COLUMN(),0)*ScreenHeight!$D52)-1))+IF(Ghosts!$B$35,IF(Param!$M$21,-1-POWER(0.3,Param!$M$21)/(IF(Param!$M$21&lt;20,LightShader!AS116,OFFSET(LightShader!AS116,Param!$M$21-20,0))+POWER(0.3,Param!$M$21)),-2),0))</f>
        <v>5.0136750922530764</v>
      </c>
      <c r="AT51" s="46">
        <f ca="1">IF(ScreenHeight!$B52&lt;OFFSET(Radar!$AC$3,COLUMN(),0),    Param!$B$38/ScreenHeight!$B52,    (Param!$B$37+1/(1-OFFSET(Radar!$AD$3,COLUMN(),0)*ScreenHeight!$C52)/Param!$B$39)/OFFSET(Radar!$AC$3,COLUMN(),0))*DistanceShader!AT51*LightShader!AT51*(IF(OFFSET(Ghosts!$S$41,COLUMN(),0)&lt;ScreenHeight!$E52,   1,   (SQRT(OFFSET(Ghosts!$T$41,COLUMN(),0)-OFFSET(Ghosts!$R$41,COLUMN(),0)*ScreenHeight!$D52)-1))+IF(Ghosts!$B$35,IF(Param!$M$21,-1-POWER(0.3,Param!$M$21)/(IF(Param!$M$21&lt;20,LightShader!AT116,OFFSET(LightShader!AT116,Param!$M$21-20,0))+POWER(0.3,Param!$M$21)),-2),0))</f>
        <v>5.0873420799380851</v>
      </c>
      <c r="AU51" s="46">
        <f ca="1">IF(ScreenHeight!$B52&lt;OFFSET(Radar!$AC$3,COLUMN(),0),    Param!$B$38/ScreenHeight!$B52,    (Param!$B$37+1/(1-OFFSET(Radar!$AD$3,COLUMN(),0)*ScreenHeight!$C52)/Param!$B$39)/OFFSET(Radar!$AC$3,COLUMN(),0))*DistanceShader!AU51*LightShader!AU51*(IF(OFFSET(Ghosts!$S$41,COLUMN(),0)&lt;ScreenHeight!$E52,   1,   (SQRT(OFFSET(Ghosts!$T$41,COLUMN(),0)-OFFSET(Ghosts!$R$41,COLUMN(),0)*ScreenHeight!$D52)-1))+IF(Ghosts!$B$35,IF(Param!$M$21,-1-POWER(0.3,Param!$M$21)/(IF(Param!$M$21&lt;20,LightShader!AU116,OFFSET(LightShader!AU116,Param!$M$21-20,0))+POWER(0.3,Param!$M$21)),-2),0))</f>
        <v>5.1493454484049286</v>
      </c>
      <c r="AV51" s="46">
        <f ca="1">IF(ScreenHeight!$B52&lt;OFFSET(Radar!$AC$3,COLUMN(),0),    Param!$B$38/ScreenHeight!$B52,    (Param!$B$37+1/(1-OFFSET(Radar!$AD$3,COLUMN(),0)*ScreenHeight!$C52)/Param!$B$39)/OFFSET(Radar!$AC$3,COLUMN(),0))*DistanceShader!AV51*LightShader!AV51*(IF(OFFSET(Ghosts!$S$41,COLUMN(),0)&lt;ScreenHeight!$E52,   1,   (SQRT(OFFSET(Ghosts!$T$41,COLUMN(),0)-OFFSET(Ghosts!$R$41,COLUMN(),0)*ScreenHeight!$D52)-1))+IF(Ghosts!$B$35,IF(Param!$M$21,-1-POWER(0.3,Param!$M$21)/(IF(Param!$M$21&lt;20,LightShader!AV116,OFFSET(LightShader!AV116,Param!$M$21-20,0))+POWER(0.3,Param!$M$21)),-2),0))</f>
        <v>5.198477446693075</v>
      </c>
      <c r="AW51" s="46">
        <f ca="1">IF(ScreenHeight!$B52&lt;OFFSET(Radar!$AC$3,COLUMN(),0),    Param!$B$38/ScreenHeight!$B52,    (Param!$B$37+1/(1-OFFSET(Radar!$AD$3,COLUMN(),0)*ScreenHeight!$C52)/Param!$B$39)/OFFSET(Radar!$AC$3,COLUMN(),0))*DistanceShader!AW51*LightShader!AW51*(IF(OFFSET(Ghosts!$S$41,COLUMN(),0)&lt;ScreenHeight!$E52,   1,   (SQRT(OFFSET(Ghosts!$T$41,COLUMN(),0)-OFFSET(Ghosts!$R$41,COLUMN(),0)*ScreenHeight!$D52)-1))+IF(Ghosts!$B$35,IF(Param!$M$21,-1-POWER(0.3,Param!$M$21)/(IF(Param!$M$21&lt;20,LightShader!AW116,OFFSET(LightShader!AW116,Param!$M$21-20,0))+POWER(0.3,Param!$M$21)),-2),0))</f>
        <v>5.2337266639987794</v>
      </c>
      <c r="AX51" s="46">
        <f ca="1">IF(ScreenHeight!$B52&lt;OFFSET(Radar!$AC$3,COLUMN(),0),    Param!$B$38/ScreenHeight!$B52,    (Param!$B$37+1/(1-OFFSET(Radar!$AD$3,COLUMN(),0)*ScreenHeight!$C52)/Param!$B$39)/OFFSET(Radar!$AC$3,COLUMN(),0))*DistanceShader!AX51*LightShader!AX51*(IF(OFFSET(Ghosts!$S$41,COLUMN(),0)&lt;ScreenHeight!$E52,   1,   (SQRT(OFFSET(Ghosts!$T$41,COLUMN(),0)-OFFSET(Ghosts!$R$41,COLUMN(),0)*ScreenHeight!$D52)-1))+IF(Ghosts!$B$35,IF(Param!$M$21,-1-POWER(0.3,Param!$M$21)/(IF(Param!$M$21&lt;20,LightShader!AX116,OFFSET(LightShader!AX116,Param!$M$21-20,0))+POWER(0.3,Param!$M$21)),-2),0))</f>
        <v>5.2543327466412668</v>
      </c>
      <c r="AY51" s="46">
        <f ca="1">IF(ScreenHeight!$B52&lt;OFFSET(Radar!$AC$3,COLUMN(),0),    Param!$B$38/ScreenHeight!$B52,    (Param!$B$37+1/(1-OFFSET(Radar!$AD$3,COLUMN(),0)*ScreenHeight!$C52)/Param!$B$39)/OFFSET(Radar!$AC$3,COLUMN(),0))*DistanceShader!AY51*LightShader!AY51*(IF(OFFSET(Ghosts!$S$41,COLUMN(),0)&lt;ScreenHeight!$E52,   1,   (SQRT(OFFSET(Ghosts!$T$41,COLUMN(),0)-OFFSET(Ghosts!$R$41,COLUMN(),0)*ScreenHeight!$D52)-1))+IF(Ghosts!$B$35,IF(Param!$M$21,-1-POWER(0.3,Param!$M$21)/(IF(Param!$M$21&lt;20,LightShader!AY116,OFFSET(LightShader!AY116,Param!$M$21-20,0))+POWER(0.3,Param!$M$21)),-2),0))</f>
        <v>5.2598302008131697</v>
      </c>
      <c r="AZ51" s="46">
        <f ca="1">IF(ScreenHeight!$B52&lt;OFFSET(Radar!$AC$3,COLUMN(),0),    Param!$B$38/ScreenHeight!$B52,    (Param!$B$37+1/(1-OFFSET(Radar!$AD$3,COLUMN(),0)*ScreenHeight!$C52)/Param!$B$39)/OFFSET(Radar!$AC$3,COLUMN(),0))*DistanceShader!AZ51*LightShader!AZ51*(IF(OFFSET(Ghosts!$S$41,COLUMN(),0)&lt;ScreenHeight!$E52,   1,   (SQRT(OFFSET(Ghosts!$T$41,COLUMN(),0)-OFFSET(Ghosts!$R$41,COLUMN(),0)*ScreenHeight!$D52)-1))+IF(Ghosts!$B$35,IF(Param!$M$21,-1-POWER(0.3,Param!$M$21)/(IF(Param!$M$21&lt;20,LightShader!AZ116,OFFSET(LightShader!AZ116,Param!$M$21-20,0))+POWER(0.3,Param!$M$21)),-2),0))</f>
        <v>5.250076502324597</v>
      </c>
      <c r="BA51" s="46">
        <f ca="1">IF(ScreenHeight!$B52&lt;OFFSET(Radar!$AC$3,COLUMN(),0),    Param!$B$38/ScreenHeight!$B52,    (Param!$B$37+1/(1-OFFSET(Radar!$AD$3,COLUMN(),0)*ScreenHeight!$C52)/Param!$B$39)/OFFSET(Radar!$AC$3,COLUMN(),0))*DistanceShader!BA51*LightShader!BA51*(IF(OFFSET(Ghosts!$S$41,COLUMN(),0)&lt;ScreenHeight!$E52,   1,   (SQRT(OFFSET(Ghosts!$T$41,COLUMN(),0)-OFFSET(Ghosts!$R$41,COLUMN(),0)*ScreenHeight!$D52)-1))+IF(Ghosts!$B$35,IF(Param!$M$21,-1-POWER(0.3,Param!$M$21)/(IF(Param!$M$21&lt;20,LightShader!BA116,OFFSET(LightShader!BA116,Param!$M$21-20,0))+POWER(0.3,Param!$M$21)),-2),0))</f>
        <v>5.2252612695953831</v>
      </c>
      <c r="BB51" s="46">
        <f ca="1">IF(ScreenHeight!$B52&lt;OFFSET(Radar!$AC$3,COLUMN(),0),    Param!$B$38/ScreenHeight!$B52,    (Param!$B$37+1/(1-OFFSET(Radar!$AD$3,COLUMN(),0)*ScreenHeight!$C52)/Param!$B$39)/OFFSET(Radar!$AC$3,COLUMN(),0))*DistanceShader!BB51*LightShader!BB51*(IF(OFFSET(Ghosts!$S$41,COLUMN(),0)&lt;ScreenHeight!$E52,   1,   (SQRT(OFFSET(Ghosts!$T$41,COLUMN(),0)-OFFSET(Ghosts!$R$41,COLUMN(),0)*ScreenHeight!$D52)-1))+IF(Ghosts!$B$35,IF(Param!$M$21,-1-POWER(0.3,Param!$M$21)/(IF(Param!$M$21&lt;20,LightShader!BB116,OFFSET(LightShader!BB116,Param!$M$21-20,0))+POWER(0.3,Param!$M$21)),-2),0))</f>
        <v>5.1858953932785266</v>
      </c>
      <c r="BC51" s="46">
        <f ca="1">IF(ScreenHeight!$B52&lt;OFFSET(Radar!$AC$3,COLUMN(),0),    Param!$B$38/ScreenHeight!$B52,    (Param!$B$37+1/(1-OFFSET(Radar!$AD$3,COLUMN(),0)*ScreenHeight!$C52)/Param!$B$39)/OFFSET(Radar!$AC$3,COLUMN(),0))*DistanceShader!BC51*LightShader!BC51*(IF(OFFSET(Ghosts!$S$41,COLUMN(),0)&lt;ScreenHeight!$E52,   1,   (SQRT(OFFSET(Ghosts!$T$41,COLUMN(),0)-OFFSET(Ghosts!$R$41,COLUMN(),0)*ScreenHeight!$D52)-1))+IF(Ghosts!$B$35,IF(Param!$M$21,-1-POWER(0.3,Param!$M$21)/(IF(Param!$M$21&lt;20,LightShader!BC116,OFFSET(LightShader!BC116,Param!$M$21-20,0))+POWER(0.3,Param!$M$21)),-2),0))</f>
        <v>5.1327813670525204</v>
      </c>
      <c r="BD51" s="46">
        <f ca="1">IF(ScreenHeight!$B52&lt;OFFSET(Radar!$AC$3,COLUMN(),0),    Param!$B$38/ScreenHeight!$B52,    (Param!$B$37+1/(1-OFFSET(Radar!$AD$3,COLUMN(),0)*ScreenHeight!$C52)/Param!$B$39)/OFFSET(Radar!$AC$3,COLUMN(),0))*DistanceShader!BD51*LightShader!BD51*(IF(OFFSET(Ghosts!$S$41,COLUMN(),0)&lt;ScreenHeight!$E52,   1,   (SQRT(OFFSET(Ghosts!$T$41,COLUMN(),0)-OFFSET(Ghosts!$R$41,COLUMN(),0)*ScreenHeight!$D52)-1))+IF(Ghosts!$B$35,IF(Param!$M$21,-1-POWER(0.3,Param!$M$21)/(IF(Param!$M$21&lt;20,LightShader!BD116,OFFSET(LightShader!BD116,Param!$M$21-20,0))+POWER(0.3,Param!$M$21)),-2),0))</f>
        <v>5.0669681811822782</v>
      </c>
      <c r="BE51" s="46">
        <f ca="1">IF(ScreenHeight!$B52&lt;OFFSET(Radar!$AC$3,COLUMN(),0),    Param!$B$38/ScreenHeight!$B52,    (Param!$B$37+1/(1-OFFSET(Radar!$AD$3,COLUMN(),0)*ScreenHeight!$C52)/Param!$B$39)/OFFSET(Radar!$AC$3,COLUMN(),0))*DistanceShader!BE51*LightShader!BE51*(IF(OFFSET(Ghosts!$S$41,COLUMN(),0)&lt;ScreenHeight!$E52,   1,   (SQRT(OFFSET(Ghosts!$T$41,COLUMN(),0)-OFFSET(Ghosts!$R$41,COLUMN(),0)*ScreenHeight!$D52)-1))+IF(Ghosts!$B$35,IF(Param!$M$21,-1-POWER(0.3,Param!$M$21)/(IF(Param!$M$21&lt;20,LightShader!BE116,OFFSET(LightShader!BE116,Param!$M$21-20,0))+POWER(0.3,Param!$M$21)),-2),0))</f>
        <v>4.9896956398819059</v>
      </c>
      <c r="BF51" s="46">
        <f ca="1">IF(ScreenHeight!$B52&lt;OFFSET(Radar!$AC$3,COLUMN(),0),    Param!$B$38/ScreenHeight!$B52,    (Param!$B$37+1/(1-OFFSET(Radar!$AD$3,COLUMN(),0)*ScreenHeight!$C52)/Param!$B$39)/OFFSET(Radar!$AC$3,COLUMN(),0))*DistanceShader!BF51*LightShader!BF51*(IF(OFFSET(Ghosts!$S$41,COLUMN(),0)&lt;ScreenHeight!$E52,   1,   (SQRT(OFFSET(Ghosts!$T$41,COLUMN(),0)-OFFSET(Ghosts!$R$41,COLUMN(),0)*ScreenHeight!$D52)-1))+IF(Ghosts!$B$35,IF(Param!$M$21,-1-POWER(0.3,Param!$M$21)/(IF(Param!$M$21&lt;20,LightShader!BF116,OFFSET(LightShader!BF116,Param!$M$21-20,0))+POWER(0.3,Param!$M$21)),-2),0))</f>
        <v>4.9023336267430642</v>
      </c>
      <c r="BG51" s="46">
        <f ca="1">IF(ScreenHeight!$B52&lt;OFFSET(Radar!$AC$3,COLUMN(),0),    Param!$B$38/ScreenHeight!$B52,    (Param!$B$37+1/(1-OFFSET(Radar!$AD$3,COLUMN(),0)*ScreenHeight!$C52)/Param!$B$39)/OFFSET(Radar!$AC$3,COLUMN(),0))*DistanceShader!BG51*LightShader!BG51*(IF(OFFSET(Ghosts!$S$41,COLUMN(),0)&lt;ScreenHeight!$E52,   1,   (SQRT(OFFSET(Ghosts!$T$41,COLUMN(),0)-OFFSET(Ghosts!$R$41,COLUMN(),0)*ScreenHeight!$D52)-1))+IF(Ghosts!$B$35,IF(Param!$M$21,-1-POWER(0.3,Param!$M$21)/(IF(Param!$M$21&lt;20,LightShader!BG116,OFFSET(LightShader!BG116,Param!$M$21-20,0))+POWER(0.3,Param!$M$21)),-2),0))</f>
        <v>4.8063216567151779</v>
      </c>
      <c r="BH51" s="46">
        <f ca="1">IF(ScreenHeight!$B52&lt;OFFSET(Radar!$AC$3,COLUMN(),0),    Param!$B$38/ScreenHeight!$B52,    (Param!$B$37+1/(1-OFFSET(Radar!$AD$3,COLUMN(),0)*ScreenHeight!$C52)/Param!$B$39)/OFFSET(Radar!$AC$3,COLUMN(),0))*DistanceShader!BH51*LightShader!BH51*(IF(OFFSET(Ghosts!$S$41,COLUMN(),0)&lt;ScreenHeight!$E52,   1,   (SQRT(OFFSET(Ghosts!$T$41,COLUMN(),0)-OFFSET(Ghosts!$R$41,COLUMN(),0)*ScreenHeight!$D52)-1))+IF(Ghosts!$B$35,IF(Param!$M$21,-1-POWER(0.3,Param!$M$21)/(IF(Param!$M$21&lt;20,LightShader!BH116,OFFSET(LightShader!BH116,Param!$M$21-20,0))+POWER(0.3,Param!$M$21)),-2),0))</f>
        <v>4.7031131848389682</v>
      </c>
      <c r="BI51" s="46">
        <f ca="1">IF(ScreenHeight!$B52&lt;OFFSET(Radar!$AC$3,COLUMN(),0),    Param!$B$38/ScreenHeight!$B52,    (Param!$B$37+1/(1-OFFSET(Radar!$AD$3,COLUMN(),0)*ScreenHeight!$C52)/Param!$B$39)/OFFSET(Radar!$AC$3,COLUMN(),0))*DistanceShader!BI51*LightShader!BI51*(IF(OFFSET(Ghosts!$S$41,COLUMN(),0)&lt;ScreenHeight!$E52,   1,   (SQRT(OFFSET(Ghosts!$T$41,COLUMN(),0)-OFFSET(Ghosts!$R$41,COLUMN(),0)*ScreenHeight!$D52)-1))+IF(Ghosts!$B$35,IF(Param!$M$21,-1-POWER(0.3,Param!$M$21)/(IF(Param!$M$21&lt;20,LightShader!BI116,OFFSET(LightShader!BI116,Param!$M$21-20,0))+POWER(0.3,Param!$M$21)),-2),0))</f>
        <v>4.5941278631909572</v>
      </c>
      <c r="BJ51" s="46">
        <f ca="1">IF(ScreenHeight!$B52&lt;OFFSET(Radar!$AC$3,COLUMN(),0),    Param!$B$38/ScreenHeight!$B52,    (Param!$B$37+1/(1-OFFSET(Radar!$AD$3,COLUMN(),0)*ScreenHeight!$C52)/Param!$B$39)/OFFSET(Radar!$AC$3,COLUMN(),0))*DistanceShader!BJ51*LightShader!BJ51*(IF(OFFSET(Ghosts!$S$41,COLUMN(),0)&lt;ScreenHeight!$E52,   1,   (SQRT(OFFSET(Ghosts!$T$41,COLUMN(),0)-OFFSET(Ghosts!$R$41,COLUMN(),0)*ScreenHeight!$D52)-1))+IF(Ghosts!$B$35,IF(Param!$M$21,-1-POWER(0.3,Param!$M$21)/(IF(Param!$M$21&lt;20,LightShader!BJ116,OFFSET(LightShader!BJ116,Param!$M$21-20,0))+POWER(0.3,Param!$M$21)),-2),0))</f>
        <v>4.4807135387997334</v>
      </c>
      <c r="BK51" s="46">
        <f ca="1">IF(ScreenHeight!$B52&lt;OFFSET(Radar!$AC$3,COLUMN(),0),    Param!$B$38/ScreenHeight!$B52,    (Param!$B$37+1/(1-OFFSET(Radar!$AD$3,COLUMN(),0)*ScreenHeight!$C52)/Param!$B$39)/OFFSET(Radar!$AC$3,COLUMN(),0))*DistanceShader!BK51*LightShader!BK51*(IF(OFFSET(Ghosts!$S$41,COLUMN(),0)&lt;ScreenHeight!$E52,   1,   (SQRT(OFFSET(Ghosts!$T$41,COLUMN(),0)-OFFSET(Ghosts!$R$41,COLUMN(),0)*ScreenHeight!$D52)-1))+IF(Ghosts!$B$35,IF(Param!$M$21,-1-POWER(0.3,Param!$M$21)/(IF(Param!$M$21&lt;20,LightShader!BK116,OFFSET(LightShader!BK116,Param!$M$21-20,0))+POWER(0.3,Param!$M$21)),-2),0))</f>
        <v>4.364118505795461</v>
      </c>
      <c r="BL51" s="46">
        <f ca="1">IF(ScreenHeight!$B52&lt;OFFSET(Radar!$AC$3,COLUMN(),0),    Param!$B$38/ScreenHeight!$B52,    (Param!$B$37+1/(1-OFFSET(Radar!$AD$3,COLUMN(),0)*ScreenHeight!$C52)/Param!$B$39)/OFFSET(Radar!$AC$3,COLUMN(),0))*DistanceShader!BL51*LightShader!BL51*(IF(OFFSET(Ghosts!$S$41,COLUMN(),0)&lt;ScreenHeight!$E52,   1,   (SQRT(OFFSET(Ghosts!$T$41,COLUMN(),0)-OFFSET(Ghosts!$R$41,COLUMN(),0)*ScreenHeight!$D52)-1))+IF(Ghosts!$B$35,IF(Param!$M$21,-1-POWER(0.3,Param!$M$21)/(IF(Param!$M$21&lt;20,LightShader!BL116,OFFSET(LightShader!BL116,Param!$M$21-20,0))+POWER(0.3,Param!$M$21)),-2),0))</f>
        <v>4.2454735159532548</v>
      </c>
      <c r="BM51" s="46">
        <f ca="1">IF(ScreenHeight!$B52&lt;OFFSET(Radar!$AC$3,COLUMN(),0),    Param!$B$38/ScreenHeight!$B52,    (Param!$B$37+1/(1-OFFSET(Radar!$AD$3,COLUMN(),0)*ScreenHeight!$C52)/Param!$B$39)/OFFSET(Radar!$AC$3,COLUMN(),0))*DistanceShader!BM51*LightShader!BM51*(IF(OFFSET(Ghosts!$S$41,COLUMN(),0)&lt;ScreenHeight!$E52,   1,   (SQRT(OFFSET(Ghosts!$T$41,COLUMN(),0)-OFFSET(Ghosts!$R$41,COLUMN(),0)*ScreenHeight!$D52)-1))+IF(Ghosts!$B$35,IF(Param!$M$21,-1-POWER(0.3,Param!$M$21)/(IF(Param!$M$21&lt;20,LightShader!BM116,OFFSET(LightShader!BM116,Param!$M$21-20,0))+POWER(0.3,Param!$M$21)),-2),0))</f>
        <v>4.1257823728051717</v>
      </c>
      <c r="BN51" s="46">
        <f ca="1">IF(ScreenHeight!$B52&lt;OFFSET(Radar!$AC$3,COLUMN(),0),    Param!$B$38/ScreenHeight!$B52,    (Param!$B$37+1/(1-OFFSET(Radar!$AD$3,COLUMN(),0)*ScreenHeight!$C52)/Param!$B$39)/OFFSET(Radar!$AC$3,COLUMN(),0))*DistanceShader!BN51*LightShader!BN51*(IF(OFFSET(Ghosts!$S$41,COLUMN(),0)&lt;ScreenHeight!$E52,   1,   (SQRT(OFFSET(Ghosts!$T$41,COLUMN(),0)-OFFSET(Ghosts!$R$41,COLUMN(),0)*ScreenHeight!$D52)-1))+IF(Ghosts!$B$35,IF(Param!$M$21,-1-POWER(0.3,Param!$M$21)/(IF(Param!$M$21&lt;20,LightShader!BN116,OFFSET(LightShader!BN116,Param!$M$21-20,0))+POWER(0.3,Param!$M$21)),-2),0))</f>
        <v>4.0059195728079748</v>
      </c>
      <c r="BO51" s="46">
        <f ca="1">IF(ScreenHeight!$B52&lt;OFFSET(Radar!$AC$3,COLUMN(),0),    Param!$B$38/ScreenHeight!$B52,    (Param!$B$37+1/(1-OFFSET(Radar!$AD$3,COLUMN(),0)*ScreenHeight!$C52)/Param!$B$39)/OFFSET(Radar!$AC$3,COLUMN(),0))*DistanceShader!BO51*LightShader!BO51*(IF(OFFSET(Ghosts!$S$41,COLUMN(),0)&lt;ScreenHeight!$E52,   1,   (SQRT(OFFSET(Ghosts!$T$41,COLUMN(),0)-OFFSET(Ghosts!$R$41,COLUMN(),0)*ScreenHeight!$D52)-1))+IF(Ghosts!$B$35,IF(Param!$M$21,-1-POWER(0.3,Param!$M$21)/(IF(Param!$M$21&lt;20,LightShader!BO116,OFFSET(LightShader!BO116,Param!$M$21-20,0))+POWER(0.3,Param!$M$21)),-2),0))</f>
        <v>3.8866333554068118</v>
      </c>
      <c r="BP51" s="46">
        <f ca="1">IF(ScreenHeight!$B52&lt;OFFSET(Radar!$AC$3,COLUMN(),0),    Param!$B$38/ScreenHeight!$B52,    (Param!$B$37+1/(1-OFFSET(Radar!$AD$3,COLUMN(),0)*ScreenHeight!$C52)/Param!$B$39)/OFFSET(Radar!$AC$3,COLUMN(),0))*DistanceShader!BP51*LightShader!BP51*(IF(OFFSET(Ghosts!$S$41,COLUMN(),0)&lt;ScreenHeight!$E52,   1,   (SQRT(OFFSET(Ghosts!$T$41,COLUMN(),0)-OFFSET(Ghosts!$R$41,COLUMN(),0)*ScreenHeight!$D52)-1))+IF(Ghosts!$B$35,IF(Param!$M$21,-1-POWER(0.3,Param!$M$21)/(IF(Param!$M$21&lt;20,LightShader!BP116,OFFSET(LightShader!BP116,Param!$M$21-20,0))+POWER(0.3,Param!$M$21)),-2),0))</f>
        <v>3.7685526071841884</v>
      </c>
      <c r="BQ51" s="46">
        <f ca="1">IF(ScreenHeight!$B52&lt;OFFSET(Radar!$AC$3,COLUMN(),0),    Param!$B$38/ScreenHeight!$B52,    (Param!$B$37+1/(1-OFFSET(Radar!$AD$3,COLUMN(),0)*ScreenHeight!$C52)/Param!$B$39)/OFFSET(Radar!$AC$3,COLUMN(),0))*DistanceShader!BQ51*LightShader!BQ51*(IF(OFFSET(Ghosts!$S$41,COLUMN(),0)&lt;ScreenHeight!$E52,   1,   (SQRT(OFFSET(Ghosts!$T$41,COLUMN(),0)-OFFSET(Ghosts!$R$41,COLUMN(),0)*ScreenHeight!$D52)-1))+IF(Ghosts!$B$35,IF(Param!$M$21,-1-POWER(0.3,Param!$M$21)/(IF(Param!$M$21&lt;20,LightShader!BQ116,OFFSET(LightShader!BQ116,Param!$M$21-20,0))+POWER(0.3,Param!$M$21)),-2),0))</f>
        <v>3.6521962603228193</v>
      </c>
      <c r="BR51" s="46">
        <f ca="1">IF(ScreenHeight!$B52&lt;OFFSET(Radar!$AC$3,COLUMN(),0),    Param!$B$38/ScreenHeight!$B52,    (Param!$B$37+1/(1-OFFSET(Radar!$AD$3,COLUMN(),0)*ScreenHeight!$C52)/Param!$B$39)/OFFSET(Radar!$AC$3,COLUMN(),0))*DistanceShader!BR51*LightShader!BR51*(IF(OFFSET(Ghosts!$S$41,COLUMN(),0)&lt;ScreenHeight!$E52,   1,   (SQRT(OFFSET(Ghosts!$T$41,COLUMN(),0)-OFFSET(Ghosts!$R$41,COLUMN(),0)*ScreenHeight!$D52)-1))+IF(Ghosts!$B$35,IF(Param!$M$21,-1-POWER(0.3,Param!$M$21)/(IF(Param!$M$21&lt;20,LightShader!BR116,OFFSET(LightShader!BR116,Param!$M$21-20,0))+POWER(0.3,Param!$M$21)),-2),0))</f>
        <v>3.5379840718555431</v>
      </c>
      <c r="BS51" s="46">
        <f ca="1">IF(ScreenHeight!$B52&lt;OFFSET(Radar!$AC$3,COLUMN(),0),    Param!$B$38/ScreenHeight!$B52,    (Param!$B$37+1/(1-OFFSET(Radar!$AD$3,COLUMN(),0)*ScreenHeight!$C52)/Param!$B$39)/OFFSET(Radar!$AC$3,COLUMN(),0))*DistanceShader!BS51*LightShader!BS51*(IF(OFFSET(Ghosts!$S$41,COLUMN(),0)&lt;ScreenHeight!$E52,   1,   (SQRT(OFFSET(Ghosts!$T$41,COLUMN(),0)-OFFSET(Ghosts!$R$41,COLUMN(),0)*ScreenHeight!$D52)-1))+IF(Ghosts!$B$35,IF(Param!$M$21,-1-POWER(0.3,Param!$M$21)/(IF(Param!$M$21&lt;20,LightShader!BS116,OFFSET(LightShader!BS116,Param!$M$21-20,0))+POWER(0.3,Param!$M$21)),-2),0))</f>
        <v>3.4262479239835097</v>
      </c>
      <c r="BT51" s="46">
        <f ca="1">IF(ScreenHeight!$B52&lt;OFFSET(Radar!$AC$3,COLUMN(),0),    Param!$B$38/ScreenHeight!$B52,    (Param!$B$37+1/(1-OFFSET(Radar!$AD$3,COLUMN(),0)*ScreenHeight!$C52)/Param!$B$39)/OFFSET(Radar!$AC$3,COLUMN(),0))*DistanceShader!BT51*LightShader!BT51*(IF(OFFSET(Ghosts!$S$41,COLUMN(),0)&lt;ScreenHeight!$E52,   1,   (SQRT(OFFSET(Ghosts!$T$41,COLUMN(),0)-OFFSET(Ghosts!$R$41,COLUMN(),0)*ScreenHeight!$D52)-1))+IF(Ghosts!$B$35,IF(Param!$M$21,-1-POWER(0.3,Param!$M$21)/(IF(Param!$M$21&lt;20,LightShader!BT116,OFFSET(LightShader!BT116,Param!$M$21-20,0))+POWER(0.3,Param!$M$21)),-2),0))</f>
        <v>3.317243019668096</v>
      </c>
      <c r="BU51" s="46">
        <f ca="1">IF(ScreenHeight!$B52&lt;OFFSET(Radar!$AC$3,COLUMN(),0),    Param!$B$38/ScreenHeight!$B52,    (Param!$B$37+1/(1-OFFSET(Radar!$AD$3,COLUMN(),0)*ScreenHeight!$C52)/Param!$B$39)/OFFSET(Radar!$AC$3,COLUMN(),0))*DistanceShader!BU51*LightShader!BU51*(IF(OFFSET(Ghosts!$S$41,COLUMN(),0)&lt;ScreenHeight!$E52,   1,   (SQRT(OFFSET(Ghosts!$T$41,COLUMN(),0)-OFFSET(Ghosts!$R$41,COLUMN(),0)*ScreenHeight!$D52)-1))+IF(Ghosts!$B$35,IF(Param!$M$21,-1-POWER(0.3,Param!$M$21)/(IF(Param!$M$21&lt;20,LightShader!BU116,OFFSET(LightShader!BU116,Param!$M$21-20,0))+POWER(0.3,Param!$M$21)),-2),0))</f>
        <v>3.2111585474630937</v>
      </c>
      <c r="BV51" s="46">
        <f ca="1">IF(ScreenHeight!$B52&lt;OFFSET(Radar!$AC$3,COLUMN(),0),    Param!$B$38/ScreenHeight!$B52,    (Param!$B$37+1/(1-OFFSET(Radar!$AD$3,COLUMN(),0)*ScreenHeight!$C52)/Param!$B$39)/OFFSET(Radar!$AC$3,COLUMN(),0))*DistanceShader!BV51*LightShader!BV51*(IF(OFFSET(Ghosts!$S$41,COLUMN(),0)&lt;ScreenHeight!$E52,   1,   (SQRT(OFFSET(Ghosts!$T$41,COLUMN(),0)-OFFSET(Ghosts!$R$41,COLUMN(),0)*ScreenHeight!$D52)-1))+IF(Ghosts!$B$35,IF(Param!$M$21,-1-POWER(0.3,Param!$M$21)/(IF(Param!$M$21&lt;20,LightShader!BV116,OFFSET(LightShader!BV116,Param!$M$21-20,0))+POWER(0.3,Param!$M$21)),-2),0))</f>
        <v>3.1081275503096326</v>
      </c>
      <c r="BW51" s="46">
        <f ca="1">IF(ScreenHeight!$B52&lt;OFFSET(Radar!$AC$3,COLUMN(),0),    Param!$B$38/ScreenHeight!$B52,    (Param!$B$37+1/(1-OFFSET(Radar!$AD$3,COLUMN(),0)*ScreenHeight!$C52)/Param!$B$39)/OFFSET(Radar!$AC$3,COLUMN(),0))*DistanceShader!BW51*LightShader!BW51*(IF(OFFSET(Ghosts!$S$41,COLUMN(),0)&lt;ScreenHeight!$E52,   1,   (SQRT(OFFSET(Ghosts!$T$41,COLUMN(),0)-OFFSET(Ghosts!$R$41,COLUMN(),0)*ScreenHeight!$D52)-1))+IF(Ghosts!$B$35,IF(Param!$M$21,-1-POWER(0.3,Param!$M$21)/(IF(Param!$M$21&lt;20,LightShader!BW116,OFFSET(LightShader!BW116,Param!$M$21-20,0))+POWER(0.3,Param!$M$21)),-2),0))</f>
        <v>3.0082358559164195</v>
      </c>
      <c r="BX51" s="46">
        <f ca="1">IF(ScreenHeight!$B52&lt;OFFSET(Radar!$AC$3,COLUMN(),0),    Param!$B$38/ScreenHeight!$B52,    (Param!$B$37+1/(1-OFFSET(Radar!$AD$3,COLUMN(),0)*ScreenHeight!$C52)/Param!$B$39)/OFFSET(Radar!$AC$3,COLUMN(),0))*DistanceShader!BX51*LightShader!BX51*(IF(OFFSET(Ghosts!$S$41,COLUMN(),0)&lt;ScreenHeight!$E52,   1,   (SQRT(OFFSET(Ghosts!$T$41,COLUMN(),0)-OFFSET(Ghosts!$R$41,COLUMN(),0)*ScreenHeight!$D52)-1))+IF(Ghosts!$B$35,IF(Param!$M$21,-1-POWER(0.3,Param!$M$21)/(IF(Param!$M$21&lt;20,LightShader!BX116,OFFSET(LightShader!BX116,Param!$M$21-20,0))+POWER(0.3,Param!$M$21)),-2),0))</f>
        <v>2.9115300158095936</v>
      </c>
      <c r="BY51" s="46">
        <f ca="1">IF(ScreenHeight!$B52&lt;OFFSET(Radar!$AC$3,COLUMN(),0),    Param!$B$38/ScreenHeight!$B52,    (Param!$B$37+1/(1-OFFSET(Radar!$AD$3,COLUMN(),0)*ScreenHeight!$C52)/Param!$B$39)/OFFSET(Radar!$AC$3,COLUMN(),0))*DistanceShader!BY51*LightShader!BY51*(IF(OFFSET(Ghosts!$S$41,COLUMN(),0)&lt;ScreenHeight!$E52,   1,   (SQRT(OFFSET(Ghosts!$T$41,COLUMN(),0)-OFFSET(Ghosts!$R$41,COLUMN(),0)*ScreenHeight!$D52)-1))+IF(Ghosts!$B$35,IF(Param!$M$21,-1-POWER(0.3,Param!$M$21)/(IF(Param!$M$21&lt;20,LightShader!BY116,OFFSET(LightShader!BY116,Param!$M$21-20,0))+POWER(0.3,Param!$M$21)),-2),0))</f>
        <v>2.8180242619286138</v>
      </c>
      <c r="BZ51" s="46">
        <f ca="1">IF(ScreenHeight!$B52&lt;OFFSET(Radar!$AC$3,COLUMN(),0),    Param!$B$38/ScreenHeight!$B52,    (Param!$B$37+1/(1-OFFSET(Radar!$AD$3,COLUMN(),0)*ScreenHeight!$C52)/Param!$B$39)/OFFSET(Radar!$AC$3,COLUMN(),0))*DistanceShader!BZ51*LightShader!BZ51*(IF(OFFSET(Ghosts!$S$41,COLUMN(),0)&lt;ScreenHeight!$E52,   1,   (SQRT(OFFSET(Ghosts!$T$41,COLUMN(),0)-OFFSET(Ghosts!$R$41,COLUMN(),0)*ScreenHeight!$D52)-1))+IF(Ghosts!$B$35,IF(Param!$M$21,-1-POWER(0.3,Param!$M$21)/(IF(Param!$M$21&lt;20,LightShader!BZ116,OFFSET(LightShader!BZ116,Param!$M$21-20,0))+POWER(0.3,Param!$M$21)),-2),0))</f>
        <v>2.727706529676396</v>
      </c>
      <c r="CA51" s="46">
        <f ca="1">IF(ScreenHeight!$B52&lt;OFFSET(Radar!$AC$3,COLUMN(),0),    Param!$B$38/ScreenHeight!$B52,    (Param!$B$37+1/(1-OFFSET(Radar!$AD$3,COLUMN(),0)*ScreenHeight!$C52)/Param!$B$39)/OFFSET(Radar!$AC$3,COLUMN(),0))*DistanceShader!CA51*LightShader!CA51*(IF(OFFSET(Ghosts!$S$41,COLUMN(),0)&lt;ScreenHeight!$E52,   1,   (SQRT(OFFSET(Ghosts!$T$41,COLUMN(),0)-OFFSET(Ghosts!$R$41,COLUMN(),0)*ScreenHeight!$D52)-1))+IF(Ghosts!$B$35,IF(Param!$M$21,-1-POWER(0.3,Param!$M$21)/(IF(Param!$M$21&lt;20,LightShader!CA116,OFFSET(LightShader!CA116,Param!$M$21-20,0))+POWER(0.3,Param!$M$21)),-2),0))</f>
        <v>2.6405436199819792</v>
      </c>
      <c r="CB51" s="46">
        <f ca="1">IF(ScreenHeight!$B52&lt;OFFSET(Radar!$AC$3,COLUMN(),0),    Param!$B$38/ScreenHeight!$B52,    (Param!$B$37+1/(1-OFFSET(Radar!$AD$3,COLUMN(),0)*ScreenHeight!$C52)/Param!$B$39)/OFFSET(Radar!$AC$3,COLUMN(),0))*DistanceShader!CB51*LightShader!CB51*(IF(OFFSET(Ghosts!$S$41,COLUMN(),0)&lt;ScreenHeight!$E52,   1,   (SQRT(OFFSET(Ghosts!$T$41,COLUMN(),0)-OFFSET(Ghosts!$R$41,COLUMN(),0)*ScreenHeight!$D52)-1))+IF(Ghosts!$B$35,IF(Param!$M$21,-1-POWER(0.3,Param!$M$21)/(IF(Param!$M$21&lt;20,LightShader!CB116,OFFSET(LightShader!CB116,Param!$M$21-20,0))+POWER(0.3,Param!$M$21)),-2),0))</f>
        <v>2.5564855847486152</v>
      </c>
      <c r="CC51" s="46">
        <f ca="1">IF(ScreenHeight!$B52&lt;OFFSET(Radar!$AC$3,COLUMN(),0),    Param!$B$38/ScreenHeight!$B52,    (Param!$B$37+1/(1-OFFSET(Radar!$AD$3,COLUMN(),0)*ScreenHeight!$C52)/Param!$B$39)/OFFSET(Radar!$AC$3,COLUMN(),0))*DistanceShader!CC51*LightShader!CC51*(IF(OFFSET(Ghosts!$S$41,COLUMN(),0)&lt;ScreenHeight!$E52,   1,   (SQRT(OFFSET(Ghosts!$T$41,COLUMN(),0)-OFFSET(Ghosts!$R$41,COLUMN(),0)*ScreenHeight!$D52)-1))+IF(Ghosts!$B$35,IF(Param!$M$21,-1-POWER(0.3,Param!$M$21)/(IF(Param!$M$21&lt;20,LightShader!CC116,OFFSET(LightShader!CC116,Param!$M$21-20,0))+POWER(0.3,Param!$M$21)),-2),0))</f>
        <v>2.4754694236831027</v>
      </c>
      <c r="CD51" s="46">
        <f ca="1">IF(ScreenHeight!$B52&lt;OFFSET(Radar!$AC$3,COLUMN(),0),    Param!$B$38/ScreenHeight!$B52,    (Param!$B$37+1/(1-OFFSET(Radar!$AD$3,COLUMN(),0)*ScreenHeight!$C52)/Param!$B$39)/OFFSET(Radar!$AC$3,COLUMN(),0))*DistanceShader!CD51*LightShader!CD51*(IF(OFFSET(Ghosts!$S$41,COLUMN(),0)&lt;ScreenHeight!$E52,   1,   (SQRT(OFFSET(Ghosts!$T$41,COLUMN(),0)-OFFSET(Ghosts!$R$41,COLUMN(),0)*ScreenHeight!$D52)-1))+IF(Ghosts!$B$35,IF(Param!$M$21,-1-POWER(0.3,Param!$M$21)/(IF(Param!$M$21&lt;20,LightShader!CD116,OFFSET(LightShader!CD116,Param!$M$21-20,0))+POWER(0.3,Param!$M$21)),-2),0))</f>
        <v>2.3974221787333136</v>
      </c>
      <c r="CE51" s="46">
        <f ca="1">IF(ScreenHeight!$B52&lt;OFFSET(Radar!$AC$3,COLUMN(),0),    Param!$B$38/ScreenHeight!$B52,    (Param!$B$37+1/(1-OFFSET(Radar!$AD$3,COLUMN(),0)*ScreenHeight!$C52)/Param!$B$39)/OFFSET(Radar!$AC$3,COLUMN(),0))*DistanceShader!CE51*LightShader!CE51*(IF(OFFSET(Ghosts!$S$41,COLUMN(),0)&lt;ScreenHeight!$E52,   1,   (SQRT(OFFSET(Ghosts!$T$41,COLUMN(),0)-OFFSET(Ghosts!$R$41,COLUMN(),0)*ScreenHeight!$D52)-1))+IF(Ghosts!$B$35,IF(Param!$M$21,-1-POWER(0.3,Param!$M$21)/(IF(Param!$M$21&lt;20,LightShader!CE116,OFFSET(LightShader!CE116,Param!$M$21-20,0))+POWER(0.3,Param!$M$21)),-2),0))</f>
        <v>2.3222635072737781</v>
      </c>
      <c r="CF51" s="46">
        <f ca="1">IF(ScreenHeight!$B52&lt;OFFSET(Radar!$AC$3,COLUMN(),0),    Param!$B$38/ScreenHeight!$B52,    (Param!$B$37+1/(1-OFFSET(Radar!$AD$3,COLUMN(),0)*ScreenHeight!$C52)/Param!$B$39)/OFFSET(Radar!$AC$3,COLUMN(),0))*DistanceShader!CF51*LightShader!CF51*(IF(OFFSET(Ghosts!$S$41,COLUMN(),0)&lt;ScreenHeight!$E52,   1,   (SQRT(OFFSET(Ghosts!$T$41,COLUMN(),0)-OFFSET(Ghosts!$R$41,COLUMN(),0)*ScreenHeight!$D52)-1))+IF(Ghosts!$B$35,IF(Param!$M$21,-1-POWER(0.3,Param!$M$21)/(IF(Param!$M$21&lt;20,LightShader!CF116,OFFSET(LightShader!CF116,Param!$M$21-20,0))+POWER(0.3,Param!$M$21)),-2),0))</f>
        <v>2.2499078082580373</v>
      </c>
      <c r="CG51" s="46">
        <f ca="1">IF(ScreenHeight!$B52&lt;OFFSET(Radar!$AC$3,COLUMN(),0),    Param!$B$38/ScreenHeight!$B52,    (Param!$B$37+1/(1-OFFSET(Radar!$AD$3,COLUMN(),0)*ScreenHeight!$C52)/Param!$B$39)/OFFSET(Radar!$AC$3,COLUMN(),0))*DistanceShader!CG51*LightShader!CG51*(IF(OFFSET(Ghosts!$S$41,COLUMN(),0)&lt;ScreenHeight!$E52,   1,   (SQRT(OFFSET(Ghosts!$T$41,COLUMN(),0)-OFFSET(Ghosts!$R$41,COLUMN(),0)*ScreenHeight!$D52)-1))+IF(Ghosts!$B$35,IF(Param!$M$21,-1-POWER(0.3,Param!$M$21)/(IF(Param!$M$21&lt;20,LightShader!CG116,OFFSET(LightShader!CG116,Param!$M$21-20,0))+POWER(0.3,Param!$M$21)),-2),0))</f>
        <v>2.1802659678255001</v>
      </c>
      <c r="CH51" s="46">
        <f ca="1">IF(ScreenHeight!$B52&lt;OFFSET(Radar!$AC$3,COLUMN(),0),    Param!$B$38/ScreenHeight!$B52,    (Param!$B$37+1/(1-OFFSET(Radar!$AD$3,COLUMN(),0)*ScreenHeight!$C52)/Param!$B$39)/OFFSET(Radar!$AC$3,COLUMN(),0))*DistanceShader!CH51*LightShader!CH51*(IF(OFFSET(Ghosts!$S$41,COLUMN(),0)&lt;ScreenHeight!$E52,   1,   (SQRT(OFFSET(Ghosts!$T$41,COLUMN(),0)-OFFSET(Ghosts!$R$41,COLUMN(),0)*ScreenHeight!$D52)-1))+IF(Ghosts!$B$35,IF(Param!$M$21,-1-POWER(0.3,Param!$M$21)/(IF(Param!$M$21&lt;20,LightShader!CH116,OFFSET(LightShader!CH116,Param!$M$21-20,0))+POWER(0.3,Param!$M$21)),-2),0))</f>
        <v>2.113246782988671</v>
      </c>
      <c r="CI51" s="46">
        <f ca="1">IF(ScreenHeight!$B52&lt;OFFSET(Radar!$AC$3,COLUMN(),0),    Param!$B$38/ScreenHeight!$B52,    (Param!$B$37+1/(1-OFFSET(Radar!$AD$3,COLUMN(),0)*ScreenHeight!$C52)/Param!$B$39)/OFFSET(Radar!$AC$3,COLUMN(),0))*DistanceShader!CI51*LightShader!CI51*(IF(OFFSET(Ghosts!$S$41,COLUMN(),0)&lt;ScreenHeight!$E52,   1,   (SQRT(OFFSET(Ghosts!$T$41,COLUMN(),0)-OFFSET(Ghosts!$R$41,COLUMN(),0)*ScreenHeight!$D52)-1))+IF(Ghosts!$B$35,IF(Param!$M$21,-1-POWER(0.3,Param!$M$21)/(IF(Param!$M$21&lt;20,LightShader!CI116,OFFSET(LightShader!CI116,Param!$M$21-20,0))+POWER(0.3,Param!$M$21)),-2),0))</f>
        <v>2.048758114460258</v>
      </c>
      <c r="CJ51" s="46">
        <f ca="1">IF(ScreenHeight!$B52&lt;OFFSET(Radar!$AC$3,COLUMN(),0),    Param!$B$38/ScreenHeight!$B52,    (Param!$B$37+1/(1-OFFSET(Radar!$AD$3,COLUMN(),0)*ScreenHeight!$C52)/Param!$B$39)/OFFSET(Radar!$AC$3,COLUMN(),0))*DistanceShader!CJ51*LightShader!CJ51*(IF(OFFSET(Ghosts!$S$41,COLUMN(),0)&lt;ScreenHeight!$E52,   1,   (SQRT(OFFSET(Ghosts!$T$41,COLUMN(),0)-OFFSET(Ghosts!$R$41,COLUMN(),0)*ScreenHeight!$D52)-1))+IF(Ghosts!$B$35,IF(Param!$M$21,-1-POWER(0.3,Param!$M$21)/(IF(Param!$M$21&lt;20,LightShader!CJ116,OFFSET(LightShader!CJ116,Param!$M$21-20,0))+POWER(0.3,Param!$M$21)),-2),0))</f>
        <v>1.9867078126565554</v>
      </c>
      <c r="CK51" s="46">
        <f ca="1">IF(ScreenHeight!$B52&lt;OFFSET(Radar!$AC$3,COLUMN(),0),    Param!$B$38/ScreenHeight!$B52,    (Param!$B$37+1/(1-OFFSET(Radar!$AD$3,COLUMN(),0)*ScreenHeight!$C52)/Param!$B$39)/OFFSET(Radar!$AC$3,COLUMN(),0))*DistanceShader!CK51*LightShader!CK51*(IF(OFFSET(Ghosts!$S$41,COLUMN(),0)&lt;ScreenHeight!$E52,   1,   (SQRT(OFFSET(Ghosts!$T$41,COLUMN(),0)-OFFSET(Ghosts!$R$41,COLUMN(),0)*ScreenHeight!$D52)-1))+IF(Ghosts!$B$35,IF(Param!$M$21,-1-POWER(0.3,Param!$M$21)/(IF(Param!$M$21&lt;20,LightShader!CK116,OFFSET(LightShader!CK116,Param!$M$21-20,0))+POWER(0.3,Param!$M$21)),-2),0))</f>
        <v>1.9270044545582357</v>
      </c>
      <c r="CL51" s="46">
        <f ca="1">IF(ScreenHeight!$B52&lt;OFFSET(Radar!$AC$3,COLUMN(),0),    Param!$B$38/ScreenHeight!$B52,    (Param!$B$37+1/(1-OFFSET(Radar!$AD$3,COLUMN(),0)*ScreenHeight!$C52)/Param!$B$39)/OFFSET(Radar!$AC$3,COLUMN(),0))*DistanceShader!CL51*LightShader!CL51*(IF(OFFSET(Ghosts!$S$41,COLUMN(),0)&lt;ScreenHeight!$E52,   1,   (SQRT(OFFSET(Ghosts!$T$41,COLUMN(),0)-OFFSET(Ghosts!$R$41,COLUMN(),0)*ScreenHeight!$D52)-1))+IF(Ghosts!$B$35,IF(Param!$M$21,-1-POWER(0.3,Param!$M$21)/(IF(Param!$M$21&lt;20,LightShader!CL116,OFFSET(LightShader!CL116,Param!$M$21-20,0))+POWER(0.3,Param!$M$21)),-2),0))</f>
        <v>1.8695579234654245</v>
      </c>
      <c r="CM51" s="46">
        <f ca="1">IF(ScreenHeight!$B52&lt;OFFSET(Radar!$AC$3,COLUMN(),0),    Param!$B$38/ScreenHeight!$B52,    (Param!$B$37+1/(1-OFFSET(Radar!$AD$3,COLUMN(),0)*ScreenHeight!$C52)/Param!$B$39)/OFFSET(Radar!$AC$3,COLUMN(),0))*DistanceShader!CM51*LightShader!CM51*(IF(OFFSET(Ghosts!$S$41,COLUMN(),0)&lt;ScreenHeight!$E52,   1,   (SQRT(OFFSET(Ghosts!$T$41,COLUMN(),0)-OFFSET(Ghosts!$R$41,COLUMN(),0)*ScreenHeight!$D52)-1))+IF(Ghosts!$B$35,IF(Param!$M$21,-1-POWER(0.3,Param!$M$21)/(IF(Param!$M$21&lt;20,LightShader!CM116,OFFSET(LightShader!CM116,Param!$M$21-20,0))+POWER(0.3,Param!$M$21)),-2),0))</f>
        <v>1.8142798587416289</v>
      </c>
      <c r="CN51" s="46">
        <f ca="1">IF(ScreenHeight!$B52&lt;OFFSET(Radar!$AC$3,COLUMN(),0),    Param!$B$38/ScreenHeight!$B52,    (Param!$B$37+1/(1-OFFSET(Radar!$AD$3,COLUMN(),0)*ScreenHeight!$C52)/Param!$B$39)/OFFSET(Radar!$AC$3,COLUMN(),0))*DistanceShader!CN51*LightShader!CN51*(IF(OFFSET(Ghosts!$S$41,COLUMN(),0)&lt;ScreenHeight!$E52,   1,   (SQRT(OFFSET(Ghosts!$T$41,COLUMN(),0)-OFFSET(Ghosts!$R$41,COLUMN(),0)*ScreenHeight!$D52)-1))+IF(Ghosts!$B$35,IF(Param!$M$21,-1-POWER(0.3,Param!$M$21)/(IF(Param!$M$21&lt;20,LightShader!CN116,OFFSET(LightShader!CN116,Param!$M$21-20,0))+POWER(0.3,Param!$M$21)),-2),0))</f>
        <v>1.7610839983608235</v>
      </c>
      <c r="CO51" s="46">
        <f ca="1">IF(ScreenHeight!$B52&lt;OFFSET(Radar!$AC$3,COLUMN(),0),    Param!$B$38/ScreenHeight!$B52,    (Param!$B$37+1/(1-OFFSET(Radar!$AD$3,COLUMN(),0)*ScreenHeight!$C52)/Param!$B$39)/OFFSET(Radar!$AC$3,COLUMN(),0))*DistanceShader!CO51*LightShader!CO51*(IF(OFFSET(Ghosts!$S$41,COLUMN(),0)&lt;ScreenHeight!$E52,   1,   (SQRT(OFFSET(Ghosts!$T$41,COLUMN(),0)-OFFSET(Ghosts!$R$41,COLUMN(),0)*ScreenHeight!$D52)-1))+IF(Ghosts!$B$35,IF(Param!$M$21,-1-POWER(0.3,Param!$M$21)/(IF(Param!$M$21&lt;20,LightShader!CO116,OFFSET(LightShader!CO116,Param!$M$21-20,0))+POWER(0.3,Param!$M$21)),-2),0))</f>
        <v>1.7098864333971318</v>
      </c>
      <c r="CP51" s="46">
        <f ca="1">IF(ScreenHeight!$B52&lt;OFFSET(Radar!$AC$3,COLUMN(),0),    Param!$B$38/ScreenHeight!$B52,    (Param!$B$37+1/(1-OFFSET(Radar!$AD$3,COLUMN(),0)*ScreenHeight!$C52)/Param!$B$39)/OFFSET(Radar!$AC$3,COLUMN(),0))*DistanceShader!CP51*LightShader!CP51*(IF(OFFSET(Ghosts!$S$41,COLUMN(),0)&lt;ScreenHeight!$E52,   1,   (SQRT(OFFSET(Ghosts!$T$41,COLUMN(),0)-OFFSET(Ghosts!$R$41,COLUMN(),0)*ScreenHeight!$D52)-1))+IF(Ghosts!$B$35,IF(Param!$M$21,-1-POWER(0.3,Param!$M$21)/(IF(Param!$M$21&lt;20,LightShader!CP116,OFFSET(LightShader!CP116,Param!$M$21-20,0))+POWER(0.3,Param!$M$21)),-2),0))</f>
        <v>1.6606057904631075</v>
      </c>
      <c r="CQ51" s="46">
        <f ca="1">IF(ScreenHeight!$B52&lt;OFFSET(Radar!$AC$3,COLUMN(),0),    Param!$B$38/ScreenHeight!$B52,    (Param!$B$37+1/(1-OFFSET(Radar!$AD$3,COLUMN(),0)*ScreenHeight!$C52)/Param!$B$39)/OFFSET(Radar!$AC$3,COLUMN(),0))*DistanceShader!CQ51*LightShader!CQ51*(IF(OFFSET(Ghosts!$S$41,COLUMN(),0)&lt;ScreenHeight!$E52,   1,   (SQRT(OFFSET(Ghosts!$T$41,COLUMN(),0)-OFFSET(Ghosts!$R$41,COLUMN(),0)*ScreenHeight!$D52)-1))+IF(Ghosts!$B$35,IF(Param!$M$21,-1-POWER(0.3,Param!$M$21)/(IF(Param!$M$21&lt;20,LightShader!CQ116,OFFSET(LightShader!CQ116,Param!$M$21-20,0))+POWER(0.3,Param!$M$21)),-2),0))</f>
        <v>1.6131633554457514</v>
      </c>
      <c r="CR51" s="46">
        <f ca="1">IF(ScreenHeight!$B52&lt;OFFSET(Radar!$AC$3,COLUMN(),0),    Param!$B$38/ScreenHeight!$B52,    (Param!$B$37+1/(1-OFFSET(Radar!$AD$3,COLUMN(),0)*ScreenHeight!$C52)/Param!$B$39)/OFFSET(Radar!$AC$3,COLUMN(),0))*DistanceShader!CR51*LightShader!CR51*(IF(OFFSET(Ghosts!$S$41,COLUMN(),0)&lt;ScreenHeight!$E52,   1,   (SQRT(OFFSET(Ghosts!$T$41,COLUMN(),0)-OFFSET(Ghosts!$R$41,COLUMN(),0)*ScreenHeight!$D52)-1))+IF(Ghosts!$B$35,IF(Param!$M$21,-1-POWER(0.3,Param!$M$21)/(IF(Param!$M$21&lt;20,LightShader!CR116,OFFSET(LightShader!CR116,Param!$M$21-20,0))+POWER(0.3,Param!$M$21)),-2),0))</f>
        <v>1.5674831496467114</v>
      </c>
      <c r="CS51" s="46">
        <f ca="1">IF(ScreenHeight!$B52&lt;OFFSET(Radar!$AC$3,COLUMN(),0),    Param!$B$38/ScreenHeight!$B52,    (Param!$B$37+1/(1-OFFSET(Radar!$AD$3,COLUMN(),0)*ScreenHeight!$C52)/Param!$B$39)/OFFSET(Radar!$AC$3,COLUMN(),0))*DistanceShader!CS51*LightShader!CS51*(IF(OFFSET(Ghosts!$S$41,COLUMN(),0)&lt;ScreenHeight!$E52,   1,   (SQRT(OFFSET(Ghosts!$T$41,COLUMN(),0)-OFFSET(Ghosts!$R$41,COLUMN(),0)*ScreenHeight!$D52)-1))+IF(Ghosts!$B$35,IF(Param!$M$21,-1-POWER(0.3,Param!$M$21)/(IF(Param!$M$21&lt;20,LightShader!CS116,OFFSET(LightShader!CS116,Param!$M$21-20,0))+POWER(0.3,Param!$M$21)),-2),0))</f>
        <v>1.5234919675469325</v>
      </c>
      <c r="CT51" s="46">
        <f ca="1">IF(ScreenHeight!$B52&lt;OFFSET(Radar!$AC$3,COLUMN(),0),    Param!$B$38/ScreenHeight!$B52,    (Param!$B$37+1/(1-OFFSET(Radar!$AD$3,COLUMN(),0)*ScreenHeight!$C52)/Param!$B$39)/OFFSET(Radar!$AC$3,COLUMN(),0))*DistanceShader!CT51*LightShader!CT51*(IF(OFFSET(Ghosts!$S$41,COLUMN(),0)&lt;ScreenHeight!$E52,   1,   (SQRT(OFFSET(Ghosts!$T$41,COLUMN(),0)-OFFSET(Ghosts!$R$41,COLUMN(),0)*ScreenHeight!$D52)-1))+IF(Ghosts!$B$35,IF(Param!$M$21,-1-POWER(0.3,Param!$M$21)/(IF(Param!$M$21&lt;20,LightShader!CT116,OFFSET(LightShader!CT116,Param!$M$21-20,0))+POWER(0.3,Param!$M$21)),-2),0))</f>
        <v>1.4811193838344945</v>
      </c>
      <c r="CU51" s="46">
        <f ca="1">IF(ScreenHeight!$B52&lt;OFFSET(Radar!$AC$3,COLUMN(),0),    Param!$B$38/ScreenHeight!$B52,    (Param!$B$37+1/(1-OFFSET(Radar!$AD$3,COLUMN(),0)*ScreenHeight!$C52)/Param!$B$39)/OFFSET(Radar!$AC$3,COLUMN(),0))*DistanceShader!CU51*LightShader!CU51*(IF(OFFSET(Ghosts!$S$41,COLUMN(),0)&lt;ScreenHeight!$E52,   1,   (SQRT(OFFSET(Ghosts!$T$41,COLUMN(),0)-OFFSET(Ghosts!$R$41,COLUMN(),0)*ScreenHeight!$D52)-1))+IF(Ghosts!$B$35,IF(Param!$M$21,-1-POWER(0.3,Param!$M$21)/(IF(Param!$M$21&lt;20,LightShader!CU116,OFFSET(LightShader!CU116,Param!$M$21-20,0))+POWER(0.3,Param!$M$21)),-2),0))</f>
        <v>1.4402977360114788</v>
      </c>
      <c r="CV51" s="46">
        <f ca="1">IF(ScreenHeight!$B52&lt;OFFSET(Radar!$AC$3,COLUMN(),0),    Param!$B$38/ScreenHeight!$B52,    (Param!$B$37+1/(1-OFFSET(Radar!$AD$3,COLUMN(),0)*ScreenHeight!$C52)/Param!$B$39)/OFFSET(Radar!$AC$3,COLUMN(),0))*DistanceShader!CV51*LightShader!CV51*(IF(OFFSET(Ghosts!$S$41,COLUMN(),0)&lt;ScreenHeight!$E52,   1,   (SQRT(OFFSET(Ghosts!$T$41,COLUMN(),0)-OFFSET(Ghosts!$R$41,COLUMN(),0)*ScreenHeight!$D52)-1))+IF(Ghosts!$B$35,IF(Param!$M$21,-1-POWER(0.3,Param!$M$21)/(IF(Param!$M$21&lt;20,LightShader!CV116,OFFSET(LightShader!CV116,Param!$M$21-20,0))+POWER(0.3,Param!$M$21)),-2),0))</f>
        <v>1.4009620877914353</v>
      </c>
      <c r="CW51" s="46">
        <f ca="1">IF(ScreenHeight!$B52&lt;OFFSET(Radar!$AC$3,COLUMN(),0),    Param!$B$38/ScreenHeight!$B52,    (Param!$B$37+1/(1-OFFSET(Radar!$AD$3,COLUMN(),0)*ScreenHeight!$C52)/Param!$B$39)/OFFSET(Radar!$AC$3,COLUMN(),0))*DistanceShader!CW51*LightShader!CW51*(IF(OFFSET(Ghosts!$S$41,COLUMN(),0)&lt;ScreenHeight!$E52,   1,   (SQRT(OFFSET(Ghosts!$T$41,COLUMN(),0)-OFFSET(Ghosts!$R$41,COLUMN(),0)*ScreenHeight!$D52)-1))+IF(Ghosts!$B$35,IF(Param!$M$21,-1-POWER(0.3,Param!$M$21)/(IF(Param!$M$21&lt;20,LightShader!CW116,OFFSET(LightShader!CW116,Param!$M$21-20,0))+POWER(0.3,Param!$M$21)),-2),0))</f>
        <v>1.3630501775787731</v>
      </c>
    </row>
    <row r="52" spans="1:144" ht="7.5" customHeight="1">
      <c r="A52" s="46">
        <f ca="1">IF(ScreenHeight!$B53&lt;OFFSET(Radar!$AC$3,COLUMN(),0),    Param!$B$38/ScreenHeight!$B53,    (Param!$B$37+1/(1-OFFSET(Radar!$AD$3,COLUMN(),0)*ScreenHeight!$C53)/Param!$B$39)/OFFSET(Radar!$AC$3,COLUMN(),0))*DistanceShader!A52*LightShader!A52*(IF(OFFSET(Ghosts!$S$41,COLUMN(),0)&lt;ScreenHeight!$E53,   1,   (SQRT(OFFSET(Ghosts!$T$41,COLUMN(),0)-OFFSET(Ghosts!$R$41,COLUMN(),0)*ScreenHeight!$D53)-1))+IF(Ghosts!$B$35,IF(Param!$M$21,-1-POWER(0.3,Param!$M$21)/(IF(Param!$M$21&lt;20,LightShader!A117,OFFSET(LightShader!A117,Param!$M$21-20,0))+POWER(0.3,Param!$M$21)),-2),0))</f>
        <v>1.4473528851459023</v>
      </c>
      <c r="B52" s="46">
        <f ca="1">IF(ScreenHeight!$B53&lt;OFFSET(Radar!$AC$3,COLUMN(),0),    Param!$B$38/ScreenHeight!$B53,    (Param!$B$37+1/(1-OFFSET(Radar!$AD$3,COLUMN(),0)*ScreenHeight!$C53)/Param!$B$39)/OFFSET(Radar!$AC$3,COLUMN(),0))*DistanceShader!B52*LightShader!B52*(IF(OFFSET(Ghosts!$S$41,COLUMN(),0)&lt;ScreenHeight!$E53,   1,   (SQRT(OFFSET(Ghosts!$T$41,COLUMN(),0)-OFFSET(Ghosts!$R$41,COLUMN(),0)*ScreenHeight!$D53)-1))+IF(Ghosts!$B$35,IF(Param!$M$21,-1-POWER(0.3,Param!$M$21)/(IF(Param!$M$21&lt;20,LightShader!B117,OFFSET(LightShader!B117,Param!$M$21-20,0))+POWER(0.3,Param!$M$21)),-2),0))</f>
        <v>1.4871087256264637</v>
      </c>
      <c r="C52" s="46">
        <f ca="1">IF(ScreenHeight!$B53&lt;OFFSET(Radar!$AC$3,COLUMN(),0),    Param!$B$38/ScreenHeight!$B53,    (Param!$B$37+1/(1-OFFSET(Radar!$AD$3,COLUMN(),0)*ScreenHeight!$C53)/Param!$B$39)/OFFSET(Radar!$AC$3,COLUMN(),0))*DistanceShader!C52*LightShader!C52*(IF(OFFSET(Ghosts!$S$41,COLUMN(),0)&lt;ScreenHeight!$E53,   1,   (SQRT(OFFSET(Ghosts!$T$41,COLUMN(),0)-OFFSET(Ghosts!$R$41,COLUMN(),0)*ScreenHeight!$D53)-1))+IF(Ghosts!$B$35,IF(Param!$M$21,-1-POWER(0.3,Param!$M$21)/(IF(Param!$M$21&lt;20,LightShader!C117,OFFSET(LightShader!C117,Param!$M$21-20,0))+POWER(0.3,Param!$M$21)),-2),0))</f>
        <v>1.5283138429659033</v>
      </c>
      <c r="D52" s="46">
        <f ca="1">IF(ScreenHeight!$B53&lt;OFFSET(Radar!$AC$3,COLUMN(),0),    Param!$B$38/ScreenHeight!$B53,    (Param!$B$37+1/(1-OFFSET(Radar!$AD$3,COLUMN(),0)*ScreenHeight!$C53)/Param!$B$39)/OFFSET(Radar!$AC$3,COLUMN(),0))*DistanceShader!D52*LightShader!D52*(IF(OFFSET(Ghosts!$S$41,COLUMN(),0)&lt;ScreenHeight!$E53,   1,   (SQRT(OFFSET(Ghosts!$T$41,COLUMN(),0)-OFFSET(Ghosts!$R$41,COLUMN(),0)*ScreenHeight!$D53)-1))+IF(Ghosts!$B$35,IF(Param!$M$21,-1-POWER(0.3,Param!$M$21)/(IF(Param!$M$21&lt;20,LightShader!D117,OFFSET(LightShader!D117,Param!$M$21-20,0))+POWER(0.3,Param!$M$21)),-2),0))</f>
        <v>1.5710278501237194</v>
      </c>
      <c r="E52" s="46">
        <f ca="1">IF(ScreenHeight!$B53&lt;OFFSET(Radar!$AC$3,COLUMN(),0),    Param!$B$38/ScreenHeight!$B53,    (Param!$B$37+1/(1-OFFSET(Radar!$AD$3,COLUMN(),0)*ScreenHeight!$C53)/Param!$B$39)/OFFSET(Radar!$AC$3,COLUMN(),0))*DistanceShader!E52*LightShader!E52*(IF(OFFSET(Ghosts!$S$41,COLUMN(),0)&lt;ScreenHeight!$E53,   1,   (SQRT(OFFSET(Ghosts!$T$41,COLUMN(),0)-OFFSET(Ghosts!$R$41,COLUMN(),0)*ScreenHeight!$D53)-1))+IF(Ghosts!$B$35,IF(Param!$M$21,-1-POWER(0.3,Param!$M$21)/(IF(Param!$M$21&lt;20,LightShader!E117,OFFSET(LightShader!E117,Param!$M$21-20,0))+POWER(0.3,Param!$M$21)),-2),0))</f>
        <v>1.6153125510971982</v>
      </c>
      <c r="F52" s="46">
        <f ca="1">IF(ScreenHeight!$B53&lt;OFFSET(Radar!$AC$3,COLUMN(),0),    Param!$B$38/ScreenHeight!$B53,    (Param!$B$37+1/(1-OFFSET(Radar!$AD$3,COLUMN(),0)*ScreenHeight!$C53)/Param!$B$39)/OFFSET(Radar!$AC$3,COLUMN(),0))*DistanceShader!F52*LightShader!F52*(IF(OFFSET(Ghosts!$S$41,COLUMN(),0)&lt;ScreenHeight!$E53,   1,   (SQRT(OFFSET(Ghosts!$T$41,COLUMN(),0)-OFFSET(Ghosts!$R$41,COLUMN(),0)*ScreenHeight!$D53)-1))+IF(Ghosts!$B$35,IF(Param!$M$21,-1-POWER(0.3,Param!$M$21)/(IF(Param!$M$21&lt;20,LightShader!F117,OFFSET(LightShader!F117,Param!$M$21-20,0))+POWER(0.3,Param!$M$21)),-2),0))</f>
        <v>1.661231932906571</v>
      </c>
      <c r="G52" s="46">
        <f ca="1">IF(ScreenHeight!$B53&lt;OFFSET(Radar!$AC$3,COLUMN(),0),    Param!$B$38/ScreenHeight!$B53,    (Param!$B$37+1/(1-OFFSET(Radar!$AD$3,COLUMN(),0)*ScreenHeight!$C53)/Param!$B$39)/OFFSET(Radar!$AC$3,COLUMN(),0))*DistanceShader!G52*LightShader!G52*(IF(OFFSET(Ghosts!$S$41,COLUMN(),0)&lt;ScreenHeight!$E53,   1,   (SQRT(OFFSET(Ghosts!$T$41,COLUMN(),0)-OFFSET(Ghosts!$R$41,COLUMN(),0)*ScreenHeight!$D53)-1))+IF(Ghosts!$B$35,IF(Param!$M$21,-1-POWER(0.3,Param!$M$21)/(IF(Param!$M$21&lt;20,LightShader!G117,OFFSET(LightShader!G117,Param!$M$21-20,0))+POWER(0.3,Param!$M$21)),-2),0))</f>
        <v>1.708852136290929</v>
      </c>
      <c r="H52" s="46">
        <f ca="1">IF(ScreenHeight!$B53&lt;OFFSET(Radar!$AC$3,COLUMN(),0),    Param!$B$38/ScreenHeight!$B53,    (Param!$B$37+1/(1-OFFSET(Radar!$AD$3,COLUMN(),0)*ScreenHeight!$C53)/Param!$B$39)/OFFSET(Radar!$AC$3,COLUMN(),0))*DistanceShader!H52*LightShader!H52*(IF(OFFSET(Ghosts!$S$41,COLUMN(),0)&lt;ScreenHeight!$E53,   1,   (SQRT(OFFSET(Ghosts!$T$41,COLUMN(),0)-OFFSET(Ghosts!$R$41,COLUMN(),0)*ScreenHeight!$D53)-1))+IF(Ghosts!$B$35,IF(Param!$M$21,-1-POWER(0.3,Param!$M$21)/(IF(Param!$M$21&lt;20,LightShader!H117,OFFSET(LightShader!H117,Param!$M$21-20,0))+POWER(0.3,Param!$M$21)),-2),0))</f>
        <v>1.7582414002768372</v>
      </c>
      <c r="I52" s="46">
        <f ca="1">IF(ScreenHeight!$B53&lt;OFFSET(Radar!$AC$3,COLUMN(),0),    Param!$B$38/ScreenHeight!$B53,    (Param!$B$37+1/(1-OFFSET(Radar!$AD$3,COLUMN(),0)*ScreenHeight!$C53)/Param!$B$39)/OFFSET(Radar!$AC$3,COLUMN(),0))*DistanceShader!I52*LightShader!I52*(IF(OFFSET(Ghosts!$S$41,COLUMN(),0)&lt;ScreenHeight!$E53,   1,   (SQRT(OFFSET(Ghosts!$T$41,COLUMN(),0)-OFFSET(Ghosts!$R$41,COLUMN(),0)*ScreenHeight!$D53)-1))+IF(Ghosts!$B$35,IF(Param!$M$21,-1-POWER(0.3,Param!$M$21)/(IF(Param!$M$21&lt;20,LightShader!I117,OFFSET(LightShader!I117,Param!$M$21-20,0))+POWER(0.3,Param!$M$21)),-2),0))</f>
        <v>1.8094699748543179</v>
      </c>
      <c r="J52" s="46">
        <f ca="1">IF(ScreenHeight!$B53&lt;OFFSET(Radar!$AC$3,COLUMN(),0),    Param!$B$38/ScreenHeight!$B53,    (Param!$B$37+1/(1-OFFSET(Radar!$AD$3,COLUMN(),0)*ScreenHeight!$C53)/Param!$B$39)/OFFSET(Radar!$AC$3,COLUMN(),0))*DistanceShader!J52*LightShader!J52*(IF(OFFSET(Ghosts!$S$41,COLUMN(),0)&lt;ScreenHeight!$E53,   1,   (SQRT(OFFSET(Ghosts!$T$41,COLUMN(),0)-OFFSET(Ghosts!$R$41,COLUMN(),0)*ScreenHeight!$D53)-1))+IF(Ghosts!$B$35,IF(Param!$M$21,-1-POWER(0.3,Param!$M$21)/(IF(Param!$M$21&lt;20,LightShader!J117,OFFSET(LightShader!J117,Param!$M$21-20,0))+POWER(0.3,Param!$M$21)),-2),0))</f>
        <v>1.8626099948994814</v>
      </c>
      <c r="K52" s="46">
        <f ca="1">IF(ScreenHeight!$B53&lt;OFFSET(Radar!$AC$3,COLUMN(),0),    Param!$B$38/ScreenHeight!$B53,    (Param!$B$37+1/(1-OFFSET(Radar!$AD$3,COLUMN(),0)*ScreenHeight!$C53)/Param!$B$39)/OFFSET(Radar!$AC$3,COLUMN(),0))*DistanceShader!K52*LightShader!K52*(IF(OFFSET(Ghosts!$S$41,COLUMN(),0)&lt;ScreenHeight!$E53,   1,   (SQRT(OFFSET(Ghosts!$T$41,COLUMN(),0)-OFFSET(Ghosts!$R$41,COLUMN(),0)*ScreenHeight!$D53)-1))+IF(Ghosts!$B$35,IF(Param!$M$21,-1-POWER(0.3,Param!$M$21)/(IF(Param!$M$21&lt;20,LightShader!K117,OFFSET(LightShader!K117,Param!$M$21-20,0))+POWER(0.3,Param!$M$21)),-2),0))</f>
        <v>1.9177353071916601</v>
      </c>
      <c r="L52" s="46">
        <f ca="1">IF(ScreenHeight!$B53&lt;OFFSET(Radar!$AC$3,COLUMN(),0),    Param!$B$38/ScreenHeight!$B53,    (Param!$B$37+1/(1-OFFSET(Radar!$AD$3,COLUMN(),0)*ScreenHeight!$C53)/Param!$B$39)/OFFSET(Radar!$AC$3,COLUMN(),0))*DistanceShader!L52*LightShader!L52*(IF(OFFSET(Ghosts!$S$41,COLUMN(),0)&lt;ScreenHeight!$E53,   1,   (SQRT(OFFSET(Ghosts!$T$41,COLUMN(),0)-OFFSET(Ghosts!$R$41,COLUMN(),0)*ScreenHeight!$D53)-1))+IF(Ghosts!$B$35,IF(Param!$M$21,-1-POWER(0.3,Param!$M$21)/(IF(Param!$M$21&lt;20,LightShader!L117,OFFSET(LightShader!L117,Param!$M$21-20,0))+POWER(0.3,Param!$M$21)),-2),0))</f>
        <v>1.9749212408544705</v>
      </c>
      <c r="M52" s="46">
        <f ca="1">IF(ScreenHeight!$B53&lt;OFFSET(Radar!$AC$3,COLUMN(),0),    Param!$B$38/ScreenHeight!$B53,    (Param!$B$37+1/(1-OFFSET(Radar!$AD$3,COLUMN(),0)*ScreenHeight!$C53)/Param!$B$39)/OFFSET(Radar!$AC$3,COLUMN(),0))*DistanceShader!M52*LightShader!M52*(IF(OFFSET(Ghosts!$S$41,COLUMN(),0)&lt;ScreenHeight!$E53,   1,   (SQRT(OFFSET(Ghosts!$T$41,COLUMN(),0)-OFFSET(Ghosts!$R$41,COLUMN(),0)*ScreenHeight!$D53)-1))+IF(Ghosts!$B$35,IF(Param!$M$21,-1-POWER(0.3,Param!$M$21)/(IF(Param!$M$21&lt;20,LightShader!M117,OFFSET(LightShader!M117,Param!$M$21-20,0))+POWER(0.3,Param!$M$21)),-2),0))</f>
        <v>2.0342443097704535</v>
      </c>
      <c r="N52" s="46">
        <f ca="1">IF(ScreenHeight!$B53&lt;OFFSET(Radar!$AC$3,COLUMN(),0),    Param!$B$38/ScreenHeight!$B53,    (Param!$B$37+1/(1-OFFSET(Radar!$AD$3,COLUMN(),0)*ScreenHeight!$C53)/Param!$B$39)/OFFSET(Radar!$AC$3,COLUMN(),0))*DistanceShader!N52*LightShader!N52*(IF(OFFSET(Ghosts!$S$41,COLUMN(),0)&lt;ScreenHeight!$E53,   1,   (SQRT(OFFSET(Ghosts!$T$41,COLUMN(),0)-OFFSET(Ghosts!$R$41,COLUMN(),0)*ScreenHeight!$D53)-1))+IF(Ghosts!$B$35,IF(Param!$M$21,-1-POWER(0.3,Param!$M$21)/(IF(Param!$M$21&lt;20,LightShader!N117,OFFSET(LightShader!N117,Param!$M$21-20,0))+POWER(0.3,Param!$M$21)),-2),0))</f>
        <v>2.0957818334412837</v>
      </c>
      <c r="O52" s="46">
        <f ca="1">IF(ScreenHeight!$B53&lt;OFFSET(Radar!$AC$3,COLUMN(),0),    Param!$B$38/ScreenHeight!$B53,    (Param!$B$37+1/(1-OFFSET(Radar!$AD$3,COLUMN(),0)*ScreenHeight!$C53)/Param!$B$39)/OFFSET(Radar!$AC$3,COLUMN(),0))*DistanceShader!O52*LightShader!O52*(IF(OFFSET(Ghosts!$S$41,COLUMN(),0)&lt;ScreenHeight!$E53,   1,   (SQRT(OFFSET(Ghosts!$T$41,COLUMN(),0)-OFFSET(Ghosts!$R$41,COLUMN(),0)*ScreenHeight!$D53)-1))+IF(Ghosts!$B$35,IF(Param!$M$21,-1-POWER(0.3,Param!$M$21)/(IF(Param!$M$21&lt;20,LightShader!O117,OFFSET(LightShader!O117,Param!$M$21-20,0))+POWER(0.3,Param!$M$21)),-2),0))</f>
        <v>2.1596114603520444</v>
      </c>
      <c r="P52" s="46">
        <f ca="1">IF(ScreenHeight!$B53&lt;OFFSET(Radar!$AC$3,COLUMN(),0),    Param!$B$38/ScreenHeight!$B53,    (Param!$B$37+1/(1-OFFSET(Radar!$AD$3,COLUMN(),0)*ScreenHeight!$C53)/Param!$B$39)/OFFSET(Radar!$AC$3,COLUMN(),0))*DistanceShader!P52*LightShader!P52*(IF(OFFSET(Ghosts!$S$41,COLUMN(),0)&lt;ScreenHeight!$E53,   1,   (SQRT(OFFSET(Ghosts!$T$41,COLUMN(),0)-OFFSET(Ghosts!$R$41,COLUMN(),0)*ScreenHeight!$D53)-1))+IF(Ghosts!$B$35,IF(Param!$M$21,-1-POWER(0.3,Param!$M$21)/(IF(Param!$M$21&lt;20,LightShader!P117,OFFSET(LightShader!P117,Param!$M$21-20,0))+POWER(0.3,Param!$M$21)),-2),0))</f>
        <v>2.2258105751116544</v>
      </c>
      <c r="Q52" s="46">
        <f ca="1">IF(ScreenHeight!$B53&lt;OFFSET(Radar!$AC$3,COLUMN(),0),    Param!$B$38/ScreenHeight!$B53,    (Param!$B$37+1/(1-OFFSET(Radar!$AD$3,COLUMN(),0)*ScreenHeight!$C53)/Param!$B$39)/OFFSET(Radar!$AC$3,COLUMN(),0))*DistanceShader!Q52*LightShader!Q52*(IF(OFFSET(Ghosts!$S$41,COLUMN(),0)&lt;ScreenHeight!$E53,   1,   (SQRT(OFFSET(Ghosts!$T$41,COLUMN(),0)-OFFSET(Ghosts!$R$41,COLUMN(),0)*ScreenHeight!$D53)-1))+IF(Ghosts!$B$35,IF(Param!$M$21,-1-POWER(0.3,Param!$M$21)/(IF(Param!$M$21&lt;20,LightShader!Q117,OFFSET(LightShader!Q117,Param!$M$21-20,0))+POWER(0.3,Param!$M$21)),-2),0))</f>
        <v>2.2944555674493428</v>
      </c>
      <c r="R52" s="46">
        <f ca="1">IF(ScreenHeight!$B53&lt;OFFSET(Radar!$AC$3,COLUMN(),0),    Param!$B$38/ScreenHeight!$B53,    (Param!$B$37+1/(1-OFFSET(Radar!$AD$3,COLUMN(),0)*ScreenHeight!$C53)/Param!$B$39)/OFFSET(Radar!$AC$3,COLUMN(),0))*DistanceShader!R52*LightShader!R52*(IF(OFFSET(Ghosts!$S$41,COLUMN(),0)&lt;ScreenHeight!$E53,   1,   (SQRT(OFFSET(Ghosts!$T$41,COLUMN(),0)-OFFSET(Ghosts!$R$41,COLUMN(),0)*ScreenHeight!$D53)-1))+IF(Ghosts!$B$35,IF(Param!$M$21,-1-POWER(0.3,Param!$M$21)/(IF(Param!$M$21&lt;20,LightShader!R117,OFFSET(LightShader!R117,Param!$M$21-20,0))+POWER(0.3,Param!$M$21)),-2),0))</f>
        <v>2.3656209375253106</v>
      </c>
      <c r="S52" s="46">
        <f ca="1">IF(ScreenHeight!$B53&lt;OFFSET(Radar!$AC$3,COLUMN(),0),    Param!$B$38/ScreenHeight!$B53,    (Param!$B$37+1/(1-OFFSET(Radar!$AD$3,COLUMN(),0)*ScreenHeight!$C53)/Param!$B$39)/OFFSET(Radar!$AC$3,COLUMN(),0))*DistanceShader!S52*LightShader!S52*(IF(OFFSET(Ghosts!$S$41,COLUMN(),0)&lt;ScreenHeight!$E53,   1,   (SQRT(OFFSET(Ghosts!$T$41,COLUMN(),0)-OFFSET(Ghosts!$R$41,COLUMN(),0)*ScreenHeight!$D53)-1))+IF(Ghosts!$B$35,IF(Param!$M$21,-1-POWER(0.3,Param!$M$21)/(IF(Param!$M$21&lt;20,LightShader!S117,OFFSET(LightShader!S117,Param!$M$21-20,0))+POWER(0.3,Param!$M$21)),-2),0))</f>
        <v>2.4393782079553419</v>
      </c>
      <c r="T52" s="46">
        <f ca="1">IF(ScreenHeight!$B53&lt;OFFSET(Radar!$AC$3,COLUMN(),0),    Param!$B$38/ScreenHeight!$B53,    (Param!$B$37+1/(1-OFFSET(Radar!$AD$3,COLUMN(),0)*ScreenHeight!$C53)/Param!$B$39)/OFFSET(Radar!$AC$3,COLUMN(),0))*DistanceShader!T52*LightShader!T52*(IF(OFFSET(Ghosts!$S$41,COLUMN(),0)&lt;ScreenHeight!$E53,   1,   (SQRT(OFFSET(Ghosts!$T$41,COLUMN(),0)-OFFSET(Ghosts!$R$41,COLUMN(),0)*ScreenHeight!$D53)-1))+IF(Ghosts!$B$35,IF(Param!$M$21,-1-POWER(0.3,Param!$M$21)/(IF(Param!$M$21&lt;20,LightShader!T117,OFFSET(LightShader!T117,Param!$M$21-20,0))+POWER(0.3,Param!$M$21)),-2),0))</f>
        <v>2.5157946084745686</v>
      </c>
      <c r="U52" s="46">
        <f ca="1">IF(ScreenHeight!$B53&lt;OFFSET(Radar!$AC$3,COLUMN(),0),    Param!$B$38/ScreenHeight!$B53,    (Param!$B$37+1/(1-OFFSET(Radar!$AD$3,COLUMN(),0)*ScreenHeight!$C53)/Param!$B$39)/OFFSET(Radar!$AC$3,COLUMN(),0))*DistanceShader!U52*LightShader!U52*(IF(OFFSET(Ghosts!$S$41,COLUMN(),0)&lt;ScreenHeight!$E53,   1,   (SQRT(OFFSET(Ghosts!$T$41,COLUMN(),0)-OFFSET(Ghosts!$R$41,COLUMN(),0)*ScreenHeight!$D53)-1))+IF(Ghosts!$B$35,IF(Param!$M$21,-1-POWER(0.3,Param!$M$21)/(IF(Param!$M$21&lt;20,LightShader!U117,OFFSET(LightShader!U117,Param!$M$21-20,0))+POWER(0.3,Param!$M$21)),-2),0))</f>
        <v>2.5949314943375175</v>
      </c>
      <c r="V52" s="46">
        <f ca="1">IF(ScreenHeight!$B53&lt;OFFSET(Radar!$AC$3,COLUMN(),0),    Param!$B$38/ScreenHeight!$B53,    (Param!$B$37+1/(1-OFFSET(Radar!$AD$3,COLUMN(),0)*ScreenHeight!$C53)/Param!$B$39)/OFFSET(Radar!$AC$3,COLUMN(),0))*DistanceShader!V52*LightShader!V52*(IF(OFFSET(Ghosts!$S$41,COLUMN(),0)&lt;ScreenHeight!$E53,   1,   (SQRT(OFFSET(Ghosts!$T$41,COLUMN(),0)-OFFSET(Ghosts!$R$41,COLUMN(),0)*ScreenHeight!$D53)-1))+IF(Ghosts!$B$35,IF(Param!$M$21,-1-POWER(0.3,Param!$M$21)/(IF(Param!$M$21&lt;20,LightShader!V117,OFFSET(LightShader!V117,Param!$M$21-20,0))+POWER(0.3,Param!$M$21)),-2),0))</f>
        <v>2.6768424544961529</v>
      </c>
      <c r="W52" s="46">
        <f ca="1">IF(ScreenHeight!$B53&lt;OFFSET(Radar!$AC$3,COLUMN(),0),    Param!$B$38/ScreenHeight!$B53,    (Param!$B$37+1/(1-OFFSET(Radar!$AD$3,COLUMN(),0)*ScreenHeight!$C53)/Param!$B$39)/OFFSET(Radar!$AC$3,COLUMN(),0))*DistanceShader!W52*LightShader!W52*(IF(OFFSET(Ghosts!$S$41,COLUMN(),0)&lt;ScreenHeight!$E53,   1,   (SQRT(OFFSET(Ghosts!$T$41,COLUMN(),0)-OFFSET(Ghosts!$R$41,COLUMN(),0)*ScreenHeight!$D53)-1))+IF(Ghosts!$B$35,IF(Param!$M$21,-1-POWER(0.3,Param!$M$21)/(IF(Param!$M$21&lt;20,LightShader!W117,OFFSET(LightShader!W117,Param!$M$21-20,0))+POWER(0.3,Param!$M$21)),-2),0))</f>
        <v>2.7615710605316286</v>
      </c>
      <c r="X52" s="46">
        <f ca="1">IF(ScreenHeight!$B53&lt;OFFSET(Radar!$AC$3,COLUMN(),0),    Param!$B$38/ScreenHeight!$B53,    (Param!$B$37+1/(1-OFFSET(Radar!$AD$3,COLUMN(),0)*ScreenHeight!$C53)/Param!$B$39)/OFFSET(Radar!$AC$3,COLUMN(),0))*DistanceShader!X52*LightShader!X52*(IF(OFFSET(Ghosts!$S$41,COLUMN(),0)&lt;ScreenHeight!$E53,   1,   (SQRT(OFFSET(Ghosts!$T$41,COLUMN(),0)-OFFSET(Ghosts!$R$41,COLUMN(),0)*ScreenHeight!$D53)-1))+IF(Ghosts!$B$35,IF(Param!$M$21,-1-POWER(0.3,Param!$M$21)/(IF(Param!$M$21&lt;20,LightShader!X117,OFFSET(LightShader!X117,Param!$M$21-20,0))+POWER(0.3,Param!$M$21)),-2),0))</f>
        <v>2.8491482025831587</v>
      </c>
      <c r="Y52" s="46">
        <f ca="1">IF(ScreenHeight!$B53&lt;OFFSET(Radar!$AC$3,COLUMN(),0),    Param!$B$38/ScreenHeight!$B53,    (Param!$B$37+1/(1-OFFSET(Radar!$AD$3,COLUMN(),0)*ScreenHeight!$C53)/Param!$B$39)/OFFSET(Radar!$AC$3,COLUMN(),0))*DistanceShader!Y52*LightShader!Y52*(IF(OFFSET(Ghosts!$S$41,COLUMN(),0)&lt;ScreenHeight!$E53,   1,   (SQRT(OFFSET(Ghosts!$T$41,COLUMN(),0)-OFFSET(Ghosts!$R$41,COLUMN(),0)*ScreenHeight!$D53)-1))+IF(Ghosts!$B$35,IF(Param!$M$21,-1-POWER(0.3,Param!$M$21)/(IF(Param!$M$21&lt;20,LightShader!Y117,OFFSET(LightShader!Y117,Param!$M$21-20,0))+POWER(0.3,Param!$M$21)),-2),0))</f>
        <v>2.939588954636605</v>
      </c>
      <c r="Z52" s="46">
        <f ca="1">IF(ScreenHeight!$B53&lt;OFFSET(Radar!$AC$3,COLUMN(),0),    Param!$B$38/ScreenHeight!$B53,    (Param!$B$37+1/(1-OFFSET(Radar!$AD$3,COLUMN(),0)*ScreenHeight!$C53)/Param!$B$39)/OFFSET(Radar!$AC$3,COLUMN(),0))*DistanceShader!Z52*LightShader!Z52*(IF(OFFSET(Ghosts!$S$41,COLUMN(),0)&lt;ScreenHeight!$E53,   1,   (SQRT(OFFSET(Ghosts!$T$41,COLUMN(),0)-OFFSET(Ghosts!$R$41,COLUMN(),0)*ScreenHeight!$D53)-1))+IF(Ghosts!$B$35,IF(Param!$M$21,-1-POWER(0.3,Param!$M$21)/(IF(Param!$M$21&lt;20,LightShader!Z117,OFFSET(LightShader!Z117,Param!$M$21-20,0))+POWER(0.3,Param!$M$21)),-2),0))</f>
        <v>3.0328889092543561</v>
      </c>
      <c r="AA52" s="46">
        <f ca="1">IF(ScreenHeight!$B53&lt;OFFSET(Radar!$AC$3,COLUMN(),0),    Param!$B$38/ScreenHeight!$B53,    (Param!$B$37+1/(1-OFFSET(Radar!$AD$3,COLUMN(),0)*ScreenHeight!$C53)/Param!$B$39)/OFFSET(Radar!$AC$3,COLUMN(),0))*DistanceShader!AA52*LightShader!AA52*(IF(OFFSET(Ghosts!$S$41,COLUMN(),0)&lt;ScreenHeight!$E53,   1,   (SQRT(OFFSET(Ghosts!$T$41,COLUMN(),0)-OFFSET(Ghosts!$R$41,COLUMN(),0)*ScreenHeight!$D53)-1))+IF(Ghosts!$B$35,IF(Param!$M$21,-1-POWER(0.3,Param!$M$21)/(IF(Param!$M$21&lt;20,LightShader!AA117,OFFSET(LightShader!AA117,Param!$M$21-20,0))+POWER(0.3,Param!$M$21)),-2),0))</f>
        <v>3.1290199221926427</v>
      </c>
      <c r="AB52" s="46">
        <f ca="1">IF(ScreenHeight!$B53&lt;OFFSET(Radar!$AC$3,COLUMN(),0),    Param!$B$38/ScreenHeight!$B53,    (Param!$B$37+1/(1-OFFSET(Radar!$AD$3,COLUMN(),0)*ScreenHeight!$C53)/Param!$B$39)/OFFSET(Radar!$AC$3,COLUMN(),0))*DistanceShader!AB52*LightShader!AB52*(IF(OFFSET(Ghosts!$S$41,COLUMN(),0)&lt;ScreenHeight!$E53,   1,   (SQRT(OFFSET(Ghosts!$T$41,COLUMN(),0)-OFFSET(Ghosts!$R$41,COLUMN(),0)*ScreenHeight!$D53)-1))+IF(Ghosts!$B$35,IF(Param!$M$21,-1-POWER(0.3,Param!$M$21)/(IF(Param!$M$21&lt;20,LightShader!AB117,OFFSET(LightShader!AB117,Param!$M$21-20,0))+POWER(0.3,Param!$M$21)),-2),0))</f>
        <v>3.2279252117791888</v>
      </c>
      <c r="AC52" s="46">
        <f ca="1">IF(ScreenHeight!$B53&lt;OFFSET(Radar!$AC$3,COLUMN(),0),    Param!$B$38/ScreenHeight!$B53,    (Param!$B$37+1/(1-OFFSET(Radar!$AD$3,COLUMN(),0)*ScreenHeight!$C53)/Param!$B$39)/OFFSET(Radar!$AC$3,COLUMN(),0))*DistanceShader!AC52*LightShader!AC52*(IF(OFFSET(Ghosts!$S$41,COLUMN(),0)&lt;ScreenHeight!$E53,   1,   (SQRT(OFFSET(Ghosts!$T$41,COLUMN(),0)-OFFSET(Ghosts!$R$41,COLUMN(),0)*ScreenHeight!$D53)-1))+IF(Ghosts!$B$35,IF(Param!$M$21,-1-POWER(0.3,Param!$M$21)/(IF(Param!$M$21&lt;20,LightShader!AC117,OFFSET(LightShader!AC117,Param!$M$21-20,0))+POWER(0.3,Param!$M$21)),-2),0))</f>
        <v>3.3295137682730132</v>
      </c>
      <c r="AD52" s="46">
        <f ca="1">IF(ScreenHeight!$B53&lt;OFFSET(Radar!$AC$3,COLUMN(),0),    Param!$B$38/ScreenHeight!$B53,    (Param!$B$37+1/(1-OFFSET(Radar!$AD$3,COLUMN(),0)*ScreenHeight!$C53)/Param!$B$39)/OFFSET(Radar!$AC$3,COLUMN(),0))*DistanceShader!AD52*LightShader!AD52*(IF(OFFSET(Ghosts!$S$41,COLUMN(),0)&lt;ScreenHeight!$E53,   1,   (SQRT(OFFSET(Ghosts!$T$41,COLUMN(),0)-OFFSET(Ghosts!$R$41,COLUMN(),0)*ScreenHeight!$D53)-1))+IF(Ghosts!$B$35,IF(Param!$M$21,-1-POWER(0.3,Param!$M$21)/(IF(Param!$M$21&lt;20,LightShader!AD117,OFFSET(LightShader!AD117,Param!$M$21-20,0))+POWER(0.3,Param!$M$21)),-2),0))</f>
        <v>3.4336540470587789</v>
      </c>
      <c r="AE52" s="46">
        <f ca="1">IF(ScreenHeight!$B53&lt;OFFSET(Radar!$AC$3,COLUMN(),0),    Param!$B$38/ScreenHeight!$B53,    (Param!$B$37+1/(1-OFFSET(Radar!$AD$3,COLUMN(),0)*ScreenHeight!$C53)/Param!$B$39)/OFFSET(Radar!$AC$3,COLUMN(),0))*DistanceShader!AE52*LightShader!AE52*(IF(OFFSET(Ghosts!$S$41,COLUMN(),0)&lt;ScreenHeight!$E53,   1,   (SQRT(OFFSET(Ghosts!$T$41,COLUMN(),0)-OFFSET(Ghosts!$R$41,COLUMN(),0)*ScreenHeight!$D53)-1))+IF(Ghosts!$B$35,IF(Param!$M$21,-1-POWER(0.3,Param!$M$21)/(IF(Param!$M$21&lt;20,LightShader!AE117,OFFSET(LightShader!AE117,Param!$M$21-20,0))+POWER(0.3,Param!$M$21)),-2),0))</f>
        <v>3.5401669493155739</v>
      </c>
      <c r="AF52" s="46">
        <f ca="1">IF(ScreenHeight!$B53&lt;OFFSET(Radar!$AC$3,COLUMN(),0),    Param!$B$38/ScreenHeight!$B53,    (Param!$B$37+1/(1-OFFSET(Radar!$AD$3,COLUMN(),0)*ScreenHeight!$C53)/Param!$B$39)/OFFSET(Radar!$AC$3,COLUMN(),0))*DistanceShader!AF52*LightShader!AF52*(IF(OFFSET(Ghosts!$S$41,COLUMN(),0)&lt;ScreenHeight!$E53,   1,   (SQRT(OFFSET(Ghosts!$T$41,COLUMN(),0)-OFFSET(Ghosts!$R$41,COLUMN(),0)*ScreenHeight!$D53)-1))+IF(Ghosts!$B$35,IF(Param!$M$21,-1-POWER(0.3,Param!$M$21)/(IF(Param!$M$21&lt;20,LightShader!AF117,OFFSET(LightShader!AF117,Param!$M$21-20,0))+POWER(0.3,Param!$M$21)),-2),0))</f>
        <v>3.6488181380718645</v>
      </c>
      <c r="AG52" s="46">
        <f ca="1">IF(ScreenHeight!$B53&lt;OFFSET(Radar!$AC$3,COLUMN(),0),    Param!$B$38/ScreenHeight!$B53,    (Param!$B$37+1/(1-OFFSET(Radar!$AD$3,COLUMN(),0)*ScreenHeight!$C53)/Param!$B$39)/OFFSET(Radar!$AC$3,COLUMN(),0))*DistanceShader!AG52*LightShader!AG52*(IF(OFFSET(Ghosts!$S$41,COLUMN(),0)&lt;ScreenHeight!$E53,   1,   (SQRT(OFFSET(Ghosts!$T$41,COLUMN(),0)-OFFSET(Ghosts!$R$41,COLUMN(),0)*ScreenHeight!$D53)-1))+IF(Ghosts!$B$35,IF(Param!$M$21,-1-POWER(0.3,Param!$M$21)/(IF(Param!$M$21&lt;20,LightShader!AG117,OFFSET(LightShader!AG117,Param!$M$21-20,0))+POWER(0.3,Param!$M$21)),-2),0))</f>
        <v>3.7593097998964953</v>
      </c>
      <c r="AH52" s="46">
        <f ca="1">IF(ScreenHeight!$B53&lt;OFFSET(Radar!$AC$3,COLUMN(),0),    Param!$B$38/ScreenHeight!$B53,    (Param!$B$37+1/(1-OFFSET(Radar!$AD$3,COLUMN(),0)*ScreenHeight!$C53)/Param!$B$39)/OFFSET(Radar!$AC$3,COLUMN(),0))*DistanceShader!AH52*LightShader!AH52*(IF(OFFSET(Ghosts!$S$41,COLUMN(),0)&lt;ScreenHeight!$E53,   1,   (SQRT(OFFSET(Ghosts!$T$41,COLUMN(),0)-OFFSET(Ghosts!$R$41,COLUMN(),0)*ScreenHeight!$D53)-1))+IF(Ghosts!$B$35,IF(Param!$M$21,-1-POWER(0.3,Param!$M$21)/(IF(Param!$M$21&lt;20,LightShader!AH117,OFFSET(LightShader!AH117,Param!$M$21-20,0))+POWER(0.3,Param!$M$21)),-2),0))</f>
        <v>3.8712720463122006</v>
      </c>
      <c r="AI52" s="46">
        <f ca="1">IF(ScreenHeight!$B53&lt;OFFSET(Radar!$AC$3,COLUMN(),0),    Param!$B$38/ScreenHeight!$B53,    (Param!$B$37+1/(1-OFFSET(Radar!$AD$3,COLUMN(),0)*ScreenHeight!$C53)/Param!$B$39)/OFFSET(Radar!$AC$3,COLUMN(),0))*DistanceShader!AI52*LightShader!AI52*(IF(OFFSET(Ghosts!$S$41,COLUMN(),0)&lt;ScreenHeight!$E53,   1,   (SQRT(OFFSET(Ghosts!$T$41,COLUMN(),0)-OFFSET(Ghosts!$R$41,COLUMN(),0)*ScreenHeight!$D53)-1))+IF(Ghosts!$B$35,IF(Param!$M$21,-1-POWER(0.3,Param!$M$21)/(IF(Param!$M$21&lt;20,LightShader!AI117,OFFSET(LightShader!AI117,Param!$M$21-20,0))+POWER(0.3,Param!$M$21)),-2),0))</f>
        <v>3.9842542569373207</v>
      </c>
      <c r="AJ52" s="46">
        <f ca="1">IF(ScreenHeight!$B53&lt;OFFSET(Radar!$AC$3,COLUMN(),0),    Param!$B$38/ScreenHeight!$B53,    (Param!$B$37+1/(1-OFFSET(Radar!$AD$3,COLUMN(),0)*ScreenHeight!$C53)/Param!$B$39)/OFFSET(Radar!$AC$3,COLUMN(),0))*DistanceShader!AJ52*LightShader!AJ52*(IF(OFFSET(Ghosts!$S$41,COLUMN(),0)&lt;ScreenHeight!$E53,   1,   (SQRT(OFFSET(Ghosts!$T$41,COLUMN(),0)-OFFSET(Ghosts!$R$41,COLUMN(),0)*ScreenHeight!$D53)-1))+IF(Ghosts!$B$35,IF(Param!$M$21,-1-POWER(0.3,Param!$M$21)/(IF(Param!$M$21&lt;20,LightShader!AJ117,OFFSET(LightShader!AJ117,Param!$M$21-20,0))+POWER(0.3,Param!$M$21)),-2),0))</f>
        <v>4.0977167990278778</v>
      </c>
      <c r="AK52" s="46">
        <f ca="1">IF(ScreenHeight!$B53&lt;OFFSET(Radar!$AC$3,COLUMN(),0),    Param!$B$38/ScreenHeight!$B53,    (Param!$B$37+1/(1-OFFSET(Radar!$AD$3,COLUMN(),0)*ScreenHeight!$C53)/Param!$B$39)/OFFSET(Radar!$AC$3,COLUMN(),0))*DistanceShader!AK52*LightShader!AK52*(IF(OFFSET(Ghosts!$S$41,COLUMN(),0)&lt;ScreenHeight!$E53,   1,   (SQRT(OFFSET(Ghosts!$T$41,COLUMN(),0)-OFFSET(Ghosts!$R$41,COLUMN(),0)*ScreenHeight!$D53)-1))+IF(Ghosts!$B$35,IF(Param!$M$21,-1-POWER(0.3,Param!$M$21)/(IF(Param!$M$21&lt;20,LightShader!AK117,OFFSET(LightShader!AK117,Param!$M$21-20,0))+POWER(0.3,Param!$M$21)),-2),0))</f>
        <v>4.211023712751536</v>
      </c>
      <c r="AL52" s="46">
        <f ca="1">IF(ScreenHeight!$B53&lt;OFFSET(Radar!$AC$3,COLUMN(),0),    Param!$B$38/ScreenHeight!$B53,    (Param!$B$37+1/(1-OFFSET(Radar!$AD$3,COLUMN(),0)*ScreenHeight!$C53)/Param!$B$39)/OFFSET(Radar!$AC$3,COLUMN(),0))*DistanceShader!AL52*LightShader!AL52*(IF(OFFSET(Ghosts!$S$41,COLUMN(),0)&lt;ScreenHeight!$E53,   1,   (SQRT(OFFSET(Ghosts!$T$41,COLUMN(),0)-OFFSET(Ghosts!$R$41,COLUMN(),0)*ScreenHeight!$D53)-1))+IF(Ghosts!$B$35,IF(Param!$M$21,-1-POWER(0.3,Param!$M$21)/(IF(Param!$M$21&lt;20,LightShader!AL117,OFFSET(LightShader!AL117,Param!$M$21-20,0))+POWER(0.3,Param!$M$21)),-2),0))</f>
        <v>4.3234371201203414</v>
      </c>
      <c r="AM52" s="46">
        <f ca="1">IF(ScreenHeight!$B53&lt;OFFSET(Radar!$AC$3,COLUMN(),0),    Param!$B$38/ScreenHeight!$B53,    (Param!$B$37+1/(1-OFFSET(Radar!$AD$3,COLUMN(),0)*ScreenHeight!$C53)/Param!$B$39)/OFFSET(Radar!$AC$3,COLUMN(),0))*DistanceShader!AM52*LightShader!AM52*(IF(OFFSET(Ghosts!$S$41,COLUMN(),0)&lt;ScreenHeight!$E53,   1,   (SQRT(OFFSET(Ghosts!$T$41,COLUMN(),0)-OFFSET(Ghosts!$R$41,COLUMN(),0)*ScreenHeight!$D53)-1))+IF(Ghosts!$B$35,IF(Param!$M$21,-1-POWER(0.3,Param!$M$21)/(IF(Param!$M$21&lt;20,LightShader!AM117,OFFSET(LightShader!AM117,Param!$M$21-20,0))+POWER(0.3,Param!$M$21)),-2),0))</f>
        <v>4.4341142826110618</v>
      </c>
      <c r="AN52" s="46">
        <f ca="1">IF(ScreenHeight!$B53&lt;OFFSET(Radar!$AC$3,COLUMN(),0),    Param!$B$38/ScreenHeight!$B53,    (Param!$B$37+1/(1-OFFSET(Radar!$AD$3,COLUMN(),0)*ScreenHeight!$C53)/Param!$B$39)/OFFSET(Radar!$AC$3,COLUMN(),0))*DistanceShader!AN52*LightShader!AN52*(IF(OFFSET(Ghosts!$S$41,COLUMN(),0)&lt;ScreenHeight!$E53,   1,   (SQRT(OFFSET(Ghosts!$T$41,COLUMN(),0)-OFFSET(Ghosts!$R$41,COLUMN(),0)*ScreenHeight!$D53)-1))+IF(Ghosts!$B$35,IF(Param!$M$21,-1-POWER(0.3,Param!$M$21)/(IF(Param!$M$21&lt;20,LightShader!AN117,OFFSET(LightShader!AN117,Param!$M$21-20,0))+POWER(0.3,Param!$M$21)),-2),0))</f>
        <v>4.5421083735127521</v>
      </c>
      <c r="AO52" s="46">
        <f ca="1">IF(ScreenHeight!$B53&lt;OFFSET(Radar!$AC$3,COLUMN(),0),    Param!$B$38/ScreenHeight!$B53,    (Param!$B$37+1/(1-OFFSET(Radar!$AD$3,COLUMN(),0)*ScreenHeight!$C53)/Param!$B$39)/OFFSET(Radar!$AC$3,COLUMN(),0))*DistanceShader!AO52*LightShader!AO52*(IF(OFFSET(Ghosts!$S$41,COLUMN(),0)&lt;ScreenHeight!$E53,   1,   (SQRT(OFFSET(Ghosts!$T$41,COLUMN(),0)-OFFSET(Ghosts!$R$41,COLUMN(),0)*ScreenHeight!$D53)-1))+IF(Ghosts!$B$35,IF(Param!$M$21,-1-POWER(0.3,Param!$M$21)/(IF(Param!$M$21&lt;20,LightShader!AO117,OFFSET(LightShader!AO117,Param!$M$21-20,0))+POWER(0.3,Param!$M$21)),-2),0))</f>
        <v>4.6463741114568871</v>
      </c>
      <c r="AP52" s="46">
        <f ca="1">IF(ScreenHeight!$B53&lt;OFFSET(Radar!$AC$3,COLUMN(),0),    Param!$B$38/ScreenHeight!$B53,    (Param!$B$37+1/(1-OFFSET(Radar!$AD$3,COLUMN(),0)*ScreenHeight!$C53)/Param!$B$39)/OFFSET(Radar!$AC$3,COLUMN(),0))*DistanceShader!AP52*LightShader!AP52*(IF(OFFSET(Ghosts!$S$41,COLUMN(),0)&lt;ScreenHeight!$E53,   1,   (SQRT(OFFSET(Ghosts!$T$41,COLUMN(),0)-OFFSET(Ghosts!$R$41,COLUMN(),0)*ScreenHeight!$D53)-1))+IF(Ghosts!$B$35,IF(Param!$M$21,-1-POWER(0.3,Param!$M$21)/(IF(Param!$M$21&lt;20,LightShader!AP117,OFFSET(LightShader!AP117,Param!$M$21-20,0))+POWER(0.3,Param!$M$21)),-2),0))</f>
        <v>4.7457793784183391</v>
      </c>
      <c r="AQ52" s="46">
        <f ca="1">IF(ScreenHeight!$B53&lt;OFFSET(Radar!$AC$3,COLUMN(),0),    Param!$B$38/ScreenHeight!$B53,    (Param!$B$37+1/(1-OFFSET(Radar!$AD$3,COLUMN(),0)*ScreenHeight!$C53)/Param!$B$39)/OFFSET(Radar!$AC$3,COLUMN(),0))*DistanceShader!AQ52*LightShader!AQ52*(IF(OFFSET(Ghosts!$S$41,COLUMN(),0)&lt;ScreenHeight!$E53,   1,   (SQRT(OFFSET(Ghosts!$T$41,COLUMN(),0)-OFFSET(Ghosts!$R$41,COLUMN(),0)*ScreenHeight!$D53)-1))+IF(Ghosts!$B$35,IF(Param!$M$21,-1-POWER(0.3,Param!$M$21)/(IF(Param!$M$21&lt;20,LightShader!AQ117,OFFSET(LightShader!AQ117,Param!$M$21-20,0))+POWER(0.3,Param!$M$21)),-2),0))</f>
        <v>4.8391237720843598</v>
      </c>
      <c r="AR52" s="46">
        <f ca="1">IF(ScreenHeight!$B53&lt;OFFSET(Radar!$AC$3,COLUMN(),0),    Param!$B$38/ScreenHeight!$B53,    (Param!$B$37+1/(1-OFFSET(Radar!$AD$3,COLUMN(),0)*ScreenHeight!$C53)/Param!$B$39)/OFFSET(Radar!$AC$3,COLUMN(),0))*DistanceShader!AR52*LightShader!AR52*(IF(OFFSET(Ghosts!$S$41,COLUMN(),0)&lt;ScreenHeight!$E53,   1,   (SQRT(OFFSET(Ghosts!$T$41,COLUMN(),0)-OFFSET(Ghosts!$R$41,COLUMN(),0)*ScreenHeight!$D53)-1))+IF(Ghosts!$B$35,IF(Param!$M$21,-1-POWER(0.3,Param!$M$21)/(IF(Param!$M$21&lt;20,LightShader!AR117,OFFSET(LightShader!AR117,Param!$M$21-20,0))+POWER(0.3,Param!$M$21)),-2),0))</f>
        <v>4.9251646777710354</v>
      </c>
      <c r="AS52" s="46">
        <f ca="1">IF(ScreenHeight!$B53&lt;OFFSET(Radar!$AC$3,COLUMN(),0),    Param!$B$38/ScreenHeight!$B53,    (Param!$B$37+1/(1-OFFSET(Radar!$AD$3,COLUMN(),0)*ScreenHeight!$C53)/Param!$B$39)/OFFSET(Radar!$AC$3,COLUMN(),0))*DistanceShader!AS52*LightShader!AS52*(IF(OFFSET(Ghosts!$S$41,COLUMN(),0)&lt;ScreenHeight!$E53,   1,   (SQRT(OFFSET(Ghosts!$T$41,COLUMN(),0)-OFFSET(Ghosts!$R$41,COLUMN(),0)*ScreenHeight!$D53)-1))+IF(Ghosts!$B$35,IF(Param!$M$21,-1-POWER(0.3,Param!$M$21)/(IF(Param!$M$21&lt;20,LightShader!AS117,OFFSET(LightShader!AS117,Param!$M$21-20,0))+POWER(0.3,Param!$M$21)),-2),0))</f>
        <v>5.0026508669700425</v>
      </c>
      <c r="AT52" s="46">
        <f ca="1">IF(ScreenHeight!$B53&lt;OFFSET(Radar!$AC$3,COLUMN(),0),    Param!$B$38/ScreenHeight!$B53,    (Param!$B$37+1/(1-OFFSET(Radar!$AD$3,COLUMN(),0)*ScreenHeight!$C53)/Param!$B$39)/OFFSET(Radar!$AC$3,COLUMN(),0))*DistanceShader!AT52*LightShader!AT52*(IF(OFFSET(Ghosts!$S$41,COLUMN(),0)&lt;ScreenHeight!$E53,   1,   (SQRT(OFFSET(Ghosts!$T$41,COLUMN(),0)-OFFSET(Ghosts!$R$41,COLUMN(),0)*ScreenHeight!$D53)-1))+IF(Ghosts!$B$35,IF(Param!$M$21,-1-POWER(0.3,Param!$M$21)/(IF(Param!$M$21&lt;20,LightShader!AT117,OFFSET(LightShader!AT117,Param!$M$21-20,0))+POWER(0.3,Param!$M$21)),-2),0))</f>
        <v>5.0703628510822734</v>
      </c>
      <c r="AU52" s="46">
        <f ca="1">IF(ScreenHeight!$B53&lt;OFFSET(Radar!$AC$3,COLUMN(),0),    Param!$B$38/ScreenHeight!$B53,    (Param!$B$37+1/(1-OFFSET(Radar!$AD$3,COLUMN(),0)*ScreenHeight!$C53)/Param!$B$39)/OFFSET(Radar!$AC$3,COLUMN(),0))*DistanceShader!AU52*LightShader!AU52*(IF(OFFSET(Ghosts!$S$41,COLUMN(),0)&lt;ScreenHeight!$E53,   1,   (SQRT(OFFSET(Ghosts!$T$41,COLUMN(),0)-OFFSET(Ghosts!$R$41,COLUMN(),0)*ScreenHeight!$D53)-1))+IF(Ghosts!$B$35,IF(Param!$M$21,-1-POWER(0.3,Param!$M$21)/(IF(Param!$M$21&lt;20,LightShader!AU117,OFFSET(LightShader!AU117,Param!$M$21-20,0))+POWER(0.3,Param!$M$21)),-2),0))</f>
        <v>5.1271583020026368</v>
      </c>
      <c r="AV52" s="46">
        <f ca="1">IF(ScreenHeight!$B53&lt;OFFSET(Radar!$AC$3,COLUMN(),0),    Param!$B$38/ScreenHeight!$B53,    (Param!$B$37+1/(1-OFFSET(Radar!$AD$3,COLUMN(),0)*ScreenHeight!$C53)/Param!$B$39)/OFFSET(Radar!$AC$3,COLUMN(),0))*DistanceShader!AV52*LightShader!AV52*(IF(OFFSET(Ghosts!$S$41,COLUMN(),0)&lt;ScreenHeight!$E53,   1,   (SQRT(OFFSET(Ghosts!$T$41,COLUMN(),0)-OFFSET(Ghosts!$R$41,COLUMN(),0)*ScreenHeight!$D53)-1))+IF(Ghosts!$B$35,IF(Param!$M$21,-1-POWER(0.3,Param!$M$21)/(IF(Param!$M$21&lt;20,LightShader!AV117,OFFSET(LightShader!AV117,Param!$M$21-20,0))+POWER(0.3,Param!$M$21)),-2),0))</f>
        <v>5.172019913050196</v>
      </c>
      <c r="AW52" s="46">
        <f ca="1">IF(ScreenHeight!$B53&lt;OFFSET(Radar!$AC$3,COLUMN(),0),    Param!$B$38/ScreenHeight!$B53,    (Param!$B$37+1/(1-OFFSET(Radar!$AD$3,COLUMN(),0)*ScreenHeight!$C53)/Param!$B$39)/OFFSET(Radar!$AC$3,COLUMN(),0))*DistanceShader!AW52*LightShader!AW52*(IF(OFFSET(Ghosts!$S$41,COLUMN(),0)&lt;ScreenHeight!$E53,   1,   (SQRT(OFFSET(Ghosts!$T$41,COLUMN(),0)-OFFSET(Ghosts!$R$41,COLUMN(),0)*ScreenHeight!$D53)-1))+IF(Ghosts!$B$35,IF(Param!$M$21,-1-POWER(0.3,Param!$M$21)/(IF(Param!$M$21&lt;20,LightShader!AW117,OFFSET(LightShader!AW117,Param!$M$21-20,0))+POWER(0.3,Param!$M$21)),-2),0))</f>
        <v>5.2041022774249415</v>
      </c>
      <c r="AX52" s="46">
        <f ca="1">IF(ScreenHeight!$B53&lt;OFFSET(Radar!$AC$3,COLUMN(),0),    Param!$B$38/ScreenHeight!$B53,    (Param!$B$37+1/(1-OFFSET(Radar!$AD$3,COLUMN(),0)*ScreenHeight!$C53)/Param!$B$39)/OFFSET(Radar!$AC$3,COLUMN(),0))*DistanceShader!AX52*LightShader!AX52*(IF(OFFSET(Ghosts!$S$41,COLUMN(),0)&lt;ScreenHeight!$E53,   1,   (SQRT(OFFSET(Ghosts!$T$41,COLUMN(),0)-OFFSET(Ghosts!$R$41,COLUMN(),0)*ScreenHeight!$D53)-1))+IF(Ghosts!$B$35,IF(Param!$M$21,-1-POWER(0.3,Param!$M$21)/(IF(Param!$M$21&lt;20,LightShader!AX117,OFFSET(LightShader!AX117,Param!$M$21-20,0))+POWER(0.3,Param!$M$21)),-2),0))</f>
        <v>5.2227738883985886</v>
      </c>
      <c r="AY52" s="46">
        <f ca="1">IF(ScreenHeight!$B53&lt;OFFSET(Radar!$AC$3,COLUMN(),0),    Param!$B$38/ScreenHeight!$B53,    (Param!$B$37+1/(1-OFFSET(Radar!$AD$3,COLUMN(),0)*ScreenHeight!$C53)/Param!$B$39)/OFFSET(Radar!$AC$3,COLUMN(),0))*DistanceShader!AY52*LightShader!AY52*(IF(OFFSET(Ghosts!$S$41,COLUMN(),0)&lt;ScreenHeight!$E53,   1,   (SQRT(OFFSET(Ghosts!$T$41,COLUMN(),0)-OFFSET(Ghosts!$R$41,COLUMN(),0)*ScreenHeight!$D53)-1))+IF(Ghosts!$B$35,IF(Param!$M$21,-1-POWER(0.3,Param!$M$21)/(IF(Param!$M$21&lt;20,LightShader!AY117,OFFSET(LightShader!AY117,Param!$M$21-20,0))+POWER(0.3,Param!$M$21)),-2),0))</f>
        <v>5.2276503717939233</v>
      </c>
      <c r="AZ52" s="46">
        <f ca="1">IF(ScreenHeight!$B53&lt;OFFSET(Radar!$AC$3,COLUMN(),0),    Param!$B$38/ScreenHeight!$B53,    (Param!$B$37+1/(1-OFFSET(Radar!$AD$3,COLUMN(),0)*ScreenHeight!$C53)/Param!$B$39)/OFFSET(Radar!$AC$3,COLUMN(),0))*DistanceShader!AZ52*LightShader!AZ52*(IF(OFFSET(Ghosts!$S$41,COLUMN(),0)&lt;ScreenHeight!$E53,   1,   (SQRT(OFFSET(Ghosts!$T$41,COLUMN(),0)-OFFSET(Ghosts!$R$41,COLUMN(),0)*ScreenHeight!$D53)-1))+IF(Ghosts!$B$35,IF(Param!$M$21,-1-POWER(0.3,Param!$M$21)/(IF(Param!$M$21&lt;20,LightShader!AZ117,OFFSET(LightShader!AZ117,Param!$M$21-20,0))+POWER(0.3,Param!$M$21)),-2),0))</f>
        <v>5.218615628274061</v>
      </c>
      <c r="BA52" s="46">
        <f ca="1">IF(ScreenHeight!$B53&lt;OFFSET(Radar!$AC$3,COLUMN(),0),    Param!$B$38/ScreenHeight!$B53,    (Param!$B$37+1/(1-OFFSET(Radar!$AD$3,COLUMN(),0)*ScreenHeight!$C53)/Param!$B$39)/OFFSET(Radar!$AC$3,COLUMN(),0))*DistanceShader!BA52*LightShader!BA52*(IF(OFFSET(Ghosts!$S$41,COLUMN(),0)&lt;ScreenHeight!$E53,   1,   (SQRT(OFFSET(Ghosts!$T$41,COLUMN(),0)-OFFSET(Ghosts!$R$41,COLUMN(),0)*ScreenHeight!$D53)-1))+IF(Ghosts!$B$35,IF(Param!$M$21,-1-POWER(0.3,Param!$M$21)/(IF(Param!$M$21&lt;20,LightShader!BA117,OFFSET(LightShader!BA117,Param!$M$21-20,0))+POWER(0.3,Param!$M$21)),-2),0))</f>
        <v>5.1958286596690675</v>
      </c>
      <c r="BB52" s="46">
        <f ca="1">IF(ScreenHeight!$B53&lt;OFFSET(Radar!$AC$3,COLUMN(),0),    Param!$B$38/ScreenHeight!$B53,    (Param!$B$37+1/(1-OFFSET(Radar!$AD$3,COLUMN(),0)*ScreenHeight!$C53)/Param!$B$39)/OFFSET(Radar!$AC$3,COLUMN(),0))*DistanceShader!BB52*LightShader!BB52*(IF(OFFSET(Ghosts!$S$41,COLUMN(),0)&lt;ScreenHeight!$E53,   1,   (SQRT(OFFSET(Ghosts!$T$41,COLUMN(),0)-OFFSET(Ghosts!$R$41,COLUMN(),0)*ScreenHeight!$D53)-1))+IF(Ghosts!$B$35,IF(Param!$M$21,-1-POWER(0.3,Param!$M$21)/(IF(Param!$M$21&lt;20,LightShader!BB117,OFFSET(LightShader!BB117,Param!$M$21-20,0))+POWER(0.3,Param!$M$21)),-2),0))</f>
        <v>5.1597153280221404</v>
      </c>
      <c r="BC52" s="46">
        <f ca="1">IF(ScreenHeight!$B53&lt;OFFSET(Radar!$AC$3,COLUMN(),0),    Param!$B$38/ScreenHeight!$B53,    (Param!$B$37+1/(1-OFFSET(Radar!$AD$3,COLUMN(),0)*ScreenHeight!$C53)/Param!$B$39)/OFFSET(Radar!$AC$3,COLUMN(),0))*DistanceShader!BC52*LightShader!BC52*(IF(OFFSET(Ghosts!$S$41,COLUMN(),0)&lt;ScreenHeight!$E53,   1,   (SQRT(OFFSET(Ghosts!$T$41,COLUMN(),0)-OFFSET(Ghosts!$R$41,COLUMN(),0)*ScreenHeight!$D53)-1))+IF(Ghosts!$B$35,IF(Param!$M$21,-1-POWER(0.3,Param!$M$21)/(IF(Param!$M$21&lt;20,LightShader!BC117,OFFSET(LightShader!BC117,Param!$M$21-20,0))+POWER(0.3,Param!$M$21)),-2),0))</f>
        <v>5.1109459031458622</v>
      </c>
      <c r="BD52" s="46">
        <f ca="1">IF(ScreenHeight!$B53&lt;OFFSET(Radar!$AC$3,COLUMN(),0),    Param!$B$38/ScreenHeight!$B53,    (Param!$B$37+1/(1-OFFSET(Radar!$AD$3,COLUMN(),0)*ScreenHeight!$C53)/Param!$B$39)/OFFSET(Radar!$AC$3,COLUMN(),0))*DistanceShader!BD52*LightShader!BD52*(IF(OFFSET(Ghosts!$S$41,COLUMN(),0)&lt;ScreenHeight!$E53,   1,   (SQRT(OFFSET(Ghosts!$T$41,COLUMN(),0)-OFFSET(Ghosts!$R$41,COLUMN(),0)*ScreenHeight!$D53)-1))+IF(Ghosts!$B$35,IF(Param!$M$21,-1-POWER(0.3,Param!$M$21)/(IF(Param!$M$21&lt;20,LightShader!BD117,OFFSET(LightShader!BD117,Param!$M$21-20,0))+POWER(0.3,Param!$M$21)),-2),0))</f>
        <v>5.0504007151071413</v>
      </c>
      <c r="BE52" s="46">
        <f ca="1">IF(ScreenHeight!$B53&lt;OFFSET(Radar!$AC$3,COLUMN(),0),    Param!$B$38/ScreenHeight!$B53,    (Param!$B$37+1/(1-OFFSET(Radar!$AD$3,COLUMN(),0)*ScreenHeight!$C53)/Param!$B$39)/OFFSET(Radar!$AC$3,COLUMN(),0))*DistanceShader!BE52*LightShader!BE52*(IF(OFFSET(Ghosts!$S$41,COLUMN(),0)&lt;ScreenHeight!$E53,   1,   (SQRT(OFFSET(Ghosts!$T$41,COLUMN(),0)-OFFSET(Ghosts!$R$41,COLUMN(),0)*ScreenHeight!$D53)-1))+IF(Ghosts!$B$35,IF(Param!$M$21,-1-POWER(0.3,Param!$M$21)/(IF(Param!$M$21&lt;20,LightShader!BE117,OFFSET(LightShader!BE117,Param!$M$21-20,0))+POWER(0.3,Param!$M$21)),-2),0))</f>
        <v>4.9791272999541096</v>
      </c>
      <c r="BF52" s="46">
        <f ca="1">IF(ScreenHeight!$B53&lt;OFFSET(Radar!$AC$3,COLUMN(),0),    Param!$B$38/ScreenHeight!$B53,    (Param!$B$37+1/(1-OFFSET(Radar!$AD$3,COLUMN(),0)*ScreenHeight!$C53)/Param!$B$39)/OFFSET(Radar!$AC$3,COLUMN(),0))*DistanceShader!BF52*LightShader!BF52*(IF(OFFSET(Ghosts!$S$41,COLUMN(),0)&lt;ScreenHeight!$E53,   1,   (SQRT(OFFSET(Ghosts!$T$41,COLUMN(),0)-OFFSET(Ghosts!$R$41,COLUMN(),0)*ScreenHeight!$D53)-1))+IF(Ghosts!$B$35,IF(Param!$M$21,-1-POWER(0.3,Param!$M$21)/(IF(Param!$M$21&lt;20,LightShader!BF117,OFFSET(LightShader!BF117,Param!$M$21-20,0))+POWER(0.3,Param!$M$21)),-2),0))</f>
        <v>4.8982929630262761</v>
      </c>
      <c r="BG52" s="46">
        <f ca="1">IF(ScreenHeight!$B53&lt;OFFSET(Radar!$AC$3,COLUMN(),0),    Param!$B$38/ScreenHeight!$B53,    (Param!$B$37+1/(1-OFFSET(Radar!$AD$3,COLUMN(),0)*ScreenHeight!$C53)/Param!$B$39)/OFFSET(Radar!$AC$3,COLUMN(),0))*DistanceShader!BG52*LightShader!BG52*(IF(OFFSET(Ghosts!$S$41,COLUMN(),0)&lt;ScreenHeight!$E53,   1,   (SQRT(OFFSET(Ghosts!$T$41,COLUMN(),0)-OFFSET(Ghosts!$R$41,COLUMN(),0)*ScreenHeight!$D53)-1))+IF(Ghosts!$B$35,IF(Param!$M$21,-1-POWER(0.3,Param!$M$21)/(IF(Param!$M$21&lt;20,LightShader!BG117,OFFSET(LightShader!BG117,Param!$M$21-20,0))+POWER(0.3,Param!$M$21)),-2),0))</f>
        <v>4.8091366590088844</v>
      </c>
      <c r="BH52" s="46">
        <f ca="1">IF(ScreenHeight!$B53&lt;OFFSET(Radar!$AC$3,COLUMN(),0),    Param!$B$38/ScreenHeight!$B53,    (Param!$B$37+1/(1-OFFSET(Radar!$AD$3,COLUMN(),0)*ScreenHeight!$C53)/Param!$B$39)/OFFSET(Radar!$AC$3,COLUMN(),0))*DistanceShader!BH52*LightShader!BH52*(IF(OFFSET(Ghosts!$S$41,COLUMN(),0)&lt;ScreenHeight!$E53,   1,   (SQRT(OFFSET(Ghosts!$T$41,COLUMN(),0)-OFFSET(Ghosts!$R$41,COLUMN(),0)*ScreenHeight!$D53)-1))+IF(Ghosts!$B$35,IF(Param!$M$21,-1-POWER(0.3,Param!$M$21)/(IF(Param!$M$21&lt;20,LightShader!BH117,OFFSET(LightShader!BH117,Param!$M$21-20,0))+POWER(0.3,Param!$M$21)),-2),0))</f>
        <v>4.7129235876630862</v>
      </c>
      <c r="BI52" s="46">
        <f ca="1">IF(ScreenHeight!$B53&lt;OFFSET(Radar!$AC$3,COLUMN(),0),    Param!$B$38/ScreenHeight!$B53,    (Param!$B$37+1/(1-OFFSET(Radar!$AD$3,COLUMN(),0)*ScreenHeight!$C53)/Param!$B$39)/OFFSET(Radar!$AC$3,COLUMN(),0))*DistanceShader!BI52*LightShader!BI52*(IF(OFFSET(Ghosts!$S$41,COLUMN(),0)&lt;ScreenHeight!$E53,   1,   (SQRT(OFFSET(Ghosts!$T$41,COLUMN(),0)-OFFSET(Ghosts!$R$41,COLUMN(),0)*ScreenHeight!$D53)-1))+IF(Ghosts!$B$35,IF(Param!$M$21,-1-POWER(0.3,Param!$M$21)/(IF(Param!$M$21&lt;20,LightShader!BI117,OFFSET(LightShader!BI117,Param!$M$21-20,0))+POWER(0.3,Param!$M$21)),-2),0))</f>
        <v>4.6109050880921929</v>
      </c>
      <c r="BJ52" s="46">
        <f ca="1">IF(ScreenHeight!$B53&lt;OFFSET(Radar!$AC$3,COLUMN(),0),    Param!$B$38/ScreenHeight!$B53,    (Param!$B$37+1/(1-OFFSET(Radar!$AD$3,COLUMN(),0)*ScreenHeight!$C53)/Param!$B$39)/OFFSET(Radar!$AC$3,COLUMN(),0))*DistanceShader!BJ52*LightShader!BJ52*(IF(OFFSET(Ghosts!$S$41,COLUMN(),0)&lt;ScreenHeight!$E53,   1,   (SQRT(OFFSET(Ghosts!$T$41,COLUMN(),0)-OFFSET(Ghosts!$R$41,COLUMN(),0)*ScreenHeight!$D53)-1))+IF(Ghosts!$B$35,IF(Param!$M$21,-1-POWER(0.3,Param!$M$21)/(IF(Param!$M$21&lt;20,LightShader!BJ117,OFFSET(LightShader!BJ117,Param!$M$21-20,0))+POWER(0.3,Param!$M$21)),-2),0))</f>
        <v>4.5042854652130941</v>
      </c>
      <c r="BK52" s="46">
        <f ca="1">IF(ScreenHeight!$B53&lt;OFFSET(Radar!$AC$3,COLUMN(),0),    Param!$B$38/ScreenHeight!$B53,    (Param!$B$37+1/(1-OFFSET(Radar!$AD$3,COLUMN(),0)*ScreenHeight!$C53)/Param!$B$39)/OFFSET(Radar!$AC$3,COLUMN(),0))*DistanceShader!BK52*LightShader!BK52*(IF(OFFSET(Ghosts!$S$41,COLUMN(),0)&lt;ScreenHeight!$E53,   1,   (SQRT(OFFSET(Ghosts!$T$41,COLUMN(),0)-OFFSET(Ghosts!$R$41,COLUMN(),0)*ScreenHeight!$D53)-1))+IF(Ghosts!$B$35,IF(Param!$M$21,-1-POWER(0.3,Param!$M$21)/(IF(Param!$M$21&lt;20,LightShader!BK117,OFFSET(LightShader!BK117,Param!$M$21-20,0))+POWER(0.3,Param!$M$21)),-2),0))</f>
        <v>4.3941964624021255</v>
      </c>
      <c r="BL52" s="46">
        <f ca="1">IF(ScreenHeight!$B53&lt;OFFSET(Radar!$AC$3,COLUMN(),0),    Param!$B$38/ScreenHeight!$B53,    (Param!$B$37+1/(1-OFFSET(Radar!$AD$3,COLUMN(),0)*ScreenHeight!$C53)/Param!$B$39)/OFFSET(Radar!$AC$3,COLUMN(),0))*DistanceShader!BL52*LightShader!BL52*(IF(OFFSET(Ghosts!$S$41,COLUMN(),0)&lt;ScreenHeight!$E53,   1,   (SQRT(OFFSET(Ghosts!$T$41,COLUMN(),0)-OFFSET(Ghosts!$R$41,COLUMN(),0)*ScreenHeight!$D53)-1))+IF(Ghosts!$B$35,IF(Param!$M$21,-1-POWER(0.3,Param!$M$21)/(IF(Param!$M$21&lt;20,LightShader!BL117,OFFSET(LightShader!BL117,Param!$M$21-20,0))+POWER(0.3,Param!$M$21)),-2),0))</f>
        <v>4.2816793194507561</v>
      </c>
      <c r="BM52" s="46">
        <f ca="1">IF(ScreenHeight!$B53&lt;OFFSET(Radar!$AC$3,COLUMN(),0),    Param!$B$38/ScreenHeight!$B53,    (Param!$B$37+1/(1-OFFSET(Radar!$AD$3,COLUMN(),0)*ScreenHeight!$C53)/Param!$B$39)/OFFSET(Radar!$AC$3,COLUMN(),0))*DistanceShader!BM52*LightShader!BM52*(IF(OFFSET(Ghosts!$S$41,COLUMN(),0)&lt;ScreenHeight!$E53,   1,   (SQRT(OFFSET(Ghosts!$T$41,COLUMN(),0)-OFFSET(Ghosts!$R$41,COLUMN(),0)*ScreenHeight!$D53)-1))+IF(Ghosts!$B$35,IF(Param!$M$21,-1-POWER(0.3,Param!$M$21)/(IF(Param!$M$21&lt;20,LightShader!BM117,OFFSET(LightShader!BM117,Param!$M$21-20,0))+POWER(0.3,Param!$M$21)),-2),0))</f>
        <v>4.1676737848297778</v>
      </c>
      <c r="BN52" s="46">
        <f ca="1">IF(ScreenHeight!$B53&lt;OFFSET(Radar!$AC$3,COLUMN(),0),    Param!$B$38/ScreenHeight!$B53,    (Param!$B$37+1/(1-OFFSET(Radar!$AD$3,COLUMN(),0)*ScreenHeight!$C53)/Param!$B$39)/OFFSET(Radar!$AC$3,COLUMN(),0))*DistanceShader!BN52*LightShader!BN52*(IF(OFFSET(Ghosts!$S$41,COLUMN(),0)&lt;ScreenHeight!$E53,   1,   (SQRT(OFFSET(Ghosts!$T$41,COLUMN(),0)-OFFSET(Ghosts!$R$41,COLUMN(),0)*ScreenHeight!$D53)-1))+IF(Ghosts!$B$35,IF(Param!$M$21,-1-POWER(0.3,Param!$M$21)/(IF(Param!$M$21&lt;20,LightShader!BN117,OFFSET(LightShader!BN117,Param!$M$21-20,0))+POWER(0.3,Param!$M$21)),-2),0))</f>
        <v>4.0530130965853512</v>
      </c>
      <c r="BO52" s="46">
        <f ca="1">IF(ScreenHeight!$B53&lt;OFFSET(Radar!$AC$3,COLUMN(),0),    Param!$B$38/ScreenHeight!$B53,    (Param!$B$37+1/(1-OFFSET(Radar!$AD$3,COLUMN(),0)*ScreenHeight!$C53)/Param!$B$39)/OFFSET(Radar!$AC$3,COLUMN(),0))*DistanceShader!BO52*LightShader!BO52*(IF(OFFSET(Ghosts!$S$41,COLUMN(),0)&lt;ScreenHeight!$E53,   1,   (SQRT(OFFSET(Ghosts!$T$41,COLUMN(),0)-OFFSET(Ghosts!$R$41,COLUMN(),0)*ScreenHeight!$D53)-1))+IF(Ghosts!$B$35,IF(Param!$M$21,-1-POWER(0.3,Param!$M$21)/(IF(Param!$M$21&lt;20,LightShader!BO117,OFFSET(LightShader!BO117,Param!$M$21-20,0))+POWER(0.3,Param!$M$21)),-2),0))</f>
        <v>3.9384237831467743</v>
      </c>
      <c r="BP52" s="46">
        <f ca="1">IF(ScreenHeight!$B53&lt;OFFSET(Radar!$AC$3,COLUMN(),0),    Param!$B$38/ScreenHeight!$B53,    (Param!$B$37+1/(1-OFFSET(Radar!$AD$3,COLUMN(),0)*ScreenHeight!$C53)/Param!$B$39)/OFFSET(Radar!$AC$3,COLUMN(),0))*DistanceShader!BP52*LightShader!BP52*(IF(OFFSET(Ghosts!$S$41,COLUMN(),0)&lt;ScreenHeight!$E53,   1,   (SQRT(OFFSET(Ghosts!$T$41,COLUMN(),0)-OFFSET(Ghosts!$R$41,COLUMN(),0)*ScreenHeight!$D53)-1))+IF(Ghosts!$B$35,IF(Param!$M$21,-1-POWER(0.3,Param!$M$21)/(IF(Param!$M$21&lt;20,LightShader!BP117,OFFSET(LightShader!BP117,Param!$M$21-20,0))+POWER(0.3,Param!$M$21)),-2),0))</f>
        <v>3.8245291215913508</v>
      </c>
      <c r="BQ52" s="46">
        <f ca="1">IF(ScreenHeight!$B53&lt;OFFSET(Radar!$AC$3,COLUMN(),0),    Param!$B$38/ScreenHeight!$B53,    (Param!$B$37+1/(1-OFFSET(Radar!$AD$3,COLUMN(),0)*ScreenHeight!$C53)/Param!$B$39)/OFFSET(Radar!$AC$3,COLUMN(),0))*DistanceShader!BQ52*LightShader!BQ52*(IF(OFFSET(Ghosts!$S$41,COLUMN(),0)&lt;ScreenHeight!$E53,   1,   (SQRT(OFFSET(Ghosts!$T$41,COLUMN(),0)-OFFSET(Ghosts!$R$41,COLUMN(),0)*ScreenHeight!$D53)-1))+IF(Ghosts!$B$35,IF(Param!$M$21,-1-POWER(0.3,Param!$M$21)/(IF(Param!$M$21&lt;20,LightShader!BQ117,OFFSET(LightShader!BQ117,Param!$M$21-20,0))+POWER(0.3,Param!$M$21)),-2),0))</f>
        <v>3.7118551791692642</v>
      </c>
      <c r="BR52" s="46">
        <f ca="1">IF(ScreenHeight!$B53&lt;OFFSET(Radar!$AC$3,COLUMN(),0),    Param!$B$38/ScreenHeight!$B53,    (Param!$B$37+1/(1-OFFSET(Radar!$AD$3,COLUMN(),0)*ScreenHeight!$C53)/Param!$B$39)/OFFSET(Radar!$AC$3,COLUMN(),0))*DistanceShader!BR52*LightShader!BR52*(IF(OFFSET(Ghosts!$S$41,COLUMN(),0)&lt;ScreenHeight!$E53,   1,   (SQRT(OFFSET(Ghosts!$T$41,COLUMN(),0)-OFFSET(Ghosts!$R$41,COLUMN(),0)*ScreenHeight!$D53)-1))+IF(Ghosts!$B$35,IF(Param!$M$21,-1-POWER(0.3,Param!$M$21)/(IF(Param!$M$21&lt;20,LightShader!BR117,OFFSET(LightShader!BR117,Param!$M$21-20,0))+POWER(0.3,Param!$M$21)),-2),0))</f>
        <v>3.6008385109171983</v>
      </c>
      <c r="BS52" s="46">
        <f ca="1">IF(ScreenHeight!$B53&lt;OFFSET(Radar!$AC$3,COLUMN(),0),    Param!$B$38/ScreenHeight!$B53,    (Param!$B$37+1/(1-OFFSET(Radar!$AD$3,COLUMN(),0)*ScreenHeight!$C53)/Param!$B$39)/OFFSET(Radar!$AC$3,COLUMN(),0))*DistanceShader!BS52*LightShader!BS52*(IF(OFFSET(Ghosts!$S$41,COLUMN(),0)&lt;ScreenHeight!$E53,   1,   (SQRT(OFFSET(Ghosts!$T$41,COLUMN(),0)-OFFSET(Ghosts!$R$41,COLUMN(),0)*ScreenHeight!$D53)-1))+IF(Ghosts!$B$35,IF(Param!$M$21,-1-POWER(0.3,Param!$M$21)/(IF(Param!$M$21&lt;20,LightShader!BS117,OFFSET(LightShader!BS117,Param!$M$21-20,0))+POWER(0.3,Param!$M$21)),-2),0))</f>
        <v>3.4918347575453641</v>
      </c>
      <c r="BT52" s="46">
        <f ca="1">IF(ScreenHeight!$B53&lt;OFFSET(Radar!$AC$3,COLUMN(),0),    Param!$B$38/ScreenHeight!$B53,    (Param!$B$37+1/(1-OFFSET(Radar!$AD$3,COLUMN(),0)*ScreenHeight!$C53)/Param!$B$39)/OFFSET(Radar!$AC$3,COLUMN(),0))*DistanceShader!BT52*LightShader!BT52*(IF(OFFSET(Ghosts!$S$41,COLUMN(),0)&lt;ScreenHeight!$E53,   1,   (SQRT(OFFSET(Ghosts!$T$41,COLUMN(),0)-OFFSET(Ghosts!$R$41,COLUMN(),0)*ScreenHeight!$D53)-1))+IF(Ghosts!$B$35,IF(Param!$M$21,-1-POWER(0.3,Param!$M$21)/(IF(Param!$M$21&lt;20,LightShader!BT117,OFFSET(LightShader!BT117,Param!$M$21-20,0))+POWER(0.3,Param!$M$21)),-2),0))</f>
        <v>3.3851275591098551</v>
      </c>
      <c r="BU52" s="46">
        <f ca="1">IF(ScreenHeight!$B53&lt;OFFSET(Radar!$AC$3,COLUMN(),0),    Param!$B$38/ScreenHeight!$B53,    (Param!$B$37+1/(1-OFFSET(Radar!$AD$3,COLUMN(),0)*ScreenHeight!$C53)/Param!$B$39)/OFFSET(Radar!$AC$3,COLUMN(),0))*DistanceShader!BU52*LightShader!BU52*(IF(OFFSET(Ghosts!$S$41,COLUMN(),0)&lt;ScreenHeight!$E53,   1,   (SQRT(OFFSET(Ghosts!$T$41,COLUMN(),0)-OFFSET(Ghosts!$R$41,COLUMN(),0)*ScreenHeight!$D53)-1))+IF(Ghosts!$B$35,IF(Param!$M$21,-1-POWER(0.3,Param!$M$21)/(IF(Param!$M$21&lt;20,LightShader!BU117,OFFSET(LightShader!BU117,Param!$M$21-20,0))+POWER(0.3,Param!$M$21)),-2),0))</f>
        <v>3.2809373561616275</v>
      </c>
      <c r="BV52" s="46">
        <f ca="1">IF(ScreenHeight!$B53&lt;OFFSET(Radar!$AC$3,COLUMN(),0),    Param!$B$38/ScreenHeight!$B53,    (Param!$B$37+1/(1-OFFSET(Radar!$AD$3,COLUMN(),0)*ScreenHeight!$C53)/Param!$B$39)/OFFSET(Radar!$AC$3,COLUMN(),0))*DistanceShader!BV52*LightShader!BV52*(IF(OFFSET(Ghosts!$S$41,COLUMN(),0)&lt;ScreenHeight!$E53,   1,   (SQRT(OFFSET(Ghosts!$T$41,COLUMN(),0)-OFFSET(Ghosts!$R$41,COLUMN(),0)*ScreenHeight!$D53)-1))+IF(Ghosts!$B$35,IF(Param!$M$21,-1-POWER(0.3,Param!$M$21)/(IF(Param!$M$21&lt;20,LightShader!BV117,OFFSET(LightShader!BV117,Param!$M$21-20,0))+POWER(0.3,Param!$M$21)),-2),0))</f>
        <v>3.179429783351718</v>
      </c>
      <c r="BW52" s="46">
        <f ca="1">IF(ScreenHeight!$B53&lt;OFFSET(Radar!$AC$3,COLUMN(),0),    Param!$B$38/ScreenHeight!$B53,    (Param!$B$37+1/(1-OFFSET(Radar!$AD$3,COLUMN(),0)*ScreenHeight!$C53)/Param!$B$39)/OFFSET(Radar!$AC$3,COLUMN(),0))*DistanceShader!BW52*LightShader!BW52*(IF(OFFSET(Ghosts!$S$41,COLUMN(),0)&lt;ScreenHeight!$E53,   1,   (SQRT(OFFSET(Ghosts!$T$41,COLUMN(),0)-OFFSET(Ghosts!$R$41,COLUMN(),0)*ScreenHeight!$D53)-1))+IF(Ghosts!$B$35,IF(Param!$M$21,-1-POWER(0.3,Param!$M$21)/(IF(Param!$M$21&lt;20,LightShader!BW117,OFFSET(LightShader!BW117,Param!$M$21-20,0))+POWER(0.3,Param!$M$21)),-2),0))</f>
        <v>3.0807234683939608</v>
      </c>
      <c r="BX52" s="46">
        <f ca="1">IF(ScreenHeight!$B53&lt;OFFSET(Radar!$AC$3,COLUMN(),0),    Param!$B$38/ScreenHeight!$B53,    (Param!$B$37+1/(1-OFFSET(Radar!$AD$3,COLUMN(),0)*ScreenHeight!$C53)/Param!$B$39)/OFFSET(Radar!$AC$3,COLUMN(),0))*DistanceShader!BX52*LightShader!BX52*(IF(OFFSET(Ghosts!$S$41,COLUMN(),0)&lt;ScreenHeight!$E53,   1,   (SQRT(OFFSET(Ghosts!$T$41,COLUMN(),0)-OFFSET(Ghosts!$R$41,COLUMN(),0)*ScreenHeight!$D53)-1))+IF(Ghosts!$B$35,IF(Param!$M$21,-1-POWER(0.3,Param!$M$21)/(IF(Param!$M$21&lt;20,LightShader!BX117,OFFSET(LightShader!BX117,Param!$M$21-20,0))+POWER(0.3,Param!$M$21)),-2),0))</f>
        <v>2.9848971327322764</v>
      </c>
      <c r="BY52" s="46">
        <f ca="1">IF(ScreenHeight!$B53&lt;OFFSET(Radar!$AC$3,COLUMN(),0),    Param!$B$38/ScreenHeight!$B53,    (Param!$B$37+1/(1-OFFSET(Radar!$AD$3,COLUMN(),0)*ScreenHeight!$C53)/Param!$B$39)/OFFSET(Radar!$AC$3,COLUMN(),0))*DistanceShader!BY52*LightShader!BY52*(IF(OFFSET(Ghosts!$S$41,COLUMN(),0)&lt;ScreenHeight!$E53,   1,   (SQRT(OFFSET(Ghosts!$T$41,COLUMN(),0)-OFFSET(Ghosts!$R$41,COLUMN(),0)*ScreenHeight!$D53)-1))+IF(Ghosts!$B$35,IF(Param!$M$21,-1-POWER(0.3,Param!$M$21)/(IF(Param!$M$21&lt;20,LightShader!BY117,OFFSET(LightShader!BY117,Param!$M$21-20,0))+POWER(0.3,Param!$M$21)),-2),0))</f>
        <v>2.8919959519855629</v>
      </c>
      <c r="BZ52" s="46">
        <f ca="1">IF(ScreenHeight!$B53&lt;OFFSET(Radar!$AC$3,COLUMN(),0),    Param!$B$38/ScreenHeight!$B53,    (Param!$B$37+1/(1-OFFSET(Radar!$AD$3,COLUMN(),0)*ScreenHeight!$C53)/Param!$B$39)/OFFSET(Radar!$AC$3,COLUMN(),0))*DistanceShader!BZ52*LightShader!BZ52*(IF(OFFSET(Ghosts!$S$41,COLUMN(),0)&lt;ScreenHeight!$E53,   1,   (SQRT(OFFSET(Ghosts!$T$41,COLUMN(),0)-OFFSET(Ghosts!$R$41,COLUMN(),0)*ScreenHeight!$D53)-1))+IF(Ghosts!$B$35,IF(Param!$M$21,-1-POWER(0.3,Param!$M$21)/(IF(Param!$M$21&lt;20,LightShader!BZ117,OFFSET(LightShader!BZ117,Param!$M$21-20,0))+POWER(0.3,Param!$M$21)),-2),0))</f>
        <v>2.8020371778037432</v>
      </c>
      <c r="CA52" s="46">
        <f ca="1">IF(ScreenHeight!$B53&lt;OFFSET(Radar!$AC$3,COLUMN(),0),    Param!$B$38/ScreenHeight!$B53,    (Param!$B$37+1/(1-OFFSET(Radar!$AD$3,COLUMN(),0)*ScreenHeight!$C53)/Param!$B$39)/OFFSET(Radar!$AC$3,COLUMN(),0))*DistanceShader!CA52*LightShader!CA52*(IF(OFFSET(Ghosts!$S$41,COLUMN(),0)&lt;ScreenHeight!$E53,   1,   (SQRT(OFFSET(Ghosts!$T$41,COLUMN(),0)-OFFSET(Ghosts!$R$41,COLUMN(),0)*ScreenHeight!$D53)-1))+IF(Ghosts!$B$35,IF(Param!$M$21,-1-POWER(0.3,Param!$M$21)/(IF(Param!$M$21&lt;20,LightShader!CA117,OFFSET(LightShader!CA117,Param!$M$21-20,0))+POWER(0.3,Param!$M$21)),-2),0))</f>
        <v>2.7150150518271321</v>
      </c>
      <c r="CB52" s="46">
        <f ca="1">IF(ScreenHeight!$B53&lt;OFFSET(Radar!$AC$3,COLUMN(),0),    Param!$B$38/ScreenHeight!$B53,    (Param!$B$37+1/(1-OFFSET(Radar!$AD$3,COLUMN(),0)*ScreenHeight!$C53)/Param!$B$39)/OFFSET(Radar!$AC$3,COLUMN(),0))*DistanceShader!CB52*LightShader!CB52*(IF(OFFSET(Ghosts!$S$41,COLUMN(),0)&lt;ScreenHeight!$E53,   1,   (SQRT(OFFSET(Ghosts!$T$41,COLUMN(),0)-OFFSET(Ghosts!$R$41,COLUMN(),0)*ScreenHeight!$D53)-1))+IF(Ghosts!$B$35,IF(Param!$M$21,-1-POWER(0.3,Param!$M$21)/(IF(Param!$M$21&lt;20,LightShader!CB117,OFFSET(LightShader!CB117,Param!$M$21-20,0))+POWER(0.3,Param!$M$21)),-2),0))</f>
        <v>2.6309050603761204</v>
      </c>
      <c r="CC52" s="46">
        <f ca="1">IF(ScreenHeight!$B53&lt;OFFSET(Radar!$AC$3,COLUMN(),0),    Param!$B$38/ScreenHeight!$B53,    (Param!$B$37+1/(1-OFFSET(Radar!$AD$3,COLUMN(),0)*ScreenHeight!$C53)/Param!$B$39)/OFFSET(Radar!$AC$3,COLUMN(),0))*DistanceShader!CC52*LightShader!CC52*(IF(OFFSET(Ghosts!$S$41,COLUMN(),0)&lt;ScreenHeight!$E53,   1,   (SQRT(OFFSET(Ghosts!$T$41,COLUMN(),0)-OFFSET(Ghosts!$R$41,COLUMN(),0)*ScreenHeight!$D53)-1))+IF(Ghosts!$B$35,IF(Param!$M$21,-1-POWER(0.3,Param!$M$21)/(IF(Param!$M$21&lt;20,LightShader!CC117,OFFSET(LightShader!CC117,Param!$M$21-20,0))+POWER(0.3,Param!$M$21)),-2),0))</f>
        <v>2.5496675882123654</v>
      </c>
      <c r="CD52" s="46">
        <f ca="1">IF(ScreenHeight!$B53&lt;OFFSET(Radar!$AC$3,COLUMN(),0),    Param!$B$38/ScreenHeight!$B53,    (Param!$B$37+1/(1-OFFSET(Radar!$AD$3,COLUMN(),0)*ScreenHeight!$C53)/Param!$B$39)/OFFSET(Radar!$AC$3,COLUMN(),0))*DistanceShader!CD52*LightShader!CD52*(IF(OFFSET(Ghosts!$S$41,COLUMN(),0)&lt;ScreenHeight!$E53,   1,   (SQRT(OFFSET(Ghosts!$T$41,COLUMN(),0)-OFFSET(Ghosts!$R$41,COLUMN(),0)*ScreenHeight!$D53)-1))+IF(Ghosts!$B$35,IF(Param!$M$21,-1-POWER(0.3,Param!$M$21)/(IF(Param!$M$21&lt;20,LightShader!CD117,OFFSET(LightShader!CD117,Param!$M$21-20,0))+POWER(0.3,Param!$M$21)),-2),0))</f>
        <v>2.4712510335783673</v>
      </c>
      <c r="CE52" s="46">
        <f ca="1">IF(ScreenHeight!$B53&lt;OFFSET(Radar!$AC$3,COLUMN(),0),    Param!$B$38/ScreenHeight!$B53,    (Param!$B$37+1/(1-OFFSET(Radar!$AD$3,COLUMN(),0)*ScreenHeight!$C53)/Param!$B$39)/OFFSET(Radar!$AC$3,COLUMN(),0))*DistanceShader!CE52*LightShader!CE52*(IF(OFFSET(Ghosts!$S$41,COLUMN(),0)&lt;ScreenHeight!$E53,   1,   (SQRT(OFFSET(Ghosts!$T$41,COLUMN(),0)-OFFSET(Ghosts!$R$41,COLUMN(),0)*ScreenHeight!$D53)-1))+IF(Ghosts!$B$35,IF(Param!$M$21,-1-POWER(0.3,Param!$M$21)/(IF(Param!$M$21&lt;20,LightShader!CE117,OFFSET(LightShader!CE117,Param!$M$21-20,0))+POWER(0.3,Param!$M$21)),-2),0))</f>
        <v>2.3955944466021433</v>
      </c>
      <c r="CF52" s="46">
        <f ca="1">IF(ScreenHeight!$B53&lt;OFFSET(Radar!$AC$3,COLUMN(),0),    Param!$B$38/ScreenHeight!$B53,    (Param!$B$37+1/(1-OFFSET(Radar!$AD$3,COLUMN(),0)*ScreenHeight!$C53)/Param!$B$39)/OFFSET(Radar!$AC$3,COLUMN(),0))*DistanceShader!CF52*LightShader!CF52*(IF(OFFSET(Ghosts!$S$41,COLUMN(),0)&lt;ScreenHeight!$E53,   1,   (SQRT(OFFSET(Ghosts!$T$41,COLUMN(),0)-OFFSET(Ghosts!$R$41,COLUMN(),0)*ScreenHeight!$D53)-1))+IF(Ghosts!$B$35,IF(Param!$M$21,-1-POWER(0.3,Param!$M$21)/(IF(Param!$M$21&lt;20,LightShader!CF117,OFFSET(LightShader!CF117,Param!$M$21-20,0))+POWER(0.3,Param!$M$21)),-2),0))</f>
        <v>2.3226297504608615</v>
      </c>
      <c r="CG52" s="46">
        <f ca="1">IF(ScreenHeight!$B53&lt;OFFSET(Radar!$AC$3,COLUMN(),0),    Param!$B$38/ScreenHeight!$B53,    (Param!$B$37+1/(1-OFFSET(Radar!$AD$3,COLUMN(),0)*ScreenHeight!$C53)/Param!$B$39)/OFFSET(Radar!$AC$3,COLUMN(),0))*DistanceShader!CG52*LightShader!CG52*(IF(OFFSET(Ghosts!$S$41,COLUMN(),0)&lt;ScreenHeight!$E53,   1,   (SQRT(OFFSET(Ghosts!$T$41,COLUMN(),0)-OFFSET(Ghosts!$R$41,COLUMN(),0)*ScreenHeight!$D53)-1))+IF(Ghosts!$B$35,IF(Param!$M$21,-1-POWER(0.3,Param!$M$21)/(IF(Param!$M$21&lt;20,LightShader!CG117,OFFSET(LightShader!CG117,Param!$M$21-20,0))+POWER(0.3,Param!$M$21)),-2),0))</f>
        <v>2.25228360047111</v>
      </c>
      <c r="CH52" s="46">
        <f ca="1">IF(ScreenHeight!$B53&lt;OFFSET(Radar!$AC$3,COLUMN(),0),    Param!$B$38/ScreenHeight!$B53,    (Param!$B$37+1/(1-OFFSET(Radar!$AD$3,COLUMN(),0)*ScreenHeight!$C53)/Param!$B$39)/OFFSET(Radar!$AC$3,COLUMN(),0))*DistanceShader!CH52*LightShader!CH52*(IF(OFFSET(Ghosts!$S$41,COLUMN(),0)&lt;ScreenHeight!$E53,   1,   (SQRT(OFFSET(Ghosts!$T$41,COLUMN(),0)-OFFSET(Ghosts!$R$41,COLUMN(),0)*ScreenHeight!$D53)-1))+IF(Ghosts!$B$35,IF(Param!$M$21,-1-POWER(0.3,Param!$M$21)/(IF(Param!$M$21&lt;20,LightShader!CH117,OFFSET(LightShader!CH117,Param!$M$21-20,0))+POWER(0.3,Param!$M$21)),-2),0))</f>
        <v>2.1844789312542798</v>
      </c>
      <c r="CI52" s="46">
        <f ca="1">IF(ScreenHeight!$B53&lt;OFFSET(Radar!$AC$3,COLUMN(),0),    Param!$B$38/ScreenHeight!$B53,    (Param!$B$37+1/(1-OFFSET(Radar!$AD$3,COLUMN(),0)*ScreenHeight!$C53)/Param!$B$39)/OFFSET(Radar!$AC$3,COLUMN(),0))*DistanceShader!CI52*LightShader!CI52*(IF(OFFSET(Ghosts!$S$41,COLUMN(),0)&lt;ScreenHeight!$E53,   1,   (SQRT(OFFSET(Ghosts!$T$41,COLUMN(),0)-OFFSET(Ghosts!$R$41,COLUMN(),0)*ScreenHeight!$D53)-1))+IF(Ghosts!$B$35,IF(Param!$M$21,-1-POWER(0.3,Param!$M$21)/(IF(Param!$M$21&lt;20,LightShader!CI117,OFFSET(LightShader!CI117,Param!$M$21-20,0))+POWER(0.3,Param!$M$21)),-2),0))</f>
        <v>2.11913623682304</v>
      </c>
      <c r="CJ52" s="46">
        <f ca="1">IF(ScreenHeight!$B53&lt;OFFSET(Radar!$AC$3,COLUMN(),0),    Param!$B$38/ScreenHeight!$B53,    (Param!$B$37+1/(1-OFFSET(Radar!$AD$3,COLUMN(),0)*ScreenHeight!$C53)/Param!$B$39)/OFFSET(Radar!$AC$3,COLUMN(),0))*DistanceShader!CJ52*LightShader!CJ52*(IF(OFFSET(Ghosts!$S$41,COLUMN(),0)&lt;ScreenHeight!$E53,   1,   (SQRT(OFFSET(Ghosts!$T$41,COLUMN(),0)-OFFSET(Ghosts!$R$41,COLUMN(),0)*ScreenHeight!$D53)-1))+IF(Ghosts!$B$35,IF(Param!$M$21,-1-POWER(0.3,Param!$M$21)/(IF(Param!$M$21&lt;20,LightShader!CJ117,OFFSET(LightShader!CJ117,Param!$M$21-20,0))+POWER(0.3,Param!$M$21)),-2),0))</f>
        <v>2.0561746231855502</v>
      </c>
      <c r="CK52" s="46">
        <f ca="1">IF(ScreenHeight!$B53&lt;OFFSET(Radar!$AC$3,COLUMN(),0),    Param!$B$38/ScreenHeight!$B53,    (Param!$B$37+1/(1-OFFSET(Radar!$AD$3,COLUMN(),0)*ScreenHeight!$C53)/Param!$B$39)/OFFSET(Radar!$AC$3,COLUMN(),0))*DistanceShader!CK52*LightShader!CK52*(IF(OFFSET(Ghosts!$S$41,COLUMN(),0)&lt;ScreenHeight!$E53,   1,   (SQRT(OFFSET(Ghosts!$T$41,COLUMN(),0)-OFFSET(Ghosts!$R$41,COLUMN(),0)*ScreenHeight!$D53)-1))+IF(Ghosts!$B$35,IF(Param!$M$21,-1-POWER(0.3,Param!$M$21)/(IF(Param!$M$21&lt;20,LightShader!CK117,OFFSET(LightShader!CK117,Param!$M$21-20,0))+POWER(0.3,Param!$M$21)),-2),0))</f>
        <v>1.9955126680778308</v>
      </c>
      <c r="CL52" s="46">
        <f ca="1">IF(ScreenHeight!$B53&lt;OFFSET(Radar!$AC$3,COLUMN(),0),    Param!$B$38/ScreenHeight!$B53,    (Param!$B$37+1/(1-OFFSET(Radar!$AD$3,COLUMN(),0)*ScreenHeight!$C53)/Param!$B$39)/OFFSET(Radar!$AC$3,COLUMN(),0))*DistanceShader!CL52*LightShader!CL52*(IF(OFFSET(Ghosts!$S$41,COLUMN(),0)&lt;ScreenHeight!$E53,   1,   (SQRT(OFFSET(Ghosts!$T$41,COLUMN(),0)-OFFSET(Ghosts!$R$41,COLUMN(),0)*ScreenHeight!$D53)-1))+IF(Ghosts!$B$35,IF(Param!$M$21,-1-POWER(0.3,Param!$M$21)/(IF(Param!$M$21&lt;20,LightShader!CL117,OFFSET(LightShader!CL117,Param!$M$21-20,0))+POWER(0.3,Param!$M$21)),-2),0))</f>
        <v>1.9370691178314683</v>
      </c>
      <c r="CM52" s="46">
        <f ca="1">IF(ScreenHeight!$B53&lt;OFFSET(Radar!$AC$3,COLUMN(),0),    Param!$B$38/ScreenHeight!$B53,    (Param!$B$37+1/(1-OFFSET(Radar!$AD$3,COLUMN(),0)*ScreenHeight!$C53)/Param!$B$39)/OFFSET(Radar!$AC$3,COLUMN(),0))*DistanceShader!CM52*LightShader!CM52*(IF(OFFSET(Ghosts!$S$41,COLUMN(),0)&lt;ScreenHeight!$E53,   1,   (SQRT(OFFSET(Ghosts!$T$41,COLUMN(),0)-OFFSET(Ghosts!$R$41,COLUMN(),0)*ScreenHeight!$D53)-1))+IF(Ghosts!$B$35,IF(Param!$M$21,-1-POWER(0.3,Param!$M$21)/(IF(Param!$M$21&lt;20,LightShader!CM117,OFFSET(LightShader!CM117,Param!$M$21-20,0))+POWER(0.3,Param!$M$21)),-2),0))</f>
        <v>1.8807634472212835</v>
      </c>
      <c r="CN52" s="46">
        <f ca="1">IF(ScreenHeight!$B53&lt;OFFSET(Radar!$AC$3,COLUMN(),0),    Param!$B$38/ScreenHeight!$B53,    (Param!$B$37+1/(1-OFFSET(Radar!$AD$3,COLUMN(),0)*ScreenHeight!$C53)/Param!$B$39)/OFFSET(Radar!$AC$3,COLUMN(),0))*DistanceShader!CN52*LightShader!CN52*(IF(OFFSET(Ghosts!$S$41,COLUMN(),0)&lt;ScreenHeight!$E53,   1,   (SQRT(OFFSET(Ghosts!$T$41,COLUMN(),0)-OFFSET(Ghosts!$R$41,COLUMN(),0)*ScreenHeight!$D53)-1))+IF(Ghosts!$B$35,IF(Param!$M$21,-1-POWER(0.3,Param!$M$21)/(IF(Param!$M$21&lt;20,LightShader!CN117,OFFSET(LightShader!CN117,Param!$M$21-20,0))+POWER(0.3,Param!$M$21)),-2),0))</f>
        <v>1.8265163044316624</v>
      </c>
      <c r="CO52" s="46">
        <f ca="1">IF(ScreenHeight!$B53&lt;OFFSET(Radar!$AC$3,COLUMN(),0),    Param!$B$38/ScreenHeight!$B53,    (Param!$B$37+1/(1-OFFSET(Radar!$AD$3,COLUMN(),0)*ScreenHeight!$C53)/Param!$B$39)/OFFSET(Radar!$AC$3,COLUMN(),0))*DistanceShader!CO52*LightShader!CO52*(IF(OFFSET(Ghosts!$S$41,COLUMN(),0)&lt;ScreenHeight!$E53,   1,   (SQRT(OFFSET(Ghosts!$T$41,COLUMN(),0)-OFFSET(Ghosts!$R$41,COLUMN(),0)*ScreenHeight!$D53)-1))+IF(Ghosts!$B$35,IF(Param!$M$21,-1-POWER(0.3,Param!$M$21)/(IF(Param!$M$21&lt;20,LightShader!CO117,OFFSET(LightShader!CO117,Param!$M$21-20,0))+POWER(0.3,Param!$M$21)),-2),0))</f>
        <v>1.7742498600202878</v>
      </c>
      <c r="CP52" s="46">
        <f ca="1">IF(ScreenHeight!$B53&lt;OFFSET(Radar!$AC$3,COLUMN(),0),    Param!$B$38/ScreenHeight!$B53,    (Param!$B$37+1/(1-OFFSET(Radar!$AD$3,COLUMN(),0)*ScreenHeight!$C53)/Param!$B$39)/OFFSET(Radar!$AC$3,COLUMN(),0))*DistanceShader!CP52*LightShader!CP52*(IF(OFFSET(Ghosts!$S$41,COLUMN(),0)&lt;ScreenHeight!$E53,   1,   (SQRT(OFFSET(Ghosts!$T$41,COLUMN(),0)-OFFSET(Ghosts!$R$41,COLUMN(),0)*ScreenHeight!$D53)-1))+IF(Ghosts!$B$35,IF(Param!$M$21,-1-POWER(0.3,Param!$M$21)/(IF(Param!$M$21&lt;20,LightShader!CP117,OFFSET(LightShader!CP117,Param!$M$21-20,0))+POWER(0.3,Param!$M$21)),-2),0))</f>
        <v>1.7238880759173769</v>
      </c>
      <c r="CQ52" s="46">
        <f ca="1">IF(ScreenHeight!$B53&lt;OFFSET(Radar!$AC$3,COLUMN(),0),    Param!$B$38/ScreenHeight!$B53,    (Param!$B$37+1/(1-OFFSET(Radar!$AD$3,COLUMN(),0)*ScreenHeight!$C53)/Param!$B$39)/OFFSET(Radar!$AC$3,COLUMN(),0))*DistanceShader!CQ52*LightShader!CQ52*(IF(OFFSET(Ghosts!$S$41,COLUMN(),0)&lt;ScreenHeight!$E53,   1,   (SQRT(OFFSET(Ghosts!$T$41,COLUMN(),0)-OFFSET(Ghosts!$R$41,COLUMN(),0)*ScreenHeight!$D53)-1))+IF(Ghosts!$B$35,IF(Param!$M$21,-1-POWER(0.3,Param!$M$21)/(IF(Param!$M$21&lt;20,LightShader!CQ117,OFFSET(LightShader!CQ117,Param!$M$21-20,0))+POWER(0.3,Param!$M$21)),-2),0))</f>
        <v>1.6753569080417248</v>
      </c>
      <c r="CR52" s="46">
        <f ca="1">IF(ScreenHeight!$B53&lt;OFFSET(Radar!$AC$3,COLUMN(),0),    Param!$B$38/ScreenHeight!$B53,    (Param!$B$37+1/(1-OFFSET(Radar!$AD$3,COLUMN(),0)*ScreenHeight!$C53)/Param!$B$39)/OFFSET(Radar!$AC$3,COLUMN(),0))*DistanceShader!CR52*LightShader!CR52*(IF(OFFSET(Ghosts!$S$41,COLUMN(),0)&lt;ScreenHeight!$E53,   1,   (SQRT(OFFSET(Ghosts!$T$41,COLUMN(),0)-OFFSET(Ghosts!$R$41,COLUMN(),0)*ScreenHeight!$D53)-1))+IF(Ghosts!$B$35,IF(Param!$M$21,-1-POWER(0.3,Param!$M$21)/(IF(Param!$M$21&lt;20,LightShader!CR117,OFFSET(LightShader!CR117,Param!$M$21-20,0))+POWER(0.3,Param!$M$21)),-2),0))</f>
        <v>1.6285844540029761</v>
      </c>
      <c r="CS52" s="46">
        <f ca="1">IF(ScreenHeight!$B53&lt;OFFSET(Radar!$AC$3,COLUMN(),0),    Param!$B$38/ScreenHeight!$B53,    (Param!$B$37+1/(1-OFFSET(Radar!$AD$3,COLUMN(),0)*ScreenHeight!$C53)/Param!$B$39)/OFFSET(Radar!$AC$3,COLUMN(),0))*DistanceShader!CS52*LightShader!CS52*(IF(OFFSET(Ghosts!$S$41,COLUMN(),0)&lt;ScreenHeight!$E53,   1,   (SQRT(OFFSET(Ghosts!$T$41,COLUMN(),0)-OFFSET(Ghosts!$R$41,COLUMN(),0)*ScreenHeight!$D53)-1))+IF(Ghosts!$B$35,IF(Param!$M$21,-1-POWER(0.3,Param!$M$21)/(IF(Param!$M$21&lt;20,LightShader!CS117,OFFSET(LightShader!CS117,Param!$M$21-20,0))+POWER(0.3,Param!$M$21)),-2),0))</f>
        <v>1.5835010555529034</v>
      </c>
      <c r="CT52" s="46">
        <f ca="1">IF(ScreenHeight!$B53&lt;OFFSET(Radar!$AC$3,COLUMN(),0),    Param!$B$38/ScreenHeight!$B53,    (Param!$B$37+1/(1-OFFSET(Radar!$AD$3,COLUMN(),0)*ScreenHeight!$C53)/Param!$B$39)/OFFSET(Radar!$AC$3,COLUMN(),0))*DistanceShader!CT52*LightShader!CT52*(IF(OFFSET(Ghosts!$S$41,COLUMN(),0)&lt;ScreenHeight!$E53,   1,   (SQRT(OFFSET(Ghosts!$T$41,COLUMN(),0)-OFFSET(Ghosts!$R$41,COLUMN(),0)*ScreenHeight!$D53)-1))+IF(Ghosts!$B$35,IF(Param!$M$21,-1-POWER(0.3,Param!$M$21)/(IF(Param!$M$21&lt;20,LightShader!CT117,OFFSET(LightShader!CT117,Param!$M$21-20,0))+POWER(0.3,Param!$M$21)),-2),0))</f>
        <v>1.5400393639092187</v>
      </c>
      <c r="CU52" s="46">
        <f ca="1">IF(ScreenHeight!$B53&lt;OFFSET(Radar!$AC$3,COLUMN(),0),    Param!$B$38/ScreenHeight!$B53,    (Param!$B$37+1/(1-OFFSET(Radar!$AD$3,COLUMN(),0)*ScreenHeight!$C53)/Param!$B$39)/OFFSET(Radar!$AC$3,COLUMN(),0))*DistanceShader!CU52*LightShader!CU52*(IF(OFFSET(Ghosts!$S$41,COLUMN(),0)&lt;ScreenHeight!$E53,   1,   (SQRT(OFFSET(Ghosts!$T$41,COLUMN(),0)-OFFSET(Ghosts!$R$41,COLUMN(),0)*ScreenHeight!$D53)-1))+IF(Ghosts!$B$35,IF(Param!$M$21,-1-POWER(0.3,Param!$M$21)/(IF(Param!$M$21&lt;20,LightShader!CU117,OFFSET(LightShader!CU117,Param!$M$21-20,0))+POWER(0.3,Param!$M$21)),-2),0))</f>
        <v>1.4981343747681697</v>
      </c>
      <c r="CV52" s="46">
        <f ca="1">IF(ScreenHeight!$B53&lt;OFFSET(Radar!$AC$3,COLUMN(),0),    Param!$B$38/ScreenHeight!$B53,    (Param!$B$37+1/(1-OFFSET(Radar!$AD$3,COLUMN(),0)*ScreenHeight!$C53)/Param!$B$39)/OFFSET(Radar!$AC$3,COLUMN(),0))*DistanceShader!CV52*LightShader!CV52*(IF(OFFSET(Ghosts!$S$41,COLUMN(),0)&lt;ScreenHeight!$E53,   1,   (SQRT(OFFSET(Ghosts!$T$41,COLUMN(),0)-OFFSET(Ghosts!$R$41,COLUMN(),0)*ScreenHeight!$D53)-1))+IF(Ghosts!$B$35,IF(Param!$M$21,-1-POWER(0.3,Param!$M$21)/(IF(Param!$M$21&lt;20,LightShader!CV117,OFFSET(LightShader!CV117,Param!$M$21-20,0))+POWER(0.3,Param!$M$21)),-2),0))</f>
        <v>1.4577234387149562</v>
      </c>
      <c r="CW52" s="46">
        <f ca="1">IF(ScreenHeight!$B53&lt;OFFSET(Radar!$AC$3,COLUMN(),0),    Param!$B$38/ScreenHeight!$B53,    (Param!$B$37+1/(1-OFFSET(Radar!$AD$3,COLUMN(),0)*ScreenHeight!$C53)/Param!$B$39)/OFFSET(Radar!$AC$3,COLUMN(),0))*DistanceShader!CW52*LightShader!CW52*(IF(OFFSET(Ghosts!$S$41,COLUMN(),0)&lt;ScreenHeight!$E53,   1,   (SQRT(OFFSET(Ghosts!$T$41,COLUMN(),0)-OFFSET(Ghosts!$R$41,COLUMN(),0)*ScreenHeight!$D53)-1))+IF(Ghosts!$B$35,IF(Param!$M$21,-1-POWER(0.3,Param!$M$21)/(IF(Param!$M$21&lt;20,LightShader!CW117,OFFSET(LightShader!CW117,Param!$M$21-20,0))+POWER(0.3,Param!$M$21)),-2),0))</f>
        <v>1.4187462518052316</v>
      </c>
      <c r="EN52" s="51"/>
    </row>
    <row r="53" spans="1:144" ht="7.5" customHeight="1">
      <c r="A53" s="46">
        <f ca="1">IF(ScreenHeight!$B54&lt;OFFSET(Radar!$AC$3,COLUMN(),0),    Param!$B$38/ScreenHeight!$B54,    (Param!$B$37+1/(1-OFFSET(Radar!$AD$3,COLUMN(),0)*ScreenHeight!$C54)/Param!$B$39)/OFFSET(Radar!$AC$3,COLUMN(),0))*DistanceShader!A53*LightShader!A53*(IF(OFFSET(Ghosts!$S$41,COLUMN(),0)&lt;ScreenHeight!$E54,   1,   (SQRT(OFFSET(Ghosts!$T$41,COLUMN(),0)-OFFSET(Ghosts!$R$41,COLUMN(),0)*ScreenHeight!$D54)-1))+IF(Ghosts!$B$35,IF(Param!$M$21,-1-POWER(0.3,Param!$M$21)/(IF(Param!$M$21&lt;20,LightShader!A118,OFFSET(LightShader!A118,Param!$M$21-20,0))+POWER(0.3,Param!$M$21)),-2),0))</f>
        <v>1.5018644926752429</v>
      </c>
      <c r="B53" s="46">
        <f ca="1">IF(ScreenHeight!$B54&lt;OFFSET(Radar!$AC$3,COLUMN(),0),    Param!$B$38/ScreenHeight!$B54,    (Param!$B$37+1/(1-OFFSET(Radar!$AD$3,COLUMN(),0)*ScreenHeight!$C54)/Param!$B$39)/OFFSET(Radar!$AC$3,COLUMN(),0))*DistanceShader!B53*LightShader!B53*(IF(OFFSET(Ghosts!$S$41,COLUMN(),0)&lt;ScreenHeight!$E54,   1,   (SQRT(OFFSET(Ghosts!$T$41,COLUMN(),0)-OFFSET(Ghosts!$R$41,COLUMN(),0)*ScreenHeight!$D54)-1))+IF(Ghosts!$B$35,IF(Param!$M$21,-1-POWER(0.3,Param!$M$21)/(IF(Param!$M$21&lt;20,LightShader!B118,OFFSET(LightShader!B118,Param!$M$21-20,0))+POWER(0.3,Param!$M$21)),-2),0))</f>
        <v>1.54258933545699</v>
      </c>
      <c r="C53" s="46">
        <f ca="1">IF(ScreenHeight!$B54&lt;OFFSET(Radar!$AC$3,COLUMN(),0),    Param!$B$38/ScreenHeight!$B54,    (Param!$B$37+1/(1-OFFSET(Radar!$AD$3,COLUMN(),0)*ScreenHeight!$C54)/Param!$B$39)/OFFSET(Radar!$AC$3,COLUMN(),0))*DistanceShader!C53*LightShader!C53*(IF(OFFSET(Ghosts!$S$41,COLUMN(),0)&lt;ScreenHeight!$E54,   1,   (SQRT(OFFSET(Ghosts!$T$41,COLUMN(),0)-OFFSET(Ghosts!$R$41,COLUMN(),0)*ScreenHeight!$D54)-1))+IF(Ghosts!$B$35,IF(Param!$M$21,-1-POWER(0.3,Param!$M$21)/(IF(Param!$M$21&lt;20,LightShader!C118,OFFSET(LightShader!C118,Param!$M$21-20,0))+POWER(0.3,Param!$M$21)),-2),0))</f>
        <v>1.5847666128108988</v>
      </c>
      <c r="D53" s="46">
        <f ca="1">IF(ScreenHeight!$B54&lt;OFFSET(Radar!$AC$3,COLUMN(),0),    Param!$B$38/ScreenHeight!$B54,    (Param!$B$37+1/(1-OFFSET(Radar!$AD$3,COLUMN(),0)*ScreenHeight!$C54)/Param!$B$39)/OFFSET(Radar!$AC$3,COLUMN(),0))*DistanceShader!D53*LightShader!D53*(IF(OFFSET(Ghosts!$S$41,COLUMN(),0)&lt;ScreenHeight!$E54,   1,   (SQRT(OFFSET(Ghosts!$T$41,COLUMN(),0)-OFFSET(Ghosts!$R$41,COLUMN(),0)*ScreenHeight!$D54)-1))+IF(Ghosts!$B$35,IF(Param!$M$21,-1-POWER(0.3,Param!$M$21)/(IF(Param!$M$21&lt;20,LightShader!D118,OFFSET(LightShader!D118,Param!$M$21-20,0))+POWER(0.3,Param!$M$21)),-2),0))</f>
        <v>1.6284535361682531</v>
      </c>
      <c r="E53" s="46">
        <f ca="1">IF(ScreenHeight!$B54&lt;OFFSET(Radar!$AC$3,COLUMN(),0),    Param!$B$38/ScreenHeight!$B54,    (Param!$B$37+1/(1-OFFSET(Radar!$AD$3,COLUMN(),0)*ScreenHeight!$C54)/Param!$B$39)/OFFSET(Radar!$AC$3,COLUMN(),0))*DistanceShader!E53*LightShader!E53*(IF(OFFSET(Ghosts!$S$41,COLUMN(),0)&lt;ScreenHeight!$E54,   1,   (SQRT(OFFSET(Ghosts!$T$41,COLUMN(),0)-OFFSET(Ghosts!$R$41,COLUMN(),0)*ScreenHeight!$D54)-1))+IF(Ghosts!$B$35,IF(Param!$M$21,-1-POWER(0.3,Param!$M$21)/(IF(Param!$M$21&lt;20,LightShader!E118,OFFSET(LightShader!E118,Param!$M$21-20,0))+POWER(0.3,Param!$M$21)),-2),0))</f>
        <v>1.6737091593804552</v>
      </c>
      <c r="F53" s="46">
        <f ca="1">IF(ScreenHeight!$B54&lt;OFFSET(Radar!$AC$3,COLUMN(),0),    Param!$B$38/ScreenHeight!$B54,    (Param!$B$37+1/(1-OFFSET(Radar!$AD$3,COLUMN(),0)*ScreenHeight!$C54)/Param!$B$39)/OFFSET(Radar!$AC$3,COLUMN(),0))*DistanceShader!F53*LightShader!F53*(IF(OFFSET(Ghosts!$S$41,COLUMN(),0)&lt;ScreenHeight!$E54,   1,   (SQRT(OFFSET(Ghosts!$T$41,COLUMN(),0)-OFFSET(Ghosts!$R$41,COLUMN(),0)*ScreenHeight!$D54)-1))+IF(Ghosts!$B$35,IF(Param!$M$21,-1-POWER(0.3,Param!$M$21)/(IF(Param!$M$21&lt;20,LightShader!F118,OFFSET(LightShader!F118,Param!$M$21-20,0))+POWER(0.3,Param!$M$21)),-2),0))</f>
        <v>1.7205943300017812</v>
      </c>
      <c r="G53" s="46">
        <f ca="1">IF(ScreenHeight!$B54&lt;OFFSET(Radar!$AC$3,COLUMN(),0),    Param!$B$38/ScreenHeight!$B54,    (Param!$B$37+1/(1-OFFSET(Radar!$AD$3,COLUMN(),0)*ScreenHeight!$C54)/Param!$B$39)/OFFSET(Radar!$AC$3,COLUMN(),0))*DistanceShader!G53*LightShader!G53*(IF(OFFSET(Ghosts!$S$41,COLUMN(),0)&lt;ScreenHeight!$E54,   1,   (SQRT(OFFSET(Ghosts!$T$41,COLUMN(),0)-OFFSET(Ghosts!$R$41,COLUMN(),0)*ScreenHeight!$D54)-1))+IF(Ghosts!$B$35,IF(Param!$M$21,-1-POWER(0.3,Param!$M$21)/(IF(Param!$M$21&lt;20,LightShader!G118,OFFSET(LightShader!G118,Param!$M$21-20,0))+POWER(0.3,Param!$M$21)),-2),0))</f>
        <v>1.769171615049715</v>
      </c>
      <c r="H53" s="46">
        <f ca="1">IF(ScreenHeight!$B54&lt;OFFSET(Radar!$AC$3,COLUMN(),0),    Param!$B$38/ScreenHeight!$B54,    (Param!$B$37+1/(1-OFFSET(Radar!$AD$3,COLUMN(),0)*ScreenHeight!$C54)/Param!$B$39)/OFFSET(Radar!$AC$3,COLUMN(),0))*DistanceShader!H53*LightShader!H53*(IF(OFFSET(Ghosts!$S$41,COLUMN(),0)&lt;ScreenHeight!$E54,   1,   (SQRT(OFFSET(Ghosts!$T$41,COLUMN(),0)-OFFSET(Ghosts!$R$41,COLUMN(),0)*ScreenHeight!$D54)-1))+IF(Ghosts!$B$35,IF(Param!$M$21,-1-POWER(0.3,Param!$M$21)/(IF(Param!$M$21&lt;20,LightShader!H118,OFFSET(LightShader!H118,Param!$M$21-20,0))+POWER(0.3,Param!$M$21)),-2),0))</f>
        <v>1.8195051960842559</v>
      </c>
      <c r="I53" s="46">
        <f ca="1">IF(ScreenHeight!$B54&lt;OFFSET(Radar!$AC$3,COLUMN(),0),    Param!$B$38/ScreenHeight!$B54,    (Param!$B$37+1/(1-OFFSET(Radar!$AD$3,COLUMN(),0)*ScreenHeight!$C54)/Param!$B$39)/OFFSET(Radar!$AC$3,COLUMN(),0))*DistanceShader!I53*LightShader!I53*(IF(OFFSET(Ghosts!$S$41,COLUMN(),0)&lt;ScreenHeight!$E54,   1,   (SQRT(OFFSET(Ghosts!$T$41,COLUMN(),0)-OFFSET(Ghosts!$R$41,COLUMN(),0)*ScreenHeight!$D54)-1))+IF(Ghosts!$B$35,IF(Param!$M$21,-1-POWER(0.3,Param!$M$21)/(IF(Param!$M$21&lt;20,LightShader!I118,OFFSET(LightShader!I118,Param!$M$21-20,0))+POWER(0.3,Param!$M$21)),-2),0))</f>
        <v>1.871660727536794</v>
      </c>
      <c r="J53" s="46">
        <f ca="1">IF(ScreenHeight!$B54&lt;OFFSET(Radar!$AC$3,COLUMN(),0),    Param!$B$38/ScreenHeight!$B54,    (Param!$B$37+1/(1-OFFSET(Radar!$AD$3,COLUMN(),0)*ScreenHeight!$C54)/Param!$B$39)/OFFSET(Radar!$AC$3,COLUMN(),0))*DistanceShader!J53*LightShader!J53*(IF(OFFSET(Ghosts!$S$41,COLUMN(),0)&lt;ScreenHeight!$E54,   1,   (SQRT(OFFSET(Ghosts!$T$41,COLUMN(),0)-OFFSET(Ghosts!$R$41,COLUMN(),0)*ScreenHeight!$D54)-1))+IF(Ghosts!$B$35,IF(Param!$M$21,-1-POWER(0.3,Param!$M$21)/(IF(Param!$M$21&lt;20,LightShader!J118,OFFSET(LightShader!J118,Param!$M$21-20,0))+POWER(0.3,Param!$M$21)),-2),0))</f>
        <v>1.9257051511580374</v>
      </c>
      <c r="K53" s="46">
        <f ca="1">IF(ScreenHeight!$B54&lt;OFFSET(Radar!$AC$3,COLUMN(),0),    Param!$B$38/ScreenHeight!$B54,    (Param!$B$37+1/(1-OFFSET(Radar!$AD$3,COLUMN(),0)*ScreenHeight!$C54)/Param!$B$39)/OFFSET(Radar!$AC$3,COLUMN(),0))*DistanceShader!K53*LightShader!K53*(IF(OFFSET(Ghosts!$S$41,COLUMN(),0)&lt;ScreenHeight!$E54,   1,   (SQRT(OFFSET(Ghosts!$T$41,COLUMN(),0)-OFFSET(Ghosts!$R$41,COLUMN(),0)*ScreenHeight!$D54)-1))+IF(Ghosts!$B$35,IF(Param!$M$21,-1-POWER(0.3,Param!$M$21)/(IF(Param!$M$21&lt;20,LightShader!K118,OFFSET(LightShader!K118,Param!$M$21-20,0))+POWER(0.3,Param!$M$21)),-2),0))</f>
        <v>1.9817064582219064</v>
      </c>
      <c r="L53" s="46">
        <f ca="1">IF(ScreenHeight!$B54&lt;OFFSET(Radar!$AC$3,COLUMN(),0),    Param!$B$38/ScreenHeight!$B54,    (Param!$B$37+1/(1-OFFSET(Radar!$AD$3,COLUMN(),0)*ScreenHeight!$C54)/Param!$B$39)/OFFSET(Radar!$AC$3,COLUMN(),0))*DistanceShader!L53*LightShader!L53*(IF(OFFSET(Ghosts!$S$41,COLUMN(),0)&lt;ScreenHeight!$E54,   1,   (SQRT(OFFSET(Ghosts!$T$41,COLUMN(),0)-OFFSET(Ghosts!$R$41,COLUMN(),0)*ScreenHeight!$D54)-1))+IF(Ghosts!$B$35,IF(Param!$M$21,-1-POWER(0.3,Param!$M$21)/(IF(Param!$M$21&lt;20,LightShader!L118,OFFSET(LightShader!L118,Param!$M$21-20,0))+POWER(0.3,Param!$M$21)),-2),0))</f>
        <v>2.0397333896954035</v>
      </c>
      <c r="M53" s="46">
        <f ca="1">IF(ScreenHeight!$B54&lt;OFFSET(Radar!$AC$3,COLUMN(),0),    Param!$B$38/ScreenHeight!$B54,    (Param!$B$37+1/(1-OFFSET(Radar!$AD$3,COLUMN(),0)*ScreenHeight!$C54)/Param!$B$39)/OFFSET(Radar!$AC$3,COLUMN(),0))*DistanceShader!M53*LightShader!M53*(IF(OFFSET(Ghosts!$S$41,COLUMN(),0)&lt;ScreenHeight!$E54,   1,   (SQRT(OFFSET(Ghosts!$T$41,COLUMN(),0)-OFFSET(Ghosts!$R$41,COLUMN(),0)*ScreenHeight!$D54)-1))+IF(Ghosts!$B$35,IF(Param!$M$21,-1-POWER(0.3,Param!$M$21)/(IF(Param!$M$21&lt;20,LightShader!M118,OFFSET(LightShader!M118,Param!$M$21-20,0))+POWER(0.3,Param!$M$21)),-2),0))</f>
        <v>2.0998550629400881</v>
      </c>
      <c r="N53" s="46">
        <f ca="1">IF(ScreenHeight!$B54&lt;OFFSET(Radar!$AC$3,COLUMN(),0),    Param!$B$38/ScreenHeight!$B54,    (Param!$B$37+1/(1-OFFSET(Radar!$AD$3,COLUMN(),0)*ScreenHeight!$C54)/Param!$B$39)/OFFSET(Radar!$AC$3,COLUMN(),0))*DistanceShader!N53*LightShader!N53*(IF(OFFSET(Ghosts!$S$41,COLUMN(),0)&lt;ScreenHeight!$E54,   1,   (SQRT(OFFSET(Ghosts!$T$41,COLUMN(),0)-OFFSET(Ghosts!$R$41,COLUMN(),0)*ScreenHeight!$D54)-1))+IF(Ghosts!$B$35,IF(Param!$M$21,-1-POWER(0.3,Param!$M$21)/(IF(Param!$M$21&lt;20,LightShader!N118,OFFSET(LightShader!N118,Param!$M$21-20,0))+POWER(0.3,Param!$M$21)),-2),0))</f>
        <v>2.1621405116256787</v>
      </c>
      <c r="O53" s="46">
        <f ca="1">IF(ScreenHeight!$B54&lt;OFFSET(Radar!$AC$3,COLUMN(),0),    Param!$B$38/ScreenHeight!$B54,    (Param!$B$37+1/(1-OFFSET(Radar!$AD$3,COLUMN(),0)*ScreenHeight!$C54)/Param!$B$39)/OFFSET(Radar!$AC$3,COLUMN(),0))*DistanceShader!O53*LightShader!O53*(IF(OFFSET(Ghosts!$S$41,COLUMN(),0)&lt;ScreenHeight!$E54,   1,   (SQRT(OFFSET(Ghosts!$T$41,COLUMN(),0)-OFFSET(Ghosts!$R$41,COLUMN(),0)*ScreenHeight!$D54)-1))+IF(Ghosts!$B$35,IF(Param!$M$21,-1-POWER(0.3,Param!$M$21)/(IF(Param!$M$21&lt;20,LightShader!O118,OFFSET(LightShader!O118,Param!$M$21-20,0))+POWER(0.3,Param!$M$21)),-2),0))</f>
        <v>2.2266581233899965</v>
      </c>
      <c r="P53" s="46">
        <f ca="1">IF(ScreenHeight!$B54&lt;OFFSET(Radar!$AC$3,COLUMN(),0),    Param!$B$38/ScreenHeight!$B54,    (Param!$B$37+1/(1-OFFSET(Radar!$AD$3,COLUMN(),0)*ScreenHeight!$C54)/Param!$B$39)/OFFSET(Radar!$AC$3,COLUMN(),0))*DistanceShader!P53*LightShader!P53*(IF(OFFSET(Ghosts!$S$41,COLUMN(),0)&lt;ScreenHeight!$E54,   1,   (SQRT(OFFSET(Ghosts!$T$41,COLUMN(),0)-OFFSET(Ghosts!$R$41,COLUMN(),0)*ScreenHeight!$D54)-1))+IF(Ghosts!$B$35,IF(Param!$M$21,-1-POWER(0.3,Param!$M$21)/(IF(Param!$M$21&lt;20,LightShader!P118,OFFSET(LightShader!P118,Param!$M$21-20,0))+POWER(0.3,Param!$M$21)),-2),0))</f>
        <v>2.2934749573560222</v>
      </c>
      <c r="Q53" s="46">
        <f ca="1">IF(ScreenHeight!$B54&lt;OFFSET(Radar!$AC$3,COLUMN(),0),    Param!$B$38/ScreenHeight!$B54,    (Param!$B$37+1/(1-OFFSET(Radar!$AD$3,COLUMN(),0)*ScreenHeight!$C54)/Param!$B$39)/OFFSET(Radar!$AC$3,COLUMN(),0))*DistanceShader!Q53*LightShader!Q53*(IF(OFFSET(Ghosts!$S$41,COLUMN(),0)&lt;ScreenHeight!$E54,   1,   (SQRT(OFFSET(Ghosts!$T$41,COLUMN(),0)-OFFSET(Ghosts!$R$41,COLUMN(),0)*ScreenHeight!$D54)-1))+IF(Ghosts!$B$35,IF(Param!$M$21,-1-POWER(0.3,Param!$M$21)/(IF(Param!$M$21&lt;20,LightShader!Q118,OFFSET(LightShader!Q118,Param!$M$21-20,0))+POWER(0.3,Param!$M$21)),-2),0))</f>
        <v>2.3626559209096136</v>
      </c>
      <c r="R53" s="46">
        <f ca="1">IF(ScreenHeight!$B54&lt;OFFSET(Radar!$AC$3,COLUMN(),0),    Param!$B$38/ScreenHeight!$B54,    (Param!$B$37+1/(1-OFFSET(Radar!$AD$3,COLUMN(),0)*ScreenHeight!$C54)/Param!$B$39)/OFFSET(Radar!$AC$3,COLUMN(),0))*DistanceShader!R53*LightShader!R53*(IF(OFFSET(Ghosts!$S$41,COLUMN(),0)&lt;ScreenHeight!$E54,   1,   (SQRT(OFFSET(Ghosts!$T$41,COLUMN(),0)-OFFSET(Ghosts!$R$41,COLUMN(),0)*ScreenHeight!$D54)-1))+IF(Ghosts!$B$35,IF(Param!$M$21,-1-POWER(0.3,Param!$M$21)/(IF(Param!$M$21&lt;20,LightShader!R118,OFFSET(LightShader!R118,Param!$M$21-20,0))+POWER(0.3,Param!$M$21)),-2),0))</f>
        <v>2.4342627821580969</v>
      </c>
      <c r="S53" s="46">
        <f ca="1">IF(ScreenHeight!$B54&lt;OFFSET(Radar!$AC$3,COLUMN(),0),    Param!$B$38/ScreenHeight!$B54,    (Param!$B$37+1/(1-OFFSET(Radar!$AD$3,COLUMN(),0)*ScreenHeight!$C54)/Param!$B$39)/OFFSET(Radar!$AC$3,COLUMN(),0))*DistanceShader!S53*LightShader!S53*(IF(OFFSET(Ghosts!$S$41,COLUMN(),0)&lt;ScreenHeight!$E54,   1,   (SQRT(OFFSET(Ghosts!$T$41,COLUMN(),0)-OFFSET(Ghosts!$R$41,COLUMN(),0)*ScreenHeight!$D54)-1))+IF(Ghosts!$B$35,IF(Param!$M$21,-1-POWER(0.3,Param!$M$21)/(IF(Param!$M$21&lt;20,LightShader!S118,OFFSET(LightShader!S118,Param!$M$21-20,0))+POWER(0.3,Param!$M$21)),-2),0))</f>
        <v>2.5083529912609146</v>
      </c>
      <c r="T53" s="46">
        <f ca="1">IF(ScreenHeight!$B54&lt;OFFSET(Radar!$AC$3,COLUMN(),0),    Param!$B$38/ScreenHeight!$B54,    (Param!$B$37+1/(1-OFFSET(Radar!$AD$3,COLUMN(),0)*ScreenHeight!$C54)/Param!$B$39)/OFFSET(Radar!$AC$3,COLUMN(),0))*DistanceShader!T53*LightShader!T53*(IF(OFFSET(Ghosts!$S$41,COLUMN(),0)&lt;ScreenHeight!$E54,   1,   (SQRT(OFFSET(Ghosts!$T$41,COLUMN(),0)-OFFSET(Ghosts!$R$41,COLUMN(),0)*ScreenHeight!$D54)-1))+IF(Ghosts!$B$35,IF(Param!$M$21,-1-POWER(0.3,Param!$M$21)/(IF(Param!$M$21&lt;20,LightShader!T118,OFFSET(LightShader!T118,Param!$M$21-20,0))+POWER(0.3,Param!$M$21)),-2),0))</f>
        <v>2.5849782804120629</v>
      </c>
      <c r="U53" s="46">
        <f ca="1">IF(ScreenHeight!$B54&lt;OFFSET(Radar!$AC$3,COLUMN(),0),    Param!$B$38/ScreenHeight!$B54,    (Param!$B$37+1/(1-OFFSET(Radar!$AD$3,COLUMN(),0)*ScreenHeight!$C54)/Param!$B$39)/OFFSET(Radar!$AC$3,COLUMN(),0))*DistanceShader!U53*LightShader!U53*(IF(OFFSET(Ghosts!$S$41,COLUMN(),0)&lt;ScreenHeight!$E54,   1,   (SQRT(OFFSET(Ghosts!$T$41,COLUMN(),0)-OFFSET(Ghosts!$R$41,COLUMN(),0)*ScreenHeight!$D54)-1))+IF(Ghosts!$B$35,IF(Param!$M$21,-1-POWER(0.3,Param!$M$21)/(IF(Param!$M$21&lt;20,LightShader!U118,OFFSET(LightShader!U118,Param!$M$21-20,0))+POWER(0.3,Param!$M$21)),-2),0))</f>
        <v>2.6641830087711726</v>
      </c>
      <c r="V53" s="46">
        <f ca="1">IF(ScreenHeight!$B54&lt;OFFSET(Radar!$AC$3,COLUMN(),0),    Param!$B$38/ScreenHeight!$B54,    (Param!$B$37+1/(1-OFFSET(Radar!$AD$3,COLUMN(),0)*ScreenHeight!$C54)/Param!$B$39)/OFFSET(Radar!$AC$3,COLUMN(),0))*DistanceShader!V53*LightShader!V53*(IF(OFFSET(Ghosts!$S$41,COLUMN(),0)&lt;ScreenHeight!$E54,   1,   (SQRT(OFFSET(Ghosts!$T$41,COLUMN(),0)-OFFSET(Ghosts!$R$41,COLUMN(),0)*ScreenHeight!$D54)-1))+IF(Ghosts!$B$35,IF(Param!$M$21,-1-POWER(0.3,Param!$M$21)/(IF(Param!$M$21&lt;20,LightShader!V118,OFFSET(LightShader!V118,Param!$M$21-20,0))+POWER(0.3,Param!$M$21)),-2),0))</f>
        <v>2.7460022152627004</v>
      </c>
      <c r="W53" s="46">
        <f ca="1">IF(ScreenHeight!$B54&lt;OFFSET(Radar!$AC$3,COLUMN(),0),    Param!$B$38/ScreenHeight!$B54,    (Param!$B$37+1/(1-OFFSET(Radar!$AD$3,COLUMN(),0)*ScreenHeight!$C54)/Param!$B$39)/OFFSET(Radar!$AC$3,COLUMN(),0))*DistanceShader!W53*LightShader!W53*(IF(OFFSET(Ghosts!$S$41,COLUMN(),0)&lt;ScreenHeight!$E54,   1,   (SQRT(OFFSET(Ghosts!$T$41,COLUMN(),0)-OFFSET(Ghosts!$R$41,COLUMN(),0)*ScreenHeight!$D54)-1))+IF(Ghosts!$B$35,IF(Param!$M$21,-1-POWER(0.3,Param!$M$21)/(IF(Param!$M$21&lt;20,LightShader!W118,OFFSET(LightShader!W118,Param!$M$21-20,0))+POWER(0.3,Param!$M$21)),-2),0))</f>
        <v>2.8304593391576565</v>
      </c>
      <c r="X53" s="46">
        <f ca="1">IF(ScreenHeight!$B54&lt;OFFSET(Radar!$AC$3,COLUMN(),0),    Param!$B$38/ScreenHeight!$B54,    (Param!$B$37+1/(1-OFFSET(Radar!$AD$3,COLUMN(),0)*ScreenHeight!$C54)/Param!$B$39)/OFFSET(Radar!$AC$3,COLUMN(),0))*DistanceShader!X53*LightShader!X53*(IF(OFFSET(Ghosts!$S$41,COLUMN(),0)&lt;ScreenHeight!$E54,   1,   (SQRT(OFFSET(Ghosts!$T$41,COLUMN(),0)-OFFSET(Ghosts!$R$41,COLUMN(),0)*ScreenHeight!$D54)-1))+IF(Ghosts!$B$35,IF(Param!$M$21,-1-POWER(0.3,Param!$M$21)/(IF(Param!$M$21&lt;20,LightShader!X118,OFFSET(LightShader!X118,Param!$M$21-20,0))+POWER(0.3,Param!$M$21)),-2),0))</f>
        <v>2.9175635661060468</v>
      </c>
      <c r="Y53" s="46">
        <f ca="1">IF(ScreenHeight!$B54&lt;OFFSET(Radar!$AC$3,COLUMN(),0),    Param!$B$38/ScreenHeight!$B54,    (Param!$B$37+1/(1-OFFSET(Radar!$AD$3,COLUMN(),0)*ScreenHeight!$C54)/Param!$B$39)/OFFSET(Radar!$AC$3,COLUMN(),0))*DistanceShader!Y53*LightShader!Y53*(IF(OFFSET(Ghosts!$S$41,COLUMN(),0)&lt;ScreenHeight!$E54,   1,   (SQRT(OFFSET(Ghosts!$T$41,COLUMN(),0)-OFFSET(Ghosts!$R$41,COLUMN(),0)*ScreenHeight!$D54)-1))+IF(Ghosts!$B$35,IF(Param!$M$21,-1-POWER(0.3,Param!$M$21)/(IF(Param!$M$21&lt;20,LightShader!Y118,OFFSET(LightShader!Y118,Param!$M$21-20,0))+POWER(0.3,Param!$M$21)),-2),0))</f>
        <v>3.0073067563418028</v>
      </c>
      <c r="Z53" s="46">
        <f ca="1">IF(ScreenHeight!$B54&lt;OFFSET(Radar!$AC$3,COLUMN(),0),    Param!$B$38/ScreenHeight!$B54,    (Param!$B$37+1/(1-OFFSET(Radar!$AD$3,COLUMN(),0)*ScreenHeight!$C54)/Param!$B$39)/OFFSET(Radar!$AC$3,COLUMN(),0))*DistanceShader!Z53*LightShader!Z53*(IF(OFFSET(Ghosts!$S$41,COLUMN(),0)&lt;ScreenHeight!$E54,   1,   (SQRT(OFFSET(Ghosts!$T$41,COLUMN(),0)-OFFSET(Ghosts!$R$41,COLUMN(),0)*ScreenHeight!$D54)-1))+IF(Ghosts!$B$35,IF(Param!$M$21,-1-POWER(0.3,Param!$M$21)/(IF(Param!$M$21&lt;20,LightShader!Z118,OFFSET(LightShader!Z118,Param!$M$21-20,0))+POWER(0.3,Param!$M$21)),-2),0))</f>
        <v>3.0996599128715761</v>
      </c>
      <c r="AA53" s="46">
        <f ca="1">IF(ScreenHeight!$B54&lt;OFFSET(Radar!$AC$3,COLUMN(),0),    Param!$B$38/ScreenHeight!$B54,    (Param!$B$37+1/(1-OFFSET(Radar!$AD$3,COLUMN(),0)*ScreenHeight!$C54)/Param!$B$39)/OFFSET(Radar!$AC$3,COLUMN(),0))*DistanceShader!AA53*LightShader!AA53*(IF(OFFSET(Ghosts!$S$41,COLUMN(),0)&lt;ScreenHeight!$E54,   1,   (SQRT(OFFSET(Ghosts!$T$41,COLUMN(),0)-OFFSET(Ghosts!$R$41,COLUMN(),0)*ScreenHeight!$D54)-1))+IF(Ghosts!$B$35,IF(Param!$M$21,-1-POWER(0.3,Param!$M$21)/(IF(Param!$M$21&lt;20,LightShader!AA118,OFFSET(LightShader!AA118,Param!$M$21-20,0))+POWER(0.3,Param!$M$21)),-2),0))</f>
        <v>3.1945691515583947</v>
      </c>
      <c r="AB53" s="46">
        <f ca="1">IF(ScreenHeight!$B54&lt;OFFSET(Radar!$AC$3,COLUMN(),0),    Param!$B$38/ScreenHeight!$B54,    (Param!$B$37+1/(1-OFFSET(Radar!$AD$3,COLUMN(),0)*ScreenHeight!$C54)/Param!$B$39)/OFFSET(Radar!$AC$3,COLUMN(),0))*DistanceShader!AB53*LightShader!AB53*(IF(OFFSET(Ghosts!$S$41,COLUMN(),0)&lt;ScreenHeight!$E54,   1,   (SQRT(OFFSET(Ghosts!$T$41,COLUMN(),0)-OFFSET(Ghosts!$R$41,COLUMN(),0)*ScreenHeight!$D54)-1))+IF(Ghosts!$B$35,IF(Param!$M$21,-1-POWER(0.3,Param!$M$21)/(IF(Param!$M$21&lt;20,LightShader!AB118,OFFSET(LightShader!AB118,Param!$M$21-20,0))+POWER(0.3,Param!$M$21)),-2),0))</f>
        <v>3.2919511433723625</v>
      </c>
      <c r="AC53" s="46">
        <f ca="1">IF(ScreenHeight!$B54&lt;OFFSET(Radar!$AC$3,COLUMN(),0),    Param!$B$38/ScreenHeight!$B54,    (Param!$B$37+1/(1-OFFSET(Radar!$AD$3,COLUMN(),0)*ScreenHeight!$C54)/Param!$B$39)/OFFSET(Radar!$AC$3,COLUMN(),0))*DistanceShader!AC53*LightShader!AC53*(IF(OFFSET(Ghosts!$S$41,COLUMN(),0)&lt;ScreenHeight!$E54,   1,   (SQRT(OFFSET(Ghosts!$T$41,COLUMN(),0)-OFFSET(Ghosts!$R$41,COLUMN(),0)*ScreenHeight!$D54)-1))+IF(Ghosts!$B$35,IF(Param!$M$21,-1-POWER(0.3,Param!$M$21)/(IF(Param!$M$21&lt;20,LightShader!AC118,OFFSET(LightShader!AC118,Param!$M$21-20,0))+POWER(0.3,Param!$M$21)),-2),0))</f>
        <v>3.3916880132610712</v>
      </c>
      <c r="AD53" s="46">
        <f ca="1">IF(ScreenHeight!$B54&lt;OFFSET(Radar!$AC$3,COLUMN(),0),    Param!$B$38/ScreenHeight!$B54,    (Param!$B$37+1/(1-OFFSET(Radar!$AD$3,COLUMN(),0)*ScreenHeight!$C54)/Param!$B$39)/OFFSET(Radar!$AC$3,COLUMN(),0))*DistanceShader!AD53*LightShader!AD53*(IF(OFFSET(Ghosts!$S$41,COLUMN(),0)&lt;ScreenHeight!$E54,   1,   (SQRT(OFFSET(Ghosts!$T$41,COLUMN(),0)-OFFSET(Ghosts!$R$41,COLUMN(),0)*ScreenHeight!$D54)-1))+IF(Ghosts!$B$35,IF(Param!$M$21,-1-POWER(0.3,Param!$M$21)/(IF(Param!$M$21&lt;20,LightShader!AD118,OFFSET(LightShader!AD118,Param!$M$21-20,0))+POWER(0.3,Param!$M$21)),-2),0))</f>
        <v>3.4936217019574198</v>
      </c>
      <c r="AE53" s="46">
        <f ca="1">IF(ScreenHeight!$B54&lt;OFFSET(Radar!$AC$3,COLUMN(),0),    Param!$B$38/ScreenHeight!$B54,    (Param!$B$37+1/(1-OFFSET(Radar!$AD$3,COLUMN(),0)*ScreenHeight!$C54)/Param!$B$39)/OFFSET(Radar!$AC$3,COLUMN(),0))*DistanceShader!AE53*LightShader!AE53*(IF(OFFSET(Ghosts!$S$41,COLUMN(),0)&lt;ScreenHeight!$E54,   1,   (SQRT(OFFSET(Ghosts!$T$41,COLUMN(),0)-OFFSET(Ghosts!$R$41,COLUMN(),0)*ScreenHeight!$D54)-1))+IF(Ghosts!$B$35,IF(Param!$M$21,-1-POWER(0.3,Param!$M$21)/(IF(Param!$M$21&lt;20,LightShader!AE118,OFFSET(LightShader!AE118,Param!$M$21-20,0))+POWER(0.3,Param!$M$21)),-2),0))</f>
        <v>3.5975478287188554</v>
      </c>
      <c r="AF53" s="46">
        <f ca="1">IF(ScreenHeight!$B54&lt;OFFSET(Radar!$AC$3,COLUMN(),0),    Param!$B$38/ScreenHeight!$B54,    (Param!$B$37+1/(1-OFFSET(Radar!$AD$3,COLUMN(),0)*ScreenHeight!$C54)/Param!$B$39)/OFFSET(Radar!$AC$3,COLUMN(),0))*DistanceShader!AF53*LightShader!AF53*(IF(OFFSET(Ghosts!$S$41,COLUMN(),0)&lt;ScreenHeight!$E54,   1,   (SQRT(OFFSET(Ghosts!$T$41,COLUMN(),0)-OFFSET(Ghosts!$R$41,COLUMN(),0)*ScreenHeight!$D54)-1))+IF(Ghosts!$B$35,IF(Param!$M$21,-1-POWER(0.3,Param!$M$21)/(IF(Param!$M$21&lt;20,LightShader!AF118,OFFSET(LightShader!AF118,Param!$M$21-20,0))+POWER(0.3,Param!$M$21)),-2),0))</f>
        <v>3.7032091367419406</v>
      </c>
      <c r="AG53" s="46">
        <f ca="1">IF(ScreenHeight!$B54&lt;OFFSET(Radar!$AC$3,COLUMN(),0),    Param!$B$38/ScreenHeight!$B54,    (Param!$B$37+1/(1-OFFSET(Radar!$AD$3,COLUMN(),0)*ScreenHeight!$C54)/Param!$B$39)/OFFSET(Radar!$AC$3,COLUMN(),0))*DistanceShader!AG53*LightShader!AG53*(IF(OFFSET(Ghosts!$S$41,COLUMN(),0)&lt;ScreenHeight!$E54,   1,   (SQRT(OFFSET(Ghosts!$T$41,COLUMN(),0)-OFFSET(Ghosts!$R$41,COLUMN(),0)*ScreenHeight!$D54)-1))+IF(Ghosts!$B$35,IF(Param!$M$21,-1-POWER(0.3,Param!$M$21)/(IF(Param!$M$21&lt;20,LightShader!AG118,OFFSET(LightShader!AG118,Param!$M$21-20,0))+POWER(0.3,Param!$M$21)),-2),0))</f>
        <v>3.8102886609744417</v>
      </c>
      <c r="AH53" s="46">
        <f ca="1">IF(ScreenHeight!$B54&lt;OFFSET(Radar!$AC$3,COLUMN(),0),    Param!$B$38/ScreenHeight!$B54,    (Param!$B$37+1/(1-OFFSET(Radar!$AD$3,COLUMN(),0)*ScreenHeight!$C54)/Param!$B$39)/OFFSET(Radar!$AC$3,COLUMN(),0))*DistanceShader!AH53*LightShader!AH53*(IF(OFFSET(Ghosts!$S$41,COLUMN(),0)&lt;ScreenHeight!$E54,   1,   (SQRT(OFFSET(Ghosts!$T$41,COLUMN(),0)-OFFSET(Ghosts!$R$41,COLUMN(),0)*ScreenHeight!$D54)-1))+IF(Ghosts!$B$35,IF(Param!$M$21,-1-POWER(0.3,Param!$M$21)/(IF(Param!$M$21&lt;20,LightShader!AH118,OFFSET(LightShader!AH118,Param!$M$21-20,0))+POWER(0.3,Param!$M$21)),-2),0))</f>
        <v>3.9184028318938329</v>
      </c>
      <c r="AI53" s="46">
        <f ca="1">IF(ScreenHeight!$B54&lt;OFFSET(Radar!$AC$3,COLUMN(),0),    Param!$B$38/ScreenHeight!$B54,    (Param!$B$37+1/(1-OFFSET(Radar!$AD$3,COLUMN(),0)*ScreenHeight!$C54)/Param!$B$39)/OFFSET(Radar!$AC$3,COLUMN(),0))*DistanceShader!AI53*LightShader!AI53*(IF(OFFSET(Ghosts!$S$41,COLUMN(),0)&lt;ScreenHeight!$E54,   1,   (SQRT(OFFSET(Ghosts!$T$41,COLUMN(),0)-OFFSET(Ghosts!$R$41,COLUMN(),0)*ScreenHeight!$D54)-1))+IF(Ghosts!$B$35,IF(Param!$M$21,-1-POWER(0.3,Param!$M$21)/(IF(Param!$M$21&lt;20,LightShader!AI118,OFFSET(LightShader!AI118,Param!$M$21-20,0))+POWER(0.3,Param!$M$21)),-2),0))</f>
        <v>4.0270948190474085</v>
      </c>
      <c r="AJ53" s="46">
        <f ca="1">IF(ScreenHeight!$B54&lt;OFFSET(Radar!$AC$3,COLUMN(),0),    Param!$B$38/ScreenHeight!$B54,    (Param!$B$37+1/(1-OFFSET(Radar!$AD$3,COLUMN(),0)*ScreenHeight!$C54)/Param!$B$39)/OFFSET(Radar!$AC$3,COLUMN(),0))*DistanceShader!AJ53*LightShader!AJ53*(IF(OFFSET(Ghosts!$S$41,COLUMN(),0)&lt;ScreenHeight!$E54,   1,   (SQRT(OFFSET(Ghosts!$T$41,COLUMN(),0)-OFFSET(Ghosts!$R$41,COLUMN(),0)*ScreenHeight!$D54)-1))+IF(Ghosts!$B$35,IF(Param!$M$21,-1-POWER(0.3,Param!$M$21)/(IF(Param!$M$21&lt;20,LightShader!AJ118,OFFSET(LightShader!AJ118,Param!$M$21-20,0))+POWER(0.3,Param!$M$21)),-2),0))</f>
        <v>4.135828523288648</v>
      </c>
      <c r="AK53" s="46">
        <f ca="1">IF(ScreenHeight!$B54&lt;OFFSET(Radar!$AC$3,COLUMN(),0),    Param!$B$38/ScreenHeight!$B54,    (Param!$B$37+1/(1-OFFSET(Radar!$AD$3,COLUMN(),0)*ScreenHeight!$C54)/Param!$B$39)/OFFSET(Radar!$AC$3,COLUMN(),0))*DistanceShader!AK53*LightShader!AK53*(IF(OFFSET(Ghosts!$S$41,COLUMN(),0)&lt;ScreenHeight!$E54,   1,   (SQRT(OFFSET(Ghosts!$T$41,COLUMN(),0)-OFFSET(Ghosts!$R$41,COLUMN(),0)*ScreenHeight!$D54)-1))+IF(Ghosts!$B$35,IF(Param!$M$21,-1-POWER(0.3,Param!$M$21)/(IF(Param!$M$21&lt;20,LightShader!AK118,OFFSET(LightShader!AK118,Param!$M$21-20,0))+POWER(0.3,Param!$M$21)),-2),0))</f>
        <v>4.2439837421851241</v>
      </c>
      <c r="AL53" s="46">
        <f ca="1">IF(ScreenHeight!$B54&lt;OFFSET(Radar!$AC$3,COLUMN(),0),    Param!$B$38/ScreenHeight!$B54,    (Param!$B$37+1/(1-OFFSET(Radar!$AD$3,COLUMN(),0)*ScreenHeight!$C54)/Param!$B$39)/OFFSET(Radar!$AC$3,COLUMN(),0))*DistanceShader!AL53*LightShader!AL53*(IF(OFFSET(Ghosts!$S$41,COLUMN(),0)&lt;ScreenHeight!$E54,   1,   (SQRT(OFFSET(Ghosts!$T$41,COLUMN(),0)-OFFSET(Ghosts!$R$41,COLUMN(),0)*ScreenHeight!$D54)-1))+IF(Ghosts!$B$35,IF(Param!$M$21,-1-POWER(0.3,Param!$M$21)/(IF(Param!$M$21&lt;20,LightShader!AL118,OFFSET(LightShader!AL118,Param!$M$21-20,0))+POWER(0.3,Param!$M$21)),-2),0))</f>
        <v>4.3508531502646584</v>
      </c>
      <c r="AM53" s="46">
        <f ca="1">IF(ScreenHeight!$B54&lt;OFFSET(Radar!$AC$3,COLUMN(),0),    Param!$B$38/ScreenHeight!$B54,    (Param!$B$37+1/(1-OFFSET(Radar!$AD$3,COLUMN(),0)*ScreenHeight!$C54)/Param!$B$39)/OFFSET(Radar!$AC$3,COLUMN(),0))*DistanceShader!AM53*LightShader!AM53*(IF(OFFSET(Ghosts!$S$41,COLUMN(),0)&lt;ScreenHeight!$E54,   1,   (SQRT(OFFSET(Ghosts!$T$41,COLUMN(),0)-OFFSET(Ghosts!$R$41,COLUMN(),0)*ScreenHeight!$D54)-1))+IF(Ghosts!$B$35,IF(Param!$M$21,-1-POWER(0.3,Param!$M$21)/(IF(Param!$M$21&lt;20,LightShader!AM118,OFFSET(LightShader!AM118,Param!$M$21-20,0))+POWER(0.3,Param!$M$21)),-2),0))</f>
        <v>4.4556418405169129</v>
      </c>
      <c r="AN53" s="46">
        <f ca="1">IF(ScreenHeight!$B54&lt;OFFSET(Radar!$AC$3,COLUMN(),0),    Param!$B$38/ScreenHeight!$B54,    (Param!$B$37+1/(1-OFFSET(Radar!$AD$3,COLUMN(),0)*ScreenHeight!$C54)/Param!$B$39)/OFFSET(Radar!$AC$3,COLUMN(),0))*DistanceShader!AN53*LightShader!AN53*(IF(OFFSET(Ghosts!$S$41,COLUMN(),0)&lt;ScreenHeight!$E54,   1,   (SQRT(OFFSET(Ghosts!$T$41,COLUMN(),0)-OFFSET(Ghosts!$R$41,COLUMN(),0)*ScreenHeight!$D54)-1))+IF(Ghosts!$B$35,IF(Param!$M$21,-1-POWER(0.3,Param!$M$21)/(IF(Param!$M$21&lt;20,LightShader!AN118,OFFSET(LightShader!AN118,Param!$M$21-20,0))+POWER(0.3,Param!$M$21)),-2),0))</f>
        <v>4.5574702458103733</v>
      </c>
      <c r="AO53" s="46">
        <f ca="1">IF(ScreenHeight!$B54&lt;OFFSET(Radar!$AC$3,COLUMN(),0),    Param!$B$38/ScreenHeight!$B54,    (Param!$B$37+1/(1-OFFSET(Radar!$AD$3,COLUMN(),0)*ScreenHeight!$C54)/Param!$B$39)/OFFSET(Radar!$AC$3,COLUMN(),0))*DistanceShader!AO53*LightShader!AO53*(IF(OFFSET(Ghosts!$S$41,COLUMN(),0)&lt;ScreenHeight!$E54,   1,   (SQRT(OFFSET(Ghosts!$T$41,COLUMN(),0)-OFFSET(Ghosts!$R$41,COLUMN(),0)*ScreenHeight!$D54)-1))+IF(Ghosts!$B$35,IF(Param!$M$21,-1-POWER(0.3,Param!$M$21)/(IF(Param!$M$21&lt;20,LightShader!AO118,OFFSET(LightShader!AO118,Param!$M$21-20,0))+POWER(0.3,Param!$M$21)),-2),0))</f>
        <v>4.6553812729571398</v>
      </c>
      <c r="AP53" s="46">
        <f ca="1">IF(ScreenHeight!$B54&lt;OFFSET(Radar!$AC$3,COLUMN(),0),    Param!$B$38/ScreenHeight!$B54,    (Param!$B$37+1/(1-OFFSET(Radar!$AD$3,COLUMN(),0)*ScreenHeight!$C54)/Param!$B$39)/OFFSET(Radar!$AC$3,COLUMN(),0))*DistanceShader!AP53*LightShader!AP53*(IF(OFFSET(Ghosts!$S$41,COLUMN(),0)&lt;ScreenHeight!$E54,   1,   (SQRT(OFFSET(Ghosts!$T$41,COLUMN(),0)-OFFSET(Ghosts!$R$41,COLUMN(),0)*ScreenHeight!$D54)-1))+IF(Ghosts!$B$35,IF(Param!$M$21,-1-POWER(0.3,Param!$M$21)/(IF(Param!$M$21&lt;20,LightShader!AP118,OFFSET(LightShader!AP118,Param!$M$21-20,0))+POWER(0.3,Param!$M$21)),-2),0))</f>
        <v>4.7483524088515727</v>
      </c>
      <c r="AQ53" s="46">
        <f ca="1">IF(ScreenHeight!$B54&lt;OFFSET(Radar!$AC$3,COLUMN(),0),    Param!$B$38/ScreenHeight!$B54,    (Param!$B$37+1/(1-OFFSET(Radar!$AD$3,COLUMN(),0)*ScreenHeight!$C54)/Param!$B$39)/OFFSET(Radar!$AC$3,COLUMN(),0))*DistanceShader!AQ53*LightShader!AQ53*(IF(OFFSET(Ghosts!$S$41,COLUMN(),0)&lt;ScreenHeight!$E54,   1,   (SQRT(OFFSET(Ghosts!$T$41,COLUMN(),0)-OFFSET(Ghosts!$R$41,COLUMN(),0)*ScreenHeight!$D54)-1))+IF(Ghosts!$B$35,IF(Param!$M$21,-1-POWER(0.3,Param!$M$21)/(IF(Param!$M$21&lt;20,LightShader!AQ118,OFFSET(LightShader!AQ118,Param!$M$21-20,0))+POWER(0.3,Param!$M$21)),-2),0))</f>
        <v>4.8353133689872054</v>
      </c>
      <c r="AR53" s="46">
        <f ca="1">IF(ScreenHeight!$B54&lt;OFFSET(Radar!$AC$3,COLUMN(),0),    Param!$B$38/ScreenHeight!$B54,    (Param!$B$37+1/(1-OFFSET(Radar!$AD$3,COLUMN(),0)*ScreenHeight!$C54)/Param!$B$39)/OFFSET(Radar!$AC$3,COLUMN(),0))*DistanceShader!AR53*LightShader!AR53*(IF(OFFSET(Ghosts!$S$41,COLUMN(),0)&lt;ScreenHeight!$E54,   1,   (SQRT(OFFSET(Ghosts!$T$41,COLUMN(),0)-OFFSET(Ghosts!$R$41,COLUMN(),0)*ScreenHeight!$D54)-1))+IF(Ghosts!$B$35,IF(Param!$M$21,-1-POWER(0.3,Param!$M$21)/(IF(Param!$M$21&lt;20,LightShader!AR118,OFFSET(LightShader!AR118,Param!$M$21-20,0))+POWER(0.3,Param!$M$21)),-2),0))</f>
        <v>4.9151695328788323</v>
      </c>
      <c r="AS53" s="46">
        <f ca="1">IF(ScreenHeight!$B54&lt;OFFSET(Radar!$AC$3,COLUMN(),0),    Param!$B$38/ScreenHeight!$B54,    (Param!$B$37+1/(1-OFFSET(Radar!$AD$3,COLUMN(),0)*ScreenHeight!$C54)/Param!$B$39)/OFFSET(Radar!$AC$3,COLUMN(),0))*DistanceShader!AS53*LightShader!AS53*(IF(OFFSET(Ghosts!$S$41,COLUMN(),0)&lt;ScreenHeight!$E54,   1,   (SQRT(OFFSET(Ghosts!$T$41,COLUMN(),0)-OFFSET(Ghosts!$R$41,COLUMN(),0)*ScreenHeight!$D54)-1))+IF(Ghosts!$B$35,IF(Param!$M$21,-1-POWER(0.3,Param!$M$21)/(IF(Param!$M$21&lt;20,LightShader!AS118,OFFSET(LightShader!AS118,Param!$M$21-20,0))+POWER(0.3,Param!$M$21)),-2),0))</f>
        <v>4.9868309440522376</v>
      </c>
      <c r="AT53" s="46">
        <f ca="1">IF(ScreenHeight!$B54&lt;OFFSET(Radar!$AC$3,COLUMN(),0),    Param!$B$38/ScreenHeight!$B54,    (Param!$B$37+1/(1-OFFSET(Radar!$AD$3,COLUMN(),0)*ScreenHeight!$C54)/Param!$B$39)/OFFSET(Radar!$AC$3,COLUMN(),0))*DistanceShader!AT53*LightShader!AT53*(IF(OFFSET(Ghosts!$S$41,COLUMN(),0)&lt;ScreenHeight!$E54,   1,   (SQRT(OFFSET(Ghosts!$T$41,COLUMN(),0)-OFFSET(Ghosts!$R$41,COLUMN(),0)*ScreenHeight!$D54)-1))+IF(Ghosts!$B$35,IF(Param!$M$21,-1-POWER(0.3,Param!$M$21)/(IF(Param!$M$21&lt;20,LightShader!AT118,OFFSET(LightShader!AT118,Param!$M$21-20,0))+POWER(0.3,Param!$M$21)),-2),0))</f>
        <v>5.0492460654428442</v>
      </c>
      <c r="AU53" s="46">
        <f ca="1">IF(ScreenHeight!$B54&lt;OFFSET(Radar!$AC$3,COLUMN(),0),    Param!$B$38/ScreenHeight!$B54,    (Param!$B$37+1/(1-OFFSET(Radar!$AD$3,COLUMN(),0)*ScreenHeight!$C54)/Param!$B$39)/OFFSET(Radar!$AC$3,COLUMN(),0))*DistanceShader!AU53*LightShader!AU53*(IF(OFFSET(Ghosts!$S$41,COLUMN(),0)&lt;ScreenHeight!$E54,   1,   (SQRT(OFFSET(Ghosts!$T$41,COLUMN(),0)-OFFSET(Ghosts!$R$41,COLUMN(),0)*ScreenHeight!$D54)-1))+IF(Ghosts!$B$35,IF(Param!$M$21,-1-POWER(0.3,Param!$M$21)/(IF(Param!$M$21&lt;20,LightShader!AU118,OFFSET(LightShader!AU118,Param!$M$21-20,0))+POWER(0.3,Param!$M$21)),-2),0))</f>
        <v>5.1014388275846247</v>
      </c>
      <c r="AV53" s="46">
        <f ca="1">IF(ScreenHeight!$B54&lt;OFFSET(Radar!$AC$3,COLUMN(),0),    Param!$B$38/ScreenHeight!$B54,    (Param!$B$37+1/(1-OFFSET(Radar!$AD$3,COLUMN(),0)*ScreenHeight!$C54)/Param!$B$39)/OFFSET(Radar!$AC$3,COLUMN(),0))*DistanceShader!AV53*LightShader!AV53*(IF(OFFSET(Ghosts!$S$41,COLUMN(),0)&lt;ScreenHeight!$E54,   1,   (SQRT(OFFSET(Ghosts!$T$41,COLUMN(),0)-OFFSET(Ghosts!$R$41,COLUMN(),0)*ScreenHeight!$D54)-1))+IF(Ghosts!$B$35,IF(Param!$M$21,-1-POWER(0.3,Param!$M$21)/(IF(Param!$M$21&lt;20,LightShader!AV118,OFFSET(LightShader!AV118,Param!$M$21-20,0))+POWER(0.3,Param!$M$21)),-2),0))</f>
        <v>5.1425468728375021</v>
      </c>
      <c r="AW53" s="46">
        <f ca="1">IF(ScreenHeight!$B54&lt;OFFSET(Radar!$AC$3,COLUMN(),0),    Param!$B$38/ScreenHeight!$B54,    (Param!$B$37+1/(1-OFFSET(Radar!$AD$3,COLUMN(),0)*ScreenHeight!$C54)/Param!$B$39)/OFFSET(Radar!$AC$3,COLUMN(),0))*DistanceShader!AW53*LightShader!AW53*(IF(OFFSET(Ghosts!$S$41,COLUMN(),0)&lt;ScreenHeight!$E54,   1,   (SQRT(OFFSET(Ghosts!$T$41,COLUMN(),0)-OFFSET(Ghosts!$R$41,COLUMN(),0)*ScreenHeight!$D54)-1))+IF(Ghosts!$B$35,IF(Param!$M$21,-1-POWER(0.3,Param!$M$21)/(IF(Param!$M$21&lt;20,LightShader!AW118,OFFSET(LightShader!AW118,Param!$M$21-20,0))+POWER(0.3,Param!$M$21)),-2),0))</f>
        <v>5.1718583937935216</v>
      </c>
      <c r="AX53" s="46">
        <f ca="1">IF(ScreenHeight!$B54&lt;OFFSET(Radar!$AC$3,COLUMN(),0),    Param!$B$38/ScreenHeight!$B54,    (Param!$B$37+1/(1-OFFSET(Radar!$AD$3,COLUMN(),0)*ScreenHeight!$C54)/Param!$B$39)/OFFSET(Radar!$AC$3,COLUMN(),0))*DistanceShader!AX53*LightShader!AX53*(IF(OFFSET(Ghosts!$S$41,COLUMN(),0)&lt;ScreenHeight!$E54,   1,   (SQRT(OFFSET(Ghosts!$T$41,COLUMN(),0)-OFFSET(Ghosts!$R$41,COLUMN(),0)*ScreenHeight!$D54)-1))+IF(Ghosts!$B$35,IF(Param!$M$21,-1-POWER(0.3,Param!$M$21)/(IF(Param!$M$21&lt;20,LightShader!AX118,OFFSET(LightShader!AX118,Param!$M$21-20,0))+POWER(0.3,Param!$M$21)),-2),0))</f>
        <v>5.1888447019852375</v>
      </c>
      <c r="AY53" s="46">
        <f ca="1">IF(ScreenHeight!$B54&lt;OFFSET(Radar!$AC$3,COLUMN(),0),    Param!$B$38/ScreenHeight!$B54,    (Param!$B$37+1/(1-OFFSET(Radar!$AD$3,COLUMN(),0)*ScreenHeight!$C54)/Param!$B$39)/OFFSET(Radar!$AC$3,COLUMN(),0))*DistanceShader!AY53*LightShader!AY53*(IF(OFFSET(Ghosts!$S$41,COLUMN(),0)&lt;ScreenHeight!$E54,   1,   (SQRT(OFFSET(Ghosts!$T$41,COLUMN(),0)-OFFSET(Ghosts!$R$41,COLUMN(),0)*ScreenHeight!$D54)-1))+IF(Ghosts!$B$35,IF(Param!$M$21,-1-POWER(0.3,Param!$M$21)/(IF(Param!$M$21&lt;20,LightShader!AY118,OFFSET(LightShader!AY118,Param!$M$21-20,0))+POWER(0.3,Param!$M$21)),-2),0))</f>
        <v>5.1931857353836079</v>
      </c>
      <c r="AZ53" s="46">
        <f ca="1">IF(ScreenHeight!$B54&lt;OFFSET(Radar!$AC$3,COLUMN(),0),    Param!$B$38/ScreenHeight!$B54,    (Param!$B$37+1/(1-OFFSET(Radar!$AD$3,COLUMN(),0)*ScreenHeight!$C54)/Param!$B$39)/OFFSET(Radar!$AC$3,COLUMN(),0))*DistanceShader!AZ53*LightShader!AZ53*(IF(OFFSET(Ghosts!$S$41,COLUMN(),0)&lt;ScreenHeight!$E54,   1,   (SQRT(OFFSET(Ghosts!$T$41,COLUMN(),0)-OFFSET(Ghosts!$R$41,COLUMN(),0)*ScreenHeight!$D54)-1))+IF(Ghosts!$B$35,IF(Param!$M$21,-1-POWER(0.3,Param!$M$21)/(IF(Param!$M$21&lt;20,LightShader!AZ118,OFFSET(LightShader!AZ118,Param!$M$21-20,0))+POWER(0.3,Param!$M$21)),-2),0))</f>
        <v>5.1847861603380645</v>
      </c>
      <c r="BA53" s="46">
        <f ca="1">IF(ScreenHeight!$B54&lt;OFFSET(Radar!$AC$3,COLUMN(),0),    Param!$B$38/ScreenHeight!$B54,    (Param!$B$37+1/(1-OFFSET(Radar!$AD$3,COLUMN(),0)*ScreenHeight!$C54)/Param!$B$39)/OFFSET(Radar!$AC$3,COLUMN(),0))*DistanceShader!BA53*LightShader!BA53*(IF(OFFSET(Ghosts!$S$41,COLUMN(),0)&lt;ScreenHeight!$E54,   1,   (SQRT(OFFSET(Ghosts!$T$41,COLUMN(),0)-OFFSET(Ghosts!$R$41,COLUMN(),0)*ScreenHeight!$D54)-1))+IF(Ghosts!$B$35,IF(Param!$M$21,-1-POWER(0.3,Param!$M$21)/(IF(Param!$M$21&lt;20,LightShader!BA118,OFFSET(LightShader!BA118,Param!$M$21-20,0))+POWER(0.3,Param!$M$21)),-2),0))</f>
        <v>5.1637805155421361</v>
      </c>
      <c r="BB53" s="46">
        <f ca="1">IF(ScreenHeight!$B54&lt;OFFSET(Radar!$AC$3,COLUMN(),0),    Param!$B$38/ScreenHeight!$B54,    (Param!$B$37+1/(1-OFFSET(Radar!$AD$3,COLUMN(),0)*ScreenHeight!$C54)/Param!$B$39)/OFFSET(Radar!$AC$3,COLUMN(),0))*DistanceShader!BB53*LightShader!BB53*(IF(OFFSET(Ghosts!$S$41,COLUMN(),0)&lt;ScreenHeight!$E54,   1,   (SQRT(OFFSET(Ghosts!$T$41,COLUMN(),0)-OFFSET(Ghosts!$R$41,COLUMN(),0)*ScreenHeight!$D54)-1))+IF(Ghosts!$B$35,IF(Param!$M$21,-1-POWER(0.3,Param!$M$21)/(IF(Param!$M$21&lt;20,LightShader!BB118,OFFSET(LightShader!BB118,Param!$M$21-20,0))+POWER(0.3,Param!$M$21)),-2),0))</f>
        <v>5.1305268792929173</v>
      </c>
      <c r="BC53" s="46">
        <f ca="1">IF(ScreenHeight!$B54&lt;OFFSET(Radar!$AC$3,COLUMN(),0),    Param!$B$38/ScreenHeight!$B54,    (Param!$B$37+1/(1-OFFSET(Radar!$AD$3,COLUMN(),0)*ScreenHeight!$C54)/Param!$B$39)/OFFSET(Radar!$AC$3,COLUMN(),0))*DistanceShader!BC53*LightShader!BC53*(IF(OFFSET(Ghosts!$S$41,COLUMN(),0)&lt;ScreenHeight!$E54,   1,   (SQRT(OFFSET(Ghosts!$T$41,COLUMN(),0)-OFFSET(Ghosts!$R$41,COLUMN(),0)*ScreenHeight!$D54)-1))+IF(Ghosts!$B$35,IF(Param!$M$21,-1-POWER(0.3,Param!$M$21)/(IF(Param!$M$21&lt;20,LightShader!BC118,OFFSET(LightShader!BC118,Param!$M$21-20,0))+POWER(0.3,Param!$M$21)),-2),0))</f>
        <v>5.0855896589421379</v>
      </c>
      <c r="BD53" s="46">
        <f ca="1">IF(ScreenHeight!$B54&lt;OFFSET(Radar!$AC$3,COLUMN(),0),    Param!$B$38/ScreenHeight!$B54,    (Param!$B$37+1/(1-OFFSET(Radar!$AD$3,COLUMN(),0)*ScreenHeight!$C54)/Param!$B$39)/OFFSET(Radar!$AC$3,COLUMN(),0))*DistanceShader!BD53*LightShader!BD53*(IF(OFFSET(Ghosts!$S$41,COLUMN(),0)&lt;ScreenHeight!$E54,   1,   (SQRT(OFFSET(Ghosts!$T$41,COLUMN(),0)-OFFSET(Ghosts!$R$41,COLUMN(),0)*ScreenHeight!$D54)-1))+IF(Ghosts!$B$35,IF(Param!$M$21,-1-POWER(0.3,Param!$M$21)/(IF(Param!$M$21&lt;20,LightShader!BD118,OFFSET(LightShader!BD118,Param!$M$21-20,0))+POWER(0.3,Param!$M$21)),-2),0))</f>
        <v>5.0297131254320853</v>
      </c>
      <c r="BE53" s="46">
        <f ca="1">IF(ScreenHeight!$B54&lt;OFFSET(Radar!$AC$3,COLUMN(),0),    Param!$B$38/ScreenHeight!$B54,    (Param!$B$37+1/(1-OFFSET(Radar!$AD$3,COLUMN(),0)*ScreenHeight!$C54)/Param!$B$39)/OFFSET(Radar!$AC$3,COLUMN(),0))*DistanceShader!BE53*LightShader!BE53*(IF(OFFSET(Ghosts!$S$41,COLUMN(),0)&lt;ScreenHeight!$E54,   1,   (SQRT(OFFSET(Ghosts!$T$41,COLUMN(),0)-OFFSET(Ghosts!$R$41,COLUMN(),0)*ScreenHeight!$D54)-1))+IF(Ghosts!$B$35,IF(Param!$M$21,-1-POWER(0.3,Param!$M$21)/(IF(Param!$M$21&lt;20,LightShader!BE118,OFFSET(LightShader!BE118,Param!$M$21-20,0))+POWER(0.3,Param!$M$21)),-2),0))</f>
        <v>4.9637880901848899</v>
      </c>
      <c r="BF53" s="46">
        <f ca="1">IF(ScreenHeight!$B54&lt;OFFSET(Radar!$AC$3,COLUMN(),0),    Param!$B$38/ScreenHeight!$B54,    (Param!$B$37+1/(1-OFFSET(Radar!$AD$3,COLUMN(),0)*ScreenHeight!$C54)/Param!$B$39)/OFFSET(Radar!$AC$3,COLUMN(),0))*DistanceShader!BF53*LightShader!BF53*(IF(OFFSET(Ghosts!$S$41,COLUMN(),0)&lt;ScreenHeight!$E54,   1,   (SQRT(OFFSET(Ghosts!$T$41,COLUMN(),0)-OFFSET(Ghosts!$R$41,COLUMN(),0)*ScreenHeight!$D54)-1))+IF(Ghosts!$B$35,IF(Param!$M$21,-1-POWER(0.3,Param!$M$21)/(IF(Param!$M$21&lt;20,LightShader!BF118,OFFSET(LightShader!BF118,Param!$M$21-20,0))+POWER(0.3,Param!$M$21)),-2),0))</f>
        <v>4.8888145465168833</v>
      </c>
      <c r="BG53" s="46">
        <f ca="1">IF(ScreenHeight!$B54&lt;OFFSET(Radar!$AC$3,COLUMN(),0),    Param!$B$38/ScreenHeight!$B54,    (Param!$B$37+1/(1-OFFSET(Radar!$AD$3,COLUMN(),0)*ScreenHeight!$C54)/Param!$B$39)/OFFSET(Radar!$AC$3,COLUMN(),0))*DistanceShader!BG53*LightShader!BG53*(IF(OFFSET(Ghosts!$S$41,COLUMN(),0)&lt;ScreenHeight!$E54,   1,   (SQRT(OFFSET(Ghosts!$T$41,COLUMN(),0)-OFFSET(Ghosts!$R$41,COLUMN(),0)*ScreenHeight!$D54)-1))+IF(Ghosts!$B$35,IF(Param!$M$21,-1-POWER(0.3,Param!$M$21)/(IF(Param!$M$21&lt;20,LightShader!BG118,OFFSET(LightShader!BG118,Param!$M$21-20,0))+POWER(0.3,Param!$M$21)),-2),0))</f>
        <v>4.805863146840295</v>
      </c>
      <c r="BH53" s="46">
        <f ca="1">IF(ScreenHeight!$B54&lt;OFFSET(Radar!$AC$3,COLUMN(),0),    Param!$B$38/ScreenHeight!$B54,    (Param!$B$37+1/(1-OFFSET(Radar!$AD$3,COLUMN(),0)*ScreenHeight!$C54)/Param!$B$39)/OFFSET(Radar!$AC$3,COLUMN(),0))*DistanceShader!BH53*LightShader!BH53*(IF(OFFSET(Ghosts!$S$41,COLUMN(),0)&lt;ScreenHeight!$E54,   1,   (SQRT(OFFSET(Ghosts!$T$41,COLUMN(),0)-OFFSET(Ghosts!$R$41,COLUMN(),0)*ScreenHeight!$D54)-1))+IF(Ghosts!$B$35,IF(Param!$M$21,-1-POWER(0.3,Param!$M$21)/(IF(Param!$M$21&lt;20,LightShader!BH118,OFFSET(LightShader!BH118,Param!$M$21-20,0))+POWER(0.3,Param!$M$21)),-2),0))</f>
        <v>4.7160381039982555</v>
      </c>
      <c r="BI53" s="46">
        <f ca="1">IF(ScreenHeight!$B54&lt;OFFSET(Radar!$AC$3,COLUMN(),0),    Param!$B$38/ScreenHeight!$B54,    (Param!$B$37+1/(1-OFFSET(Radar!$AD$3,COLUMN(),0)*ScreenHeight!$C54)/Param!$B$39)/OFFSET(Radar!$AC$3,COLUMN(),0))*DistanceShader!BI53*LightShader!BI53*(IF(OFFSET(Ghosts!$S$41,COLUMN(),0)&lt;ScreenHeight!$E54,   1,   (SQRT(OFFSET(Ghosts!$T$41,COLUMN(),0)-OFFSET(Ghosts!$R$41,COLUMN(),0)*ScreenHeight!$D54)-1))+IF(Ghosts!$B$35,IF(Param!$M$21,-1-POWER(0.3,Param!$M$21)/(IF(Param!$M$21&lt;20,LightShader!BI118,OFFSET(LightShader!BI118,Param!$M$21-20,0))+POWER(0.3,Param!$M$21)),-2),0))</f>
        <v>4.6204435838771012</v>
      </c>
      <c r="BJ53" s="46">
        <f ca="1">IF(ScreenHeight!$B54&lt;OFFSET(Radar!$AC$3,COLUMN(),0),    Param!$B$38/ScreenHeight!$B54,    (Param!$B$37+1/(1-OFFSET(Radar!$AD$3,COLUMN(),0)*ScreenHeight!$C54)/Param!$B$39)/OFFSET(Radar!$AC$3,COLUMN(),0))*DistanceShader!BJ53*LightShader!BJ53*(IF(OFFSET(Ghosts!$S$41,COLUMN(),0)&lt;ScreenHeight!$E54,   1,   (SQRT(OFFSET(Ghosts!$T$41,COLUMN(),0)-OFFSET(Ghosts!$R$41,COLUMN(),0)*ScreenHeight!$D54)-1))+IF(Ghosts!$B$35,IF(Param!$M$21,-1-POWER(0.3,Param!$M$21)/(IF(Param!$M$21&lt;20,LightShader!BJ118,OFFSET(LightShader!BJ118,Param!$M$21-20,0))+POWER(0.3,Param!$M$21)),-2),0))</f>
        <v>4.5201550122005463</v>
      </c>
      <c r="BK53" s="46">
        <f ca="1">IF(ScreenHeight!$B54&lt;OFFSET(Radar!$AC$3,COLUMN(),0),    Param!$B$38/ScreenHeight!$B54,    (Param!$B$37+1/(1-OFFSET(Radar!$AD$3,COLUMN(),0)*ScreenHeight!$C54)/Param!$B$39)/OFFSET(Radar!$AC$3,COLUMN(),0))*DistanceShader!BK53*LightShader!BK53*(IF(OFFSET(Ghosts!$S$41,COLUMN(),0)&lt;ScreenHeight!$E54,   1,   (SQRT(OFFSET(Ghosts!$T$41,COLUMN(),0)-OFFSET(Ghosts!$R$41,COLUMN(),0)*ScreenHeight!$D54)-1))+IF(Ghosts!$B$35,IF(Param!$M$21,-1-POWER(0.3,Param!$M$21)/(IF(Param!$M$21&lt;20,LightShader!BK118,OFFSET(LightShader!BK118,Param!$M$21-20,0))+POWER(0.3,Param!$M$21)),-2),0))</f>
        <v>4.4161960608162882</v>
      </c>
      <c r="BL53" s="46">
        <f ca="1">IF(ScreenHeight!$B54&lt;OFFSET(Radar!$AC$3,COLUMN(),0),    Param!$B$38/ScreenHeight!$B54,    (Param!$B$37+1/(1-OFFSET(Radar!$AD$3,COLUMN(),0)*ScreenHeight!$C54)/Param!$B$39)/OFFSET(Radar!$AC$3,COLUMN(),0))*DistanceShader!BL53*LightShader!BL53*(IF(OFFSET(Ghosts!$S$41,COLUMN(),0)&lt;ScreenHeight!$E54,   1,   (SQRT(OFFSET(Ghosts!$T$41,COLUMN(),0)-OFFSET(Ghosts!$R$41,COLUMN(),0)*ScreenHeight!$D54)-1))+IF(Ghosts!$B$35,IF(Param!$M$21,-1-POWER(0.3,Param!$M$21)/(IF(Param!$M$21&lt;20,LightShader!BL118,OFFSET(LightShader!BL118,Param!$M$21-20,0))+POWER(0.3,Param!$M$21)),-2),0))</f>
        <v>4.3095214928925598</v>
      </c>
      <c r="BM53" s="46">
        <f ca="1">IF(ScreenHeight!$B54&lt;OFFSET(Radar!$AC$3,COLUMN(),0),    Param!$B$38/ScreenHeight!$B54,    (Param!$B$37+1/(1-OFFSET(Radar!$AD$3,COLUMN(),0)*ScreenHeight!$C54)/Param!$B$39)/OFFSET(Radar!$AC$3,COLUMN(),0))*DistanceShader!BM53*LightShader!BM53*(IF(OFFSET(Ghosts!$S$41,COLUMN(),0)&lt;ScreenHeight!$E54,   1,   (SQRT(OFFSET(Ghosts!$T$41,COLUMN(),0)-OFFSET(Ghosts!$R$41,COLUMN(),0)*ScreenHeight!$D54)-1))+IF(Ghosts!$B$35,IF(Param!$M$21,-1-POWER(0.3,Param!$M$21)/(IF(Param!$M$21&lt;20,LightShader!BM118,OFFSET(LightShader!BM118,Param!$M$21-20,0))+POWER(0.3,Param!$M$21)),-2),0))</f>
        <v>4.2010055841679277</v>
      </c>
      <c r="BN53" s="46">
        <f ca="1">IF(ScreenHeight!$B54&lt;OFFSET(Radar!$AC$3,COLUMN(),0),    Param!$B$38/ScreenHeight!$B54,    (Param!$B$37+1/(1-OFFSET(Radar!$AD$3,COLUMN(),0)*ScreenHeight!$C54)/Param!$B$39)/OFFSET(Radar!$AC$3,COLUMN(),0))*DistanceShader!BN53*LightShader!BN53*(IF(OFFSET(Ghosts!$S$41,COLUMN(),0)&lt;ScreenHeight!$E54,   1,   (SQRT(OFFSET(Ghosts!$T$41,COLUMN(),0)-OFFSET(Ghosts!$R$41,COLUMN(),0)*ScreenHeight!$D54)-1))+IF(Ghosts!$B$35,IF(Param!$M$21,-1-POWER(0.3,Param!$M$21)/(IF(Param!$M$21&lt;20,LightShader!BN118,OFFSET(LightShader!BN118,Param!$M$21-20,0))+POWER(0.3,Param!$M$21)),-2),0))</f>
        <v>4.0914355183647482</v>
      </c>
      <c r="BO53" s="46">
        <f ca="1">IF(ScreenHeight!$B54&lt;OFFSET(Radar!$AC$3,COLUMN(),0),    Param!$B$38/ScreenHeight!$B54,    (Param!$B$37+1/(1-OFFSET(Radar!$AD$3,COLUMN(),0)*ScreenHeight!$C54)/Param!$B$39)/OFFSET(Radar!$AC$3,COLUMN(),0))*DistanceShader!BO53*LightShader!BO53*(IF(OFFSET(Ghosts!$S$41,COLUMN(),0)&lt;ScreenHeight!$E54,   1,   (SQRT(OFFSET(Ghosts!$T$41,COLUMN(),0)-OFFSET(Ghosts!$R$41,COLUMN(),0)*ScreenHeight!$D54)-1))+IF(Ghosts!$B$35,IF(Param!$M$21,-1-POWER(0.3,Param!$M$21)/(IF(Param!$M$21&lt;20,LightShader!BO118,OFFSET(LightShader!BO118,Param!$M$21-20,0))+POWER(0.3,Param!$M$21)),-2),0))</f>
        <v>3.9815089733158326</v>
      </c>
      <c r="BP53" s="46">
        <f ca="1">IF(ScreenHeight!$B54&lt;OFFSET(Radar!$AC$3,COLUMN(),0),    Param!$B$38/ScreenHeight!$B54,    (Param!$B$37+1/(1-OFFSET(Radar!$AD$3,COLUMN(),0)*ScreenHeight!$C54)/Param!$B$39)/OFFSET(Radar!$AC$3,COLUMN(),0))*DistanceShader!BP53*LightShader!BP53*(IF(OFFSET(Ghosts!$S$41,COLUMN(),0)&lt;ScreenHeight!$E54,   1,   (SQRT(OFFSET(Ghosts!$T$41,COLUMN(),0)-OFFSET(Ghosts!$R$41,COLUMN(),0)*ScreenHeight!$D54)-1))+IF(Ghosts!$B$35,IF(Param!$M$21,-1-POWER(0.3,Param!$M$21)/(IF(Param!$M$21&lt;20,LightShader!BP118,OFFSET(LightShader!BP118,Param!$M$21-20,0))+POWER(0.3,Param!$M$21)),-2),0))</f>
        <v>3.8718350484081854</v>
      </c>
      <c r="BQ53" s="46">
        <f ca="1">IF(ScreenHeight!$B54&lt;OFFSET(Radar!$AC$3,COLUMN(),0),    Param!$B$38/ScreenHeight!$B54,    (Param!$B$37+1/(1-OFFSET(Radar!$AD$3,COLUMN(),0)*ScreenHeight!$C54)/Param!$B$39)/OFFSET(Radar!$AC$3,COLUMN(),0))*DistanceShader!BQ53*LightShader!BQ53*(IF(OFFSET(Ghosts!$S$41,COLUMN(),0)&lt;ScreenHeight!$E54,   1,   (SQRT(OFFSET(Ghosts!$T$41,COLUMN(),0)-OFFSET(Ghosts!$R$41,COLUMN(),0)*ScreenHeight!$D54)-1))+IF(Ghosts!$B$35,IF(Param!$M$21,-1-POWER(0.3,Param!$M$21)/(IF(Param!$M$21&lt;20,LightShader!BQ118,OFFSET(LightShader!BQ118,Param!$M$21-20,0))+POWER(0.3,Param!$M$21)),-2),0))</f>
        <v>3.7629377045242229</v>
      </c>
      <c r="BR53" s="46">
        <f ca="1">IF(ScreenHeight!$B54&lt;OFFSET(Radar!$AC$3,COLUMN(),0),    Param!$B$38/ScreenHeight!$B54,    (Param!$B$37+1/(1-OFFSET(Radar!$AD$3,COLUMN(),0)*ScreenHeight!$C54)/Param!$B$39)/OFFSET(Radar!$AC$3,COLUMN(),0))*DistanceShader!BR53*LightShader!BR53*(IF(OFFSET(Ghosts!$S$41,COLUMN(),0)&lt;ScreenHeight!$E54,   1,   (SQRT(OFFSET(Ghosts!$T$41,COLUMN(),0)-OFFSET(Ghosts!$R$41,COLUMN(),0)*ScreenHeight!$D54)-1))+IF(Ghosts!$B$35,IF(Param!$M$21,-1-POWER(0.3,Param!$M$21)/(IF(Param!$M$21&lt;20,LightShader!BR118,OFFSET(LightShader!BR118,Param!$M$21-20,0))+POWER(0.3,Param!$M$21)),-2),0))</f>
        <v>3.6552609652193824</v>
      </c>
      <c r="BS53" s="46">
        <f ca="1">IF(ScreenHeight!$B54&lt;OFFSET(Radar!$AC$3,COLUMN(),0),    Param!$B$38/ScreenHeight!$B54,    (Param!$B$37+1/(1-OFFSET(Radar!$AD$3,COLUMN(),0)*ScreenHeight!$C54)/Param!$B$39)/OFFSET(Radar!$AC$3,COLUMN(),0))*DistanceShader!BS53*LightShader!BS53*(IF(OFFSET(Ghosts!$S$41,COLUMN(),0)&lt;ScreenHeight!$E54,   1,   (SQRT(OFFSET(Ghosts!$T$41,COLUMN(),0)-OFFSET(Ghosts!$R$41,COLUMN(),0)*ScreenHeight!$D54)-1))+IF(Ghosts!$B$35,IF(Param!$M$21,-1-POWER(0.3,Param!$M$21)/(IF(Param!$M$21&lt;20,LightShader!BS118,OFFSET(LightShader!BS118,Param!$M$21-20,0))+POWER(0.3,Param!$M$21)),-2),0))</f>
        <v>3.5491752366697353</v>
      </c>
      <c r="BT53" s="46">
        <f ca="1">IF(ScreenHeight!$B54&lt;OFFSET(Radar!$AC$3,COLUMN(),0),    Param!$B$38/ScreenHeight!$B54,    (Param!$B$37+1/(1-OFFSET(Radar!$AD$3,COLUMN(),0)*ScreenHeight!$C54)/Param!$B$39)/OFFSET(Radar!$AC$3,COLUMN(),0))*DistanceShader!BT53*LightShader!BT53*(IF(OFFSET(Ghosts!$S$41,COLUMN(),0)&lt;ScreenHeight!$E54,   1,   (SQRT(OFFSET(Ghosts!$T$41,COLUMN(),0)-OFFSET(Ghosts!$R$41,COLUMN(),0)*ScreenHeight!$D54)-1))+IF(Ghosts!$B$35,IF(Param!$M$21,-1-POWER(0.3,Param!$M$21)/(IF(Param!$M$21&lt;20,LightShader!BT118,OFFSET(LightShader!BT118,Param!$M$21-20,0))+POWER(0.3,Param!$M$21)),-2),0))</f>
        <v>3.4449842239697088</v>
      </c>
      <c r="BU53" s="46">
        <f ca="1">IF(ScreenHeight!$B54&lt;OFFSET(Radar!$AC$3,COLUMN(),0),    Param!$B$38/ScreenHeight!$B54,    (Param!$B$37+1/(1-OFFSET(Radar!$AD$3,COLUMN(),0)*ScreenHeight!$C54)/Param!$B$39)/OFFSET(Radar!$AC$3,COLUMN(),0))*DistanceShader!BU53*LightShader!BU53*(IF(OFFSET(Ghosts!$S$41,COLUMN(),0)&lt;ScreenHeight!$E54,   1,   (SQRT(OFFSET(Ghosts!$T$41,COLUMN(),0)-OFFSET(Ghosts!$R$41,COLUMN(),0)*ScreenHeight!$D54)-1))+IF(Ghosts!$B$35,IF(Param!$M$21,-1-POWER(0.3,Param!$M$21)/(IF(Param!$M$21&lt;20,LightShader!BU118,OFFSET(LightShader!BU118,Param!$M$21-20,0))+POWER(0.3,Param!$M$21)),-2),0))</f>
        <v>3.3429320387399626</v>
      </c>
      <c r="BV53" s="46">
        <f ca="1">IF(ScreenHeight!$B54&lt;OFFSET(Radar!$AC$3,COLUMN(),0),    Param!$B$38/ScreenHeight!$B54,    (Param!$B$37+1/(1-OFFSET(Radar!$AD$3,COLUMN(),0)*ScreenHeight!$C54)/Param!$B$39)/OFFSET(Radar!$AC$3,COLUMN(),0))*DistanceShader!BV53*LightShader!BV53*(IF(OFFSET(Ghosts!$S$41,COLUMN(),0)&lt;ScreenHeight!$E54,   1,   (SQRT(OFFSET(Ghosts!$T$41,COLUMN(),0)-OFFSET(Ghosts!$R$41,COLUMN(),0)*ScreenHeight!$D54)-1))+IF(Ghosts!$B$35,IF(Param!$M$21,-1-POWER(0.3,Param!$M$21)/(IF(Param!$M$21&lt;20,LightShader!BV118,OFFSET(LightShader!BV118,Param!$M$21-20,0))+POWER(0.3,Param!$M$21)),-2),0))</f>
        <v>3.2432101991761155</v>
      </c>
      <c r="BW53" s="46">
        <f ca="1">IF(ScreenHeight!$B54&lt;OFFSET(Radar!$AC$3,COLUMN(),0),    Param!$B$38/ScreenHeight!$B54,    (Param!$B$37+1/(1-OFFSET(Radar!$AD$3,COLUMN(),0)*ScreenHeight!$C54)/Param!$B$39)/OFFSET(Radar!$AC$3,COLUMN(),0))*DistanceShader!BW53*LightShader!BW53*(IF(OFFSET(Ghosts!$S$41,COLUMN(),0)&lt;ScreenHeight!$E54,   1,   (SQRT(OFFSET(Ghosts!$T$41,COLUMN(),0)-OFFSET(Ghosts!$R$41,COLUMN(),0)*ScreenHeight!$D54)-1))+IF(Ghosts!$B$35,IF(Param!$M$21,-1-POWER(0.3,Param!$M$21)/(IF(Param!$M$21&lt;20,LightShader!BW118,OFFSET(LightShader!BW118,Param!$M$21-20,0))+POWER(0.3,Param!$M$21)),-2),0))</f>
        <v>3.1459643143235843</v>
      </c>
      <c r="BX53" s="46">
        <f ca="1">IF(ScreenHeight!$B54&lt;OFFSET(Radar!$AC$3,COLUMN(),0),    Param!$B$38/ScreenHeight!$B54,    (Param!$B$37+1/(1-OFFSET(Radar!$AD$3,COLUMN(),0)*ScreenHeight!$C54)/Param!$B$39)/OFFSET(Radar!$AC$3,COLUMN(),0))*DistanceShader!BX53*LightShader!BX53*(IF(OFFSET(Ghosts!$S$41,COLUMN(),0)&lt;ScreenHeight!$E54,   1,   (SQRT(OFFSET(Ghosts!$T$41,COLUMN(),0)-OFFSET(Ghosts!$R$41,COLUMN(),0)*ScreenHeight!$D54)-1))+IF(Ghosts!$B$35,IF(Param!$M$21,-1-POWER(0.3,Param!$M$21)/(IF(Param!$M$21&lt;20,LightShader!BX118,OFFSET(LightShader!BX118,Param!$M$21-20,0))+POWER(0.3,Param!$M$21)),-2),0))</f>
        <v>3.0513003182168483</v>
      </c>
      <c r="BY53" s="46">
        <f ca="1">IF(ScreenHeight!$B54&lt;OFFSET(Radar!$AC$3,COLUMN(),0),    Param!$B$38/ScreenHeight!$B54,    (Param!$B$37+1/(1-OFFSET(Radar!$AD$3,COLUMN(),0)*ScreenHeight!$C54)/Param!$B$39)/OFFSET(Radar!$AC$3,COLUMN(),0))*DistanceShader!BY53*LightShader!BY53*(IF(OFFSET(Ghosts!$S$41,COLUMN(),0)&lt;ScreenHeight!$E54,   1,   (SQRT(OFFSET(Ghosts!$T$41,COLUMN(),0)-OFFSET(Ghosts!$R$41,COLUMN(),0)*ScreenHeight!$D54)-1))+IF(Ghosts!$B$35,IF(Param!$M$21,-1-POWER(0.3,Param!$M$21)/(IF(Param!$M$21&lt;20,LightShader!BY118,OFFSET(LightShader!BY118,Param!$M$21-20,0))+POWER(0.3,Param!$M$21)),-2),0))</f>
        <v>2.9592901772320799</v>
      </c>
      <c r="BZ53" s="46">
        <f ca="1">IF(ScreenHeight!$B54&lt;OFFSET(Radar!$AC$3,COLUMN(),0),    Param!$B$38/ScreenHeight!$B54,    (Param!$B$37+1/(1-OFFSET(Radar!$AD$3,COLUMN(),0)*ScreenHeight!$C54)/Param!$B$39)/OFFSET(Radar!$AC$3,COLUMN(),0))*DistanceShader!BZ53*LightShader!BZ53*(IF(OFFSET(Ghosts!$S$41,COLUMN(),0)&lt;ScreenHeight!$E54,   1,   (SQRT(OFFSET(Ghosts!$T$41,COLUMN(),0)-OFFSET(Ghosts!$R$41,COLUMN(),0)*ScreenHeight!$D54)-1))+IF(Ghosts!$B$35,IF(Param!$M$21,-1-POWER(0.3,Param!$M$21)/(IF(Param!$M$21&lt;20,LightShader!BZ118,OFFSET(LightShader!BZ118,Param!$M$21-20,0))+POWER(0.3,Param!$M$21)),-2),0))</f>
        <v>2.8699770373238889</v>
      </c>
      <c r="CA53" s="46">
        <f ca="1">IF(ScreenHeight!$B54&lt;OFFSET(Radar!$AC$3,COLUMN(),0),    Param!$B$38/ScreenHeight!$B54,    (Param!$B$37+1/(1-OFFSET(Radar!$AD$3,COLUMN(),0)*ScreenHeight!$C54)/Param!$B$39)/OFFSET(Radar!$AC$3,COLUMN(),0))*DistanceShader!CA53*LightShader!CA53*(IF(OFFSET(Ghosts!$S$41,COLUMN(),0)&lt;ScreenHeight!$E54,   1,   (SQRT(OFFSET(Ghosts!$T$41,COLUMN(),0)-OFFSET(Ghosts!$R$41,COLUMN(),0)*ScreenHeight!$D54)-1))+IF(Ghosts!$B$35,IF(Param!$M$21,-1-POWER(0.3,Param!$M$21)/(IF(Param!$M$21&lt;20,LightShader!CA118,OFFSET(LightShader!CA118,Param!$M$21-20,0))+POWER(0.3,Param!$M$21)),-2),0))</f>
        <v>2.7833798089873416</v>
      </c>
      <c r="CB53" s="46">
        <f ca="1">IF(ScreenHeight!$B54&lt;OFFSET(Radar!$AC$3,COLUMN(),0),    Param!$B$38/ScreenHeight!$B54,    (Param!$B$37+1/(1-OFFSET(Radar!$AD$3,COLUMN(),0)*ScreenHeight!$C54)/Param!$B$39)/OFFSET(Radar!$AC$3,COLUMN(),0))*DistanceShader!CB53*LightShader!CB53*(IF(OFFSET(Ghosts!$S$41,COLUMN(),0)&lt;ScreenHeight!$E54,   1,   (SQRT(OFFSET(Ghosts!$T$41,COLUMN(),0)-OFFSET(Ghosts!$R$41,COLUMN(),0)*ScreenHeight!$D54)-1))+IF(Ghosts!$B$35,IF(Param!$M$21,-1-POWER(0.3,Param!$M$21)/(IF(Param!$M$21&lt;20,LightShader!CB118,OFFSET(LightShader!CB118,Param!$M$21-20,0))+POWER(0.3,Param!$M$21)),-2),0))</f>
        <v>2.6994972091242215</v>
      </c>
      <c r="CC53" s="46">
        <f ca="1">IF(ScreenHeight!$B54&lt;OFFSET(Radar!$AC$3,COLUMN(),0),    Param!$B$38/ScreenHeight!$B54,    (Param!$B$37+1/(1-OFFSET(Radar!$AD$3,COLUMN(),0)*ScreenHeight!$C54)/Param!$B$39)/OFFSET(Radar!$AC$3,COLUMN(),0))*DistanceShader!CC53*LightShader!CC53*(IF(OFFSET(Ghosts!$S$41,COLUMN(),0)&lt;ScreenHeight!$E54,   1,   (SQRT(OFFSET(Ghosts!$T$41,COLUMN(),0)-OFFSET(Ghosts!$R$41,COLUMN(),0)*ScreenHeight!$D54)-1))+IF(Ghosts!$B$35,IF(Param!$M$21,-1-POWER(0.3,Param!$M$21)/(IF(Param!$M$21&lt;20,LightShader!CC118,OFFSET(LightShader!CC118,Param!$M$21-20,0))+POWER(0.3,Param!$M$21)),-2),0))</f>
        <v>2.6183112926609118</v>
      </c>
      <c r="CD53" s="46">
        <f ca="1">IF(ScreenHeight!$B54&lt;OFFSET(Radar!$AC$3,COLUMN(),0),    Param!$B$38/ScreenHeight!$B54,    (Param!$B$37+1/(1-OFFSET(Radar!$AD$3,COLUMN(),0)*ScreenHeight!$C54)/Param!$B$39)/OFFSET(Radar!$AC$3,COLUMN(),0))*DistanceShader!CD53*LightShader!CD53*(IF(OFFSET(Ghosts!$S$41,COLUMN(),0)&lt;ScreenHeight!$E54,   1,   (SQRT(OFFSET(Ghosts!$T$41,COLUMN(),0)-OFFSET(Ghosts!$R$41,COLUMN(),0)*ScreenHeight!$D54)-1))+IF(Ghosts!$B$35,IF(Param!$M$21,-1-POWER(0.3,Param!$M$21)/(IF(Param!$M$21&lt;20,LightShader!CD118,OFFSET(LightShader!CD118,Param!$M$21-20,0))+POWER(0.3,Param!$M$21)),-2),0))</f>
        <v>2.5397905146510347</v>
      </c>
      <c r="CE53" s="46">
        <f ca="1">IF(ScreenHeight!$B54&lt;OFFSET(Radar!$AC$3,COLUMN(),0),    Param!$B$38/ScreenHeight!$B54,    (Param!$B$37+1/(1-OFFSET(Radar!$AD$3,COLUMN(),0)*ScreenHeight!$C54)/Param!$B$39)/OFFSET(Radar!$AC$3,COLUMN(),0))*DistanceShader!CE53*LightShader!CE53*(IF(OFFSET(Ghosts!$S$41,COLUMN(),0)&lt;ScreenHeight!$E54,   1,   (SQRT(OFFSET(Ghosts!$T$41,COLUMN(),0)-OFFSET(Ghosts!$R$41,COLUMN(),0)*ScreenHeight!$D54)-1))+IF(Ghosts!$B$35,IF(Param!$M$21,-1-POWER(0.3,Param!$M$21)/(IF(Param!$M$21&lt;20,LightShader!CE118,OFFSET(LightShader!CE118,Param!$M$21-20,0))+POWER(0.3,Param!$M$21)),-2),0))</f>
        <v>2.4638923672676047</v>
      </c>
      <c r="CF53" s="46">
        <f ca="1">IF(ScreenHeight!$B54&lt;OFFSET(Radar!$AC$3,COLUMN(),0),    Param!$B$38/ScreenHeight!$B54,    (Param!$B$37+1/(1-OFFSET(Radar!$AD$3,COLUMN(),0)*ScreenHeight!$C54)/Param!$B$39)/OFFSET(Radar!$AC$3,COLUMN(),0))*DistanceShader!CF53*LightShader!CF53*(IF(OFFSET(Ghosts!$S$41,COLUMN(),0)&lt;ScreenHeight!$E54,   1,   (SQRT(OFFSET(Ghosts!$T$41,COLUMN(),0)-OFFSET(Ghosts!$R$41,COLUMN(),0)*ScreenHeight!$D54)-1))+IF(Ghosts!$B$35,IF(Param!$M$21,-1-POWER(0.3,Param!$M$21)/(IF(Param!$M$21&lt;20,LightShader!CF118,OFFSET(LightShader!CF118,Param!$M$21-20,0))+POWER(0.3,Param!$M$21)),-2),0))</f>
        <v>2.3905656368024424</v>
      </c>
      <c r="CG53" s="46">
        <f ca="1">IF(ScreenHeight!$B54&lt;OFFSET(Radar!$AC$3,COLUMN(),0),    Param!$B$38/ScreenHeight!$B54,    (Param!$B$37+1/(1-OFFSET(Radar!$AD$3,COLUMN(),0)*ScreenHeight!$C54)/Param!$B$39)/OFFSET(Radar!$AC$3,COLUMN(),0))*DistanceShader!CG53*LightShader!CG53*(IF(OFFSET(Ghosts!$S$41,COLUMN(),0)&lt;ScreenHeight!$E54,   1,   (SQRT(OFFSET(Ghosts!$T$41,COLUMN(),0)-OFFSET(Ghosts!$R$41,COLUMN(),0)*ScreenHeight!$D54)-1))+IF(Ghosts!$B$35,IF(Param!$M$21,-1-POWER(0.3,Param!$M$21)/(IF(Param!$M$21&lt;20,LightShader!CG118,OFFSET(LightShader!CG118,Param!$M$21-20,0))+POWER(0.3,Param!$M$21)),-2),0))</f>
        <v>2.3197523245181957</v>
      </c>
      <c r="CH53" s="46">
        <f ca="1">IF(ScreenHeight!$B54&lt;OFFSET(Radar!$AC$3,COLUMN(),0),    Param!$B$38/ScreenHeight!$B54,    (Param!$B$37+1/(1-OFFSET(Radar!$AD$3,COLUMN(),0)*ScreenHeight!$C54)/Param!$B$39)/OFFSET(Radar!$AC$3,COLUMN(),0))*DistanceShader!CH53*LightShader!CH53*(IF(OFFSET(Ghosts!$S$41,COLUMN(),0)&lt;ScreenHeight!$E54,   1,   (SQRT(OFFSET(Ghosts!$T$41,COLUMN(),0)-OFFSET(Ghosts!$R$41,COLUMN(),0)*ScreenHeight!$D54)-1))+IF(Ghosts!$B$35,IF(Param!$M$21,-1-POWER(0.3,Param!$M$21)/(IF(Param!$M$21&lt;20,LightShader!CH118,OFFSET(LightShader!CH118,Param!$M$21-20,0))+POWER(0.3,Param!$M$21)),-2),0))</f>
        <v>2.2513892726735243</v>
      </c>
      <c r="CI53" s="46">
        <f ca="1">IF(ScreenHeight!$B54&lt;OFFSET(Radar!$AC$3,COLUMN(),0),    Param!$B$38/ScreenHeight!$B54,    (Param!$B$37+1/(1-OFFSET(Radar!$AD$3,COLUMN(),0)*ScreenHeight!$C54)/Param!$B$39)/OFFSET(Radar!$AC$3,COLUMN(),0))*DistanceShader!CI53*LightShader!CI53*(IF(OFFSET(Ghosts!$S$41,COLUMN(),0)&lt;ScreenHeight!$E54,   1,   (SQRT(OFFSET(Ghosts!$T$41,COLUMN(),0)-OFFSET(Ghosts!$R$41,COLUMN(),0)*ScreenHeight!$D54)-1))+IF(Ghosts!$B$35,IF(Param!$M$21,-1-POWER(0.3,Param!$M$21)/(IF(Param!$M$21&lt;20,LightShader!CI118,OFFSET(LightShader!CI118,Param!$M$21-20,0))+POWER(0.3,Param!$M$21)),-2),0))</f>
        <v>2.1854095338012942</v>
      </c>
      <c r="CJ53" s="46">
        <f ca="1">IF(ScreenHeight!$B54&lt;OFFSET(Radar!$AC$3,COLUMN(),0),    Param!$B$38/ScreenHeight!$B54,    (Param!$B$37+1/(1-OFFSET(Radar!$AD$3,COLUMN(),0)*ScreenHeight!$C54)/Param!$B$39)/OFFSET(Radar!$AC$3,COLUMN(),0))*DistanceShader!CJ53*LightShader!CJ53*(IF(OFFSET(Ghosts!$S$41,COLUMN(),0)&lt;ScreenHeight!$E54,   1,   (SQRT(OFFSET(Ghosts!$T$41,COLUMN(),0)-OFFSET(Ghosts!$R$41,COLUMN(),0)*ScreenHeight!$D54)-1))+IF(Ghosts!$B$35,IF(Param!$M$21,-1-POWER(0.3,Param!$M$21)/(IF(Param!$M$21&lt;20,LightShader!CJ118,OFFSET(LightShader!CJ118,Param!$M$21-20,0))+POWER(0.3,Param!$M$21)),-2),0))</f>
        <v>2.1217435177443127</v>
      </c>
      <c r="CK53" s="46">
        <f ca="1">IF(ScreenHeight!$B54&lt;OFFSET(Radar!$AC$3,COLUMN(),0),    Param!$B$38/ScreenHeight!$B54,    (Param!$B$37+1/(1-OFFSET(Radar!$AD$3,COLUMN(),0)*ScreenHeight!$C54)/Param!$B$39)/OFFSET(Radar!$AC$3,COLUMN(),0))*DistanceShader!CK53*LightShader!CK53*(IF(OFFSET(Ghosts!$S$41,COLUMN(),0)&lt;ScreenHeight!$E54,   1,   (SQRT(OFFSET(Ghosts!$T$41,COLUMN(),0)-OFFSET(Ghosts!$R$41,COLUMN(),0)*ScreenHeight!$D54)-1))+IF(Ghosts!$B$35,IF(Param!$M$21,-1-POWER(0.3,Param!$M$21)/(IF(Param!$M$21&lt;20,LightShader!CK118,OFFSET(LightShader!CK118,Param!$M$21-20,0))+POWER(0.3,Param!$M$21)),-2),0))</f>
        <v>2.0603199473051137</v>
      </c>
      <c r="CL53" s="46">
        <f ca="1">IF(ScreenHeight!$B54&lt;OFFSET(Radar!$AC$3,COLUMN(),0),    Param!$B$38/ScreenHeight!$B54,    (Param!$B$37+1/(1-OFFSET(Radar!$AD$3,COLUMN(),0)*ScreenHeight!$C54)/Param!$B$39)/OFFSET(Radar!$AC$3,COLUMN(),0))*DistanceShader!CL53*LightShader!CL53*(IF(OFFSET(Ghosts!$S$41,COLUMN(),0)&lt;ScreenHeight!$E54,   1,   (SQRT(OFFSET(Ghosts!$T$41,COLUMN(),0)-OFFSET(Ghosts!$R$41,COLUMN(),0)*ScreenHeight!$D54)-1))+IF(Ghosts!$B$35,IF(Param!$M$21,-1-POWER(0.3,Param!$M$21)/(IF(Param!$M$21&lt;20,LightShader!CL118,OFFSET(LightShader!CL118,Param!$M$21-20,0))+POWER(0.3,Param!$M$21)),-2),0))</f>
        <v>2.001066649817739</v>
      </c>
      <c r="CM53" s="46">
        <f ca="1">IF(ScreenHeight!$B54&lt;OFFSET(Radar!$AC$3,COLUMN(),0),    Param!$B$38/ScreenHeight!$B54,    (Param!$B$37+1/(1-OFFSET(Radar!$AD$3,COLUMN(),0)*ScreenHeight!$C54)/Param!$B$39)/OFFSET(Radar!$AC$3,COLUMN(),0))*DistanceShader!CM53*LightShader!CM53*(IF(OFFSET(Ghosts!$S$41,COLUMN(),0)&lt;ScreenHeight!$E54,   1,   (SQRT(OFFSET(Ghosts!$T$41,COLUMN(),0)-OFFSET(Ghosts!$R$41,COLUMN(),0)*ScreenHeight!$D54)-1))+IF(Ghosts!$B$35,IF(Param!$M$21,-1-POWER(0.3,Param!$M$21)/(IF(Param!$M$21&lt;20,LightShader!CM118,OFFSET(LightShader!CM118,Param!$M$21-20,0))+POWER(0.3,Param!$M$21)),-2),0))</f>
        <v>1.9439112086070645</v>
      </c>
      <c r="CN53" s="46">
        <f ca="1">IF(ScreenHeight!$B54&lt;OFFSET(Radar!$AC$3,COLUMN(),0),    Param!$B$38/ScreenHeight!$B54,    (Param!$B$37+1/(1-OFFSET(Radar!$AD$3,COLUMN(),0)*ScreenHeight!$C54)/Param!$B$39)/OFFSET(Radar!$AC$3,COLUMN(),0))*DistanceShader!CN53*LightShader!CN53*(IF(OFFSET(Ghosts!$S$41,COLUMN(),0)&lt;ScreenHeight!$E54,   1,   (SQRT(OFFSET(Ghosts!$T$41,COLUMN(),0)-OFFSET(Ghosts!$R$41,COLUMN(),0)*ScreenHeight!$D54)-1))+IF(Ghosts!$B$35,IF(Param!$M$21,-1-POWER(0.3,Param!$M$21)/(IF(Param!$M$21&lt;20,LightShader!CN118,OFFSET(LightShader!CN118,Param!$M$21-20,0))+POWER(0.3,Param!$M$21)),-2),0))</f>
        <v>1.8887814952245792</v>
      </c>
      <c r="CO53" s="46">
        <f ca="1">IF(ScreenHeight!$B54&lt;OFFSET(Radar!$AC$3,COLUMN(),0),    Param!$B$38/ScreenHeight!$B54,    (Param!$B$37+1/(1-OFFSET(Radar!$AD$3,COLUMN(),0)*ScreenHeight!$C54)/Param!$B$39)/OFFSET(Radar!$AC$3,COLUMN(),0))*DistanceShader!CO53*LightShader!CO53*(IF(OFFSET(Ghosts!$S$41,COLUMN(),0)&lt;ScreenHeight!$E54,   1,   (SQRT(OFFSET(Ghosts!$T$41,COLUMN(),0)-OFFSET(Ghosts!$R$41,COLUMN(),0)*ScreenHeight!$D54)-1))+IF(Ghosts!$B$35,IF(Param!$M$21,-1-POWER(0.3,Param!$M$21)/(IF(Param!$M$21&lt;20,LightShader!CO118,OFFSET(LightShader!CO118,Param!$M$21-20,0))+POWER(0.3,Param!$M$21)),-2),0))</f>
        <v>1.8356061005657691</v>
      </c>
      <c r="CP53" s="46">
        <f ca="1">IF(ScreenHeight!$B54&lt;OFFSET(Radar!$AC$3,COLUMN(),0),    Param!$B$38/ScreenHeight!$B54,    (Param!$B$37+1/(1-OFFSET(Radar!$AD$3,COLUMN(),0)*ScreenHeight!$C54)/Param!$B$39)/OFFSET(Radar!$AC$3,COLUMN(),0))*DistanceShader!CP53*LightShader!CP53*(IF(OFFSET(Ghosts!$S$41,COLUMN(),0)&lt;ScreenHeight!$E54,   1,   (SQRT(OFFSET(Ghosts!$T$41,COLUMN(),0)-OFFSET(Ghosts!$R$41,COLUMN(),0)*ScreenHeight!$D54)-1))+IF(Ghosts!$B$35,IF(Param!$M$21,-1-POWER(0.3,Param!$M$21)/(IF(Param!$M$21&lt;20,LightShader!CP118,OFFSET(LightShader!CP118,Param!$M$21-20,0))+POWER(0.3,Param!$M$21)),-2),0))</f>
        <v>1.784314680488355</v>
      </c>
      <c r="CQ53" s="46">
        <f ca="1">IF(ScreenHeight!$B54&lt;OFFSET(Radar!$AC$3,COLUMN(),0),    Param!$B$38/ScreenHeight!$B54,    (Param!$B$37+1/(1-OFFSET(Radar!$AD$3,COLUMN(),0)*ScreenHeight!$C54)/Param!$B$39)/OFFSET(Radar!$AC$3,COLUMN(),0))*DistanceShader!CQ53*LightShader!CQ53*(IF(OFFSET(Ghosts!$S$41,COLUMN(),0)&lt;ScreenHeight!$E54,   1,   (SQRT(OFFSET(Ghosts!$T$41,COLUMN(),0)-OFFSET(Ghosts!$R$41,COLUMN(),0)*ScreenHeight!$D54)-1))+IF(Ghosts!$B$35,IF(Param!$M$21,-1-POWER(0.3,Param!$M$21)/(IF(Param!$M$21&lt;20,LightShader!CQ118,OFFSET(LightShader!CQ118,Param!$M$21-20,0))+POWER(0.3,Param!$M$21)),-2),0))</f>
        <v>1.734838229353574</v>
      </c>
      <c r="CR53" s="46">
        <f ca="1">IF(ScreenHeight!$B54&lt;OFFSET(Radar!$AC$3,COLUMN(),0),    Param!$B$38/ScreenHeight!$B54,    (Param!$B$37+1/(1-OFFSET(Radar!$AD$3,COLUMN(),0)*ScreenHeight!$C54)/Param!$B$39)/OFFSET(Radar!$AC$3,COLUMN(),0))*DistanceShader!CR53*LightShader!CR53*(IF(OFFSET(Ghosts!$S$41,COLUMN(),0)&lt;ScreenHeight!$E54,   1,   (SQRT(OFFSET(Ghosts!$T$41,COLUMN(),0)-OFFSET(Ghosts!$R$41,COLUMN(),0)*ScreenHeight!$D54)-1))+IF(Ghosts!$B$35,IF(Param!$M$21,-1-POWER(0.3,Param!$M$21)/(IF(Param!$M$21&lt;20,LightShader!CR118,OFFSET(LightShader!CR118,Param!$M$21-20,0))+POWER(0.3,Param!$M$21)),-2),0))</f>
        <v>1.6871092929866098</v>
      </c>
      <c r="CS53" s="46">
        <f ca="1">IF(ScreenHeight!$B54&lt;OFFSET(Radar!$AC$3,COLUMN(),0),    Param!$B$38/ScreenHeight!$B54,    (Param!$B$37+1/(1-OFFSET(Radar!$AD$3,COLUMN(),0)*ScreenHeight!$C54)/Param!$B$39)/OFFSET(Radar!$AC$3,COLUMN(),0))*DistanceShader!CS53*LightShader!CS53*(IF(OFFSET(Ghosts!$S$41,COLUMN(),0)&lt;ScreenHeight!$E54,   1,   (SQRT(OFFSET(Ghosts!$T$41,COLUMN(),0)-OFFSET(Ghosts!$R$41,COLUMN(),0)*ScreenHeight!$D54)-1))+IF(Ghosts!$B$35,IF(Param!$M$21,-1-POWER(0.3,Param!$M$21)/(IF(Param!$M$21&lt;20,LightShader!CS118,OFFSET(LightShader!CS118,Param!$M$21-20,0))+POWER(0.3,Param!$M$21)),-2),0))</f>
        <v>1.6410621308750248</v>
      </c>
      <c r="CT53" s="46">
        <f ca="1">IF(ScreenHeight!$B54&lt;OFFSET(Radar!$AC$3,COLUMN(),0),    Param!$B$38/ScreenHeight!$B54,    (Param!$B$37+1/(1-OFFSET(Radar!$AD$3,COLUMN(),0)*ScreenHeight!$C54)/Param!$B$39)/OFFSET(Radar!$AC$3,COLUMN(),0))*DistanceShader!CT53*LightShader!CT53*(IF(OFFSET(Ghosts!$S$41,COLUMN(),0)&lt;ScreenHeight!$E54,   1,   (SQRT(OFFSET(Ghosts!$T$41,COLUMN(),0)-OFFSET(Ghosts!$R$41,COLUMN(),0)*ScreenHeight!$D54)-1))+IF(Ghosts!$B$35,IF(Param!$M$21,-1-POWER(0.3,Param!$M$21)/(IF(Param!$M$21&lt;20,LightShader!CT118,OFFSET(LightShader!CT118,Param!$M$21-20,0))+POWER(0.3,Param!$M$21)),-2),0))</f>
        <v>1.59663283597106</v>
      </c>
      <c r="CU53" s="46">
        <f ca="1">IF(ScreenHeight!$B54&lt;OFFSET(Radar!$AC$3,COLUMN(),0),    Param!$B$38/ScreenHeight!$B54,    (Param!$B$37+1/(1-OFFSET(Radar!$AD$3,COLUMN(),0)*ScreenHeight!$C54)/Param!$B$39)/OFFSET(Radar!$AC$3,COLUMN(),0))*DistanceShader!CU53*LightShader!CU53*(IF(OFFSET(Ghosts!$S$41,COLUMN(),0)&lt;ScreenHeight!$E54,   1,   (SQRT(OFFSET(Ghosts!$T$41,COLUMN(),0)-OFFSET(Ghosts!$R$41,COLUMN(),0)*ScreenHeight!$D54)-1))+IF(Ghosts!$B$35,IF(Param!$M$21,-1-POWER(0.3,Param!$M$21)/(IF(Param!$M$21&lt;20,LightShader!CU118,OFFSET(LightShader!CU118,Param!$M$21-20,0))+POWER(0.3,Param!$M$21)),-2),0))</f>
        <v>1.5537594192105808</v>
      </c>
      <c r="CV53" s="46">
        <f ca="1">IF(ScreenHeight!$B54&lt;OFFSET(Radar!$AC$3,COLUMN(),0),    Param!$B$38/ScreenHeight!$B54,    (Param!$B$37+1/(1-OFFSET(Radar!$AD$3,COLUMN(),0)*ScreenHeight!$C54)/Param!$B$39)/OFFSET(Radar!$AC$3,COLUMN(),0))*DistanceShader!CV53*LightShader!CV53*(IF(OFFSET(Ghosts!$S$41,COLUMN(),0)&lt;ScreenHeight!$E54,   1,   (SQRT(OFFSET(Ghosts!$T$41,COLUMN(),0)-OFFSET(Ghosts!$R$41,COLUMN(),0)*ScreenHeight!$D54)-1))+IF(Ghosts!$B$35,IF(Param!$M$21,-1-POWER(0.3,Param!$M$21)/(IF(Param!$M$21&lt;20,LightShader!CV118,OFFSET(LightShader!CV118,Param!$M$21-20,0))+POWER(0.3,Param!$M$21)),-2),0))</f>
        <v>1.5123818647844931</v>
      </c>
      <c r="CW53" s="46">
        <f ca="1">IF(ScreenHeight!$B54&lt;OFFSET(Radar!$AC$3,COLUMN(),0),    Param!$B$38/ScreenHeight!$B54,    (Param!$B$37+1/(1-OFFSET(Radar!$AD$3,COLUMN(),0)*ScreenHeight!$C54)/Param!$B$39)/OFFSET(Radar!$AC$3,COLUMN(),0))*DistanceShader!CW53*LightShader!CW53*(IF(OFFSET(Ghosts!$S$41,COLUMN(),0)&lt;ScreenHeight!$E54,   1,   (SQRT(OFFSET(Ghosts!$T$41,COLUMN(),0)-OFFSET(Ghosts!$R$41,COLUMN(),0)*ScreenHeight!$D54)-1))+IF(Ghosts!$B$35,IF(Param!$M$21,-1-POWER(0.3,Param!$M$21)/(IF(Param!$M$21&lt;20,LightShader!CW118,OFFSET(LightShader!CW118,Param!$M$21-20,0))+POWER(0.3,Param!$M$21)),-2),0))</f>
        <v>1.4724421612756384</v>
      </c>
    </row>
    <row r="54" spans="1:144" ht="7.5" customHeight="1">
      <c r="A54" s="46">
        <f ca="1">IF(ScreenHeight!$B55&lt;OFFSET(Radar!$AC$3,COLUMN(),0),    Param!$B$38/ScreenHeight!$B55,    (Param!$B$37+1/(1-OFFSET(Radar!$AD$3,COLUMN(),0)*ScreenHeight!$C55)/Param!$B$39)/OFFSET(Radar!$AC$3,COLUMN(),0))*DistanceShader!A54*LightShader!A54*(IF(OFFSET(Ghosts!$S$41,COLUMN(),0)&lt;ScreenHeight!$E55,   1,   (SQRT(OFFSET(Ghosts!$T$41,COLUMN(),0)-OFFSET(Ghosts!$R$41,COLUMN(),0)*ScreenHeight!$D55)-1))+IF(Ghosts!$B$35,IF(Param!$M$21,-1-POWER(0.3,Param!$M$21)/(IF(Param!$M$21&lt;20,LightShader!A119,OFFSET(LightShader!A119,Param!$M$21-20,0))+POWER(0.3,Param!$M$21)),-2),0))</f>
        <v>1.5542965903137138</v>
      </c>
      <c r="B54" s="46">
        <f ca="1">IF(ScreenHeight!$B55&lt;OFFSET(Radar!$AC$3,COLUMN(),0),    Param!$B$38/ScreenHeight!$B55,    (Param!$B$37+1/(1-OFFSET(Radar!$AD$3,COLUMN(),0)*ScreenHeight!$C55)/Param!$B$39)/OFFSET(Radar!$AC$3,COLUMN(),0))*DistanceShader!B54*LightShader!B54*(IF(OFFSET(Ghosts!$S$41,COLUMN(),0)&lt;ScreenHeight!$E55,   1,   (SQRT(OFFSET(Ghosts!$T$41,COLUMN(),0)-OFFSET(Ghosts!$R$41,COLUMN(),0)*ScreenHeight!$D55)-1))+IF(Ghosts!$B$35,IF(Param!$M$21,-1-POWER(0.3,Param!$M$21)/(IF(Param!$M$21&lt;20,LightShader!B119,OFFSET(LightShader!B119,Param!$M$21-20,0))+POWER(0.3,Param!$M$21)),-2),0))</f>
        <v>1.5958867119481275</v>
      </c>
      <c r="C54" s="46">
        <f ca="1">IF(ScreenHeight!$B55&lt;OFFSET(Radar!$AC$3,COLUMN(),0),    Param!$B$38/ScreenHeight!$B55,    (Param!$B$37+1/(1-OFFSET(Radar!$AD$3,COLUMN(),0)*ScreenHeight!$C55)/Param!$B$39)/OFFSET(Radar!$AC$3,COLUMN(),0))*DistanceShader!C54*LightShader!C54*(IF(OFFSET(Ghosts!$S$41,COLUMN(),0)&lt;ScreenHeight!$E55,   1,   (SQRT(OFFSET(Ghosts!$T$41,COLUMN(),0)-OFFSET(Ghosts!$R$41,COLUMN(),0)*ScreenHeight!$D55)-1))+IF(Ghosts!$B$35,IF(Param!$M$21,-1-POWER(0.3,Param!$M$21)/(IF(Param!$M$21&lt;20,LightShader!C119,OFFSET(LightShader!C119,Param!$M$21-20,0))+POWER(0.3,Param!$M$21)),-2),0))</f>
        <v>1.6389267707849362</v>
      </c>
      <c r="D54" s="46">
        <f ca="1">IF(ScreenHeight!$B55&lt;OFFSET(Radar!$AC$3,COLUMN(),0),    Param!$B$38/ScreenHeight!$B55,    (Param!$B$37+1/(1-OFFSET(Radar!$AD$3,COLUMN(),0)*ScreenHeight!$C55)/Param!$B$39)/OFFSET(Radar!$AC$3,COLUMN(),0))*DistanceShader!D54*LightShader!D54*(IF(OFFSET(Ghosts!$S$41,COLUMN(),0)&lt;ScreenHeight!$E55,   1,   (SQRT(OFFSET(Ghosts!$T$41,COLUMN(),0)-OFFSET(Ghosts!$R$41,COLUMN(),0)*ScreenHeight!$D55)-1))+IF(Ghosts!$B$35,IF(Param!$M$21,-1-POWER(0.3,Param!$M$21)/(IF(Param!$M$21&lt;20,LightShader!D119,OFFSET(LightShader!D119,Param!$M$21-20,0))+POWER(0.3,Param!$M$21)),-2),0))</f>
        <v>1.6834712912491996</v>
      </c>
      <c r="E54" s="46">
        <f ca="1">IF(ScreenHeight!$B55&lt;OFFSET(Radar!$AC$3,COLUMN(),0),    Param!$B$38/ScreenHeight!$B55,    (Param!$B$37+1/(1-OFFSET(Radar!$AD$3,COLUMN(),0)*ScreenHeight!$C55)/Param!$B$39)/OFFSET(Radar!$AC$3,COLUMN(),0))*DistanceShader!E54*LightShader!E54*(IF(OFFSET(Ghosts!$S$41,COLUMN(),0)&lt;ScreenHeight!$E55,   1,   (SQRT(OFFSET(Ghosts!$T$41,COLUMN(),0)-OFFSET(Ghosts!$R$41,COLUMN(),0)*ScreenHeight!$D55)-1))+IF(Ghosts!$B$35,IF(Param!$M$21,-1-POWER(0.3,Param!$M$21)/(IF(Param!$M$21&lt;20,LightShader!E119,OFFSET(LightShader!E119,Param!$M$21-20,0))+POWER(0.3,Param!$M$21)),-2),0))</f>
        <v>1.729576286620454</v>
      </c>
      <c r="F54" s="46">
        <f ca="1">IF(ScreenHeight!$B55&lt;OFFSET(Radar!$AC$3,COLUMN(),0),    Param!$B$38/ScreenHeight!$B55,    (Param!$B$37+1/(1-OFFSET(Radar!$AD$3,COLUMN(),0)*ScreenHeight!$C55)/Param!$B$39)/OFFSET(Radar!$AC$3,COLUMN(),0))*DistanceShader!F54*LightShader!F54*(IF(OFFSET(Ghosts!$S$41,COLUMN(),0)&lt;ScreenHeight!$E55,   1,   (SQRT(OFFSET(Ghosts!$T$41,COLUMN(),0)-OFFSET(Ghosts!$R$41,COLUMN(),0)*ScreenHeight!$D55)-1))+IF(Ghosts!$B$35,IF(Param!$M$21,-1-POWER(0.3,Param!$M$21)/(IF(Param!$M$21&lt;20,LightShader!F119,OFFSET(LightShader!F119,Param!$M$21-20,0))+POWER(0.3,Param!$M$21)),-2),0))</f>
        <v>1.7772991719789679</v>
      </c>
      <c r="G54" s="46">
        <f ca="1">IF(ScreenHeight!$B55&lt;OFFSET(Radar!$AC$3,COLUMN(),0),    Param!$B$38/ScreenHeight!$B55,    (Param!$B$37+1/(1-OFFSET(Radar!$AD$3,COLUMN(),0)*ScreenHeight!$C55)/Param!$B$39)/OFFSET(Radar!$AC$3,COLUMN(),0))*DistanceShader!G54*LightShader!G54*(IF(OFFSET(Ghosts!$S$41,COLUMN(),0)&lt;ScreenHeight!$E55,   1,   (SQRT(OFFSET(Ghosts!$T$41,COLUMN(),0)-OFFSET(Ghosts!$R$41,COLUMN(),0)*ScreenHeight!$D55)-1))+IF(Ghosts!$B$35,IF(Param!$M$21,-1-POWER(0.3,Param!$M$21)/(IF(Param!$M$21&lt;20,LightShader!G119,OFFSET(LightShader!G119,Param!$M$21-20,0))+POWER(0.3,Param!$M$21)),-2),0))</f>
        <v>1.8266986480705127</v>
      </c>
      <c r="H54" s="46">
        <f ca="1">IF(ScreenHeight!$B55&lt;OFFSET(Radar!$AC$3,COLUMN(),0),    Param!$B$38/ScreenHeight!$B55,    (Param!$B$37+1/(1-OFFSET(Radar!$AD$3,COLUMN(),0)*ScreenHeight!$C55)/Param!$B$39)/OFFSET(Radar!$AC$3,COLUMN(),0))*DistanceShader!H54*LightShader!H54*(IF(OFFSET(Ghosts!$S$41,COLUMN(),0)&lt;ScreenHeight!$E55,   1,   (SQRT(OFFSET(Ghosts!$T$41,COLUMN(),0)-OFFSET(Ghosts!$R$41,COLUMN(),0)*ScreenHeight!$D55)-1))+IF(Ghosts!$B$35,IF(Param!$M$21,-1-POWER(0.3,Param!$M$21)/(IF(Param!$M$21&lt;20,LightShader!H119,OFFSET(LightShader!H119,Param!$M$21-20,0))+POWER(0.3,Param!$M$21)),-2),0))</f>
        <v>1.8778345507494123</v>
      </c>
      <c r="I54" s="46">
        <f ca="1">IF(ScreenHeight!$B55&lt;OFFSET(Radar!$AC$3,COLUMN(),0),    Param!$B$38/ScreenHeight!$B55,    (Param!$B$37+1/(1-OFFSET(Radar!$AD$3,COLUMN(),0)*ScreenHeight!$C55)/Param!$B$39)/OFFSET(Radar!$AC$3,COLUMN(),0))*DistanceShader!I54*LightShader!I54*(IF(OFFSET(Ghosts!$S$41,COLUMN(),0)&lt;ScreenHeight!$E55,   1,   (SQRT(OFFSET(Ghosts!$T$41,COLUMN(),0)-OFFSET(Ghosts!$R$41,COLUMN(),0)*ScreenHeight!$D55)-1))+IF(Ghosts!$B$35,IF(Param!$M$21,-1-POWER(0.3,Param!$M$21)/(IF(Param!$M$21&lt;20,LightShader!I119,OFFSET(LightShader!I119,Param!$M$21-20,0))+POWER(0.3,Param!$M$21)),-2),0))</f>
        <v>1.9307676597896761</v>
      </c>
      <c r="J54" s="46">
        <f ca="1">IF(ScreenHeight!$B55&lt;OFFSET(Radar!$AC$3,COLUMN(),0),    Param!$B$38/ScreenHeight!$B55,    (Param!$B$37+1/(1-OFFSET(Radar!$AD$3,COLUMN(),0)*ScreenHeight!$C55)/Param!$B$39)/OFFSET(Radar!$AC$3,COLUMN(),0))*DistanceShader!J54*LightShader!J54*(IF(OFFSET(Ghosts!$S$41,COLUMN(),0)&lt;ScreenHeight!$E55,   1,   (SQRT(OFFSET(Ghosts!$T$41,COLUMN(),0)-OFFSET(Ghosts!$R$41,COLUMN(),0)*ScreenHeight!$D55)-1))+IF(Ghosts!$B$35,IF(Param!$M$21,-1-POWER(0.3,Param!$M$21)/(IF(Param!$M$21&lt;20,LightShader!J119,OFFSET(LightShader!J119,Param!$M$21-20,0))+POWER(0.3,Param!$M$21)),-2),0))</f>
        <v>1.985559459854932</v>
      </c>
      <c r="K54" s="46">
        <f ca="1">IF(ScreenHeight!$B55&lt;OFFSET(Radar!$AC$3,COLUMN(),0),    Param!$B$38/ScreenHeight!$B55,    (Param!$B$37+1/(1-OFFSET(Radar!$AD$3,COLUMN(),0)*ScreenHeight!$C55)/Param!$B$39)/OFFSET(Radar!$AC$3,COLUMN(),0))*DistanceShader!K54*LightShader!K54*(IF(OFFSET(Ghosts!$S$41,COLUMN(),0)&lt;ScreenHeight!$E55,   1,   (SQRT(OFFSET(Ghosts!$T$41,COLUMN(),0)-OFFSET(Ghosts!$R$41,COLUMN(),0)*ScreenHeight!$D55)-1))+IF(Ghosts!$B$35,IF(Param!$M$21,-1-POWER(0.3,Param!$M$21)/(IF(Param!$M$21&lt;20,LightShader!K119,OFFSET(LightShader!K119,Param!$M$21-20,0))+POWER(0.3,Param!$M$21)),-2),0))</f>
        <v>2.042271845274946</v>
      </c>
      <c r="L54" s="46">
        <f ca="1">IF(ScreenHeight!$B55&lt;OFFSET(Radar!$AC$3,COLUMN(),0),    Param!$B$38/ScreenHeight!$B55,    (Param!$B$37+1/(1-OFFSET(Radar!$AD$3,COLUMN(),0)*ScreenHeight!$C55)/Param!$B$39)/OFFSET(Radar!$AC$3,COLUMN(),0))*DistanceShader!L54*LightShader!L54*(IF(OFFSET(Ghosts!$S$41,COLUMN(),0)&lt;ScreenHeight!$E55,   1,   (SQRT(OFFSET(Ghosts!$T$41,COLUMN(),0)-OFFSET(Ghosts!$R$41,COLUMN(),0)*ScreenHeight!$D55)-1))+IF(Ghosts!$B$35,IF(Param!$M$21,-1-POWER(0.3,Param!$M$21)/(IF(Param!$M$21&lt;20,LightShader!L119,OFFSET(LightShader!L119,Param!$M$21-20,0))+POWER(0.3,Param!$M$21)),-2),0))</f>
        <v>2.1009667589752663</v>
      </c>
      <c r="M54" s="46">
        <f ca="1">IF(ScreenHeight!$B55&lt;OFFSET(Radar!$AC$3,COLUMN(),0),    Param!$B$38/ScreenHeight!$B55,    (Param!$B$37+1/(1-OFFSET(Radar!$AD$3,COLUMN(),0)*ScreenHeight!$C55)/Param!$B$39)/OFFSET(Radar!$AC$3,COLUMN(),0))*DistanceShader!M54*LightShader!M54*(IF(OFFSET(Ghosts!$S$41,COLUMN(),0)&lt;ScreenHeight!$E55,   1,   (SQRT(OFFSET(Ghosts!$T$41,COLUMN(),0)-OFFSET(Ghosts!$R$41,COLUMN(),0)*ScreenHeight!$D55)-1))+IF(Ghosts!$B$35,IF(Param!$M$21,-1-POWER(0.3,Param!$M$21)/(IF(Param!$M$21&lt;20,LightShader!M119,OFFSET(LightShader!M119,Param!$M$21-20,0))+POWER(0.3,Param!$M$21)),-2),0))</f>
        <v>2.1617057544338012</v>
      </c>
      <c r="N54" s="46">
        <f ca="1">IF(ScreenHeight!$B55&lt;OFFSET(Radar!$AC$3,COLUMN(),0),    Param!$B$38/ScreenHeight!$B55,    (Param!$B$37+1/(1-OFFSET(Radar!$AD$3,COLUMN(),0)*ScreenHeight!$C55)/Param!$B$39)/OFFSET(Radar!$AC$3,COLUMN(),0))*DistanceShader!N54*LightShader!N54*(IF(OFFSET(Ghosts!$S$41,COLUMN(),0)&lt;ScreenHeight!$E55,   1,   (SQRT(OFFSET(Ghosts!$T$41,COLUMN(),0)-OFFSET(Ghosts!$R$41,COLUMN(),0)*ScreenHeight!$D55)-1))+IF(Ghosts!$B$35,IF(Param!$M$21,-1-POWER(0.3,Param!$M$21)/(IF(Param!$M$21&lt;20,LightShader!N119,OFFSET(LightShader!N119,Param!$M$21-20,0))+POWER(0.3,Param!$M$21)),-2),0))</f>
        <v>2.2245494678835329</v>
      </c>
      <c r="O54" s="46">
        <f ca="1">IF(ScreenHeight!$B55&lt;OFFSET(Radar!$AC$3,COLUMN(),0),    Param!$B$38/ScreenHeight!$B55,    (Param!$B$37+1/(1-OFFSET(Radar!$AD$3,COLUMN(),0)*ScreenHeight!$C55)/Param!$B$39)/OFFSET(Radar!$AC$3,COLUMN(),0))*DistanceShader!O54*LightShader!O54*(IF(OFFSET(Ghosts!$S$41,COLUMN(),0)&lt;ScreenHeight!$E55,   1,   (SQRT(OFFSET(Ghosts!$T$41,COLUMN(),0)-OFFSET(Ghosts!$R$41,COLUMN(),0)*ScreenHeight!$D55)-1))+IF(Ghosts!$B$35,IF(Param!$M$21,-1-POWER(0.3,Param!$M$21)/(IF(Param!$M$21&lt;20,LightShader!O119,OFFSET(LightShader!O119,Param!$M$21-20,0))+POWER(0.3,Param!$M$21)),-2),0))</f>
        <v>2.2895569861386234</v>
      </c>
      <c r="P54" s="46">
        <f ca="1">IF(ScreenHeight!$B55&lt;OFFSET(Radar!$AC$3,COLUMN(),0),    Param!$B$38/ScreenHeight!$B55,    (Param!$B$37+1/(1-OFFSET(Radar!$AD$3,COLUMN(),0)*ScreenHeight!$C55)/Param!$B$39)/OFFSET(Radar!$AC$3,COLUMN(),0))*DistanceShader!P54*LightShader!P54*(IF(OFFSET(Ghosts!$S$41,COLUMN(),0)&lt;ScreenHeight!$E55,   1,   (SQRT(OFFSET(Ghosts!$T$41,COLUMN(),0)-OFFSET(Ghosts!$R$41,COLUMN(),0)*ScreenHeight!$D55)-1))+IF(Ghosts!$B$35,IF(Param!$M$21,-1-POWER(0.3,Param!$M$21)/(IF(Param!$M$21&lt;20,LightShader!P119,OFFSET(LightShader!P119,Param!$M$21-20,0))+POWER(0.3,Param!$M$21)),-2),0))</f>
        <v>2.356785093394635</v>
      </c>
      <c r="Q54" s="46">
        <f ca="1">IF(ScreenHeight!$B55&lt;OFFSET(Radar!$AC$3,COLUMN(),0),    Param!$B$38/ScreenHeight!$B55,    (Param!$B$37+1/(1-OFFSET(Radar!$AD$3,COLUMN(),0)*ScreenHeight!$C55)/Param!$B$39)/OFFSET(Radar!$AC$3,COLUMN(),0))*DistanceShader!Q54*LightShader!Q54*(IF(OFFSET(Ghosts!$S$41,COLUMN(),0)&lt;ScreenHeight!$E55,   1,   (SQRT(OFFSET(Ghosts!$T$41,COLUMN(),0)-OFFSET(Ghosts!$R$41,COLUMN(),0)*ScreenHeight!$D55)-1))+IF(Ghosts!$B$35,IF(Param!$M$21,-1-POWER(0.3,Param!$M$21)/(IF(Param!$M$21&lt;20,LightShader!Q119,OFFSET(LightShader!Q119,Param!$M$21-20,0))+POWER(0.3,Param!$M$21)),-2),0))</f>
        <v>2.4262873781571526</v>
      </c>
      <c r="R54" s="46">
        <f ca="1">IF(ScreenHeight!$B55&lt;OFFSET(Radar!$AC$3,COLUMN(),0),    Param!$B$38/ScreenHeight!$B55,    (Param!$B$37+1/(1-OFFSET(Radar!$AD$3,COLUMN(),0)*ScreenHeight!$C55)/Param!$B$39)/OFFSET(Radar!$AC$3,COLUMN(),0))*DistanceShader!R54*LightShader!R54*(IF(OFFSET(Ghosts!$S$41,COLUMN(),0)&lt;ScreenHeight!$E55,   1,   (SQRT(OFFSET(Ghosts!$T$41,COLUMN(),0)-OFFSET(Ghosts!$R$41,COLUMN(),0)*ScreenHeight!$D55)-1))+IF(Ghosts!$B$35,IF(Param!$M$21,-1-POWER(0.3,Param!$M$21)/(IF(Param!$M$21&lt;20,LightShader!R119,OFFSET(LightShader!R119,Param!$M$21-20,0))+POWER(0.3,Param!$M$21)),-2),0))</f>
        <v>2.498113179119879</v>
      </c>
      <c r="S54" s="46">
        <f ca="1">IF(ScreenHeight!$B55&lt;OFFSET(Radar!$AC$3,COLUMN(),0),    Param!$B$38/ScreenHeight!$B55,    (Param!$B$37+1/(1-OFFSET(Radar!$AD$3,COLUMN(),0)*ScreenHeight!$C55)/Param!$B$39)/OFFSET(Radar!$AC$3,COLUMN(),0))*DistanceShader!S54*LightShader!S54*(IF(OFFSET(Ghosts!$S$41,COLUMN(),0)&lt;ScreenHeight!$E55,   1,   (SQRT(OFFSET(Ghosts!$T$41,COLUMN(),0)-OFFSET(Ghosts!$R$41,COLUMN(),0)*ScreenHeight!$D55)-1))+IF(Ghosts!$B$35,IF(Param!$M$21,-1-POWER(0.3,Param!$M$21)/(IF(Param!$M$21&lt;20,LightShader!S119,OFFSET(LightShader!S119,Param!$M$21-20,0))+POWER(0.3,Param!$M$21)),-2),0))</f>
        <v>2.5723063464014864</v>
      </c>
      <c r="T54" s="46">
        <f ca="1">IF(ScreenHeight!$B55&lt;OFFSET(Radar!$AC$3,COLUMN(),0),    Param!$B$38/ScreenHeight!$B55,    (Param!$B$37+1/(1-OFFSET(Radar!$AD$3,COLUMN(),0)*ScreenHeight!$C55)/Param!$B$39)/OFFSET(Radar!$AC$3,COLUMN(),0))*DistanceShader!T54*LightShader!T54*(IF(OFFSET(Ghosts!$S$41,COLUMN(),0)&lt;ScreenHeight!$E55,   1,   (SQRT(OFFSET(Ghosts!$T$41,COLUMN(),0)-OFFSET(Ghosts!$R$41,COLUMN(),0)*ScreenHeight!$D55)-1))+IF(Ghosts!$B$35,IF(Param!$M$21,-1-POWER(0.3,Param!$M$21)/(IF(Param!$M$21&lt;20,LightShader!T119,OFFSET(LightShader!T119,Param!$M$21-20,0))+POWER(0.3,Param!$M$21)),-2),0))</f>
        <v>2.6489037921541727</v>
      </c>
      <c r="U54" s="46">
        <f ca="1">IF(ScreenHeight!$B55&lt;OFFSET(Radar!$AC$3,COLUMN(),0),    Param!$B$38/ScreenHeight!$B55,    (Param!$B$37+1/(1-OFFSET(Radar!$AD$3,COLUMN(),0)*ScreenHeight!$C55)/Param!$B$39)/OFFSET(Radar!$AC$3,COLUMN(),0))*DistanceShader!U54*LightShader!U54*(IF(OFFSET(Ghosts!$S$41,COLUMN(),0)&lt;ScreenHeight!$E55,   1,   (SQRT(OFFSET(Ghosts!$T$41,COLUMN(),0)-OFFSET(Ghosts!$R$41,COLUMN(),0)*ScreenHeight!$D55)-1))+IF(Ghosts!$B$35,IF(Param!$M$21,-1-POWER(0.3,Param!$M$21)/(IF(Param!$M$21&lt;20,LightShader!U119,OFFSET(LightShader!U119,Param!$M$21-20,0))+POWER(0.3,Param!$M$21)),-2),0))</f>
        <v>2.7279338023176813</v>
      </c>
      <c r="V54" s="50">
        <f ca="1">IF(ScreenHeight!$B55&lt;OFFSET(Radar!$AC$3,COLUMN(),0),    Param!$B$38/ScreenHeight!$B55,    (Param!$B$37+1/(1-OFFSET(Radar!$AD$3,COLUMN(),0)*ScreenHeight!$C55)/Param!$B$39)/OFFSET(Radar!$AC$3,COLUMN(),0))*DistanceShader!V54*LightShader!V54*(IF(OFFSET(Ghosts!$S$41,COLUMN(),0)&lt;ScreenHeight!$E55,   1,   (SQRT(OFFSET(Ghosts!$T$41,COLUMN(),0)-OFFSET(Ghosts!$R$41,COLUMN(),0)*ScreenHeight!$D55)-1))+IF(Ghosts!$B$35,IF(Param!$M$21,-1-POWER(0.3,Param!$M$21)/(IF(Param!$M$21&lt;20,LightShader!V119,OFFSET(LightShader!V119,Param!$M$21-20,0))+POWER(0.3,Param!$M$21)),-2),0))</f>
        <v>2.809414079416261</v>
      </c>
      <c r="W54" s="46">
        <f ca="1">IF(ScreenHeight!$B55&lt;OFFSET(Radar!$AC$3,COLUMN(),0),    Param!$B$38/ScreenHeight!$B55,    (Param!$B$37+1/(1-OFFSET(Radar!$AD$3,COLUMN(),0)*ScreenHeight!$C55)/Param!$B$39)/OFFSET(Radar!$AC$3,COLUMN(),0))*DistanceShader!W54*LightShader!W54*(IF(OFFSET(Ghosts!$S$41,COLUMN(),0)&lt;ScreenHeight!$E55,   1,   (SQRT(OFFSET(Ghosts!$T$41,COLUMN(),0)-OFFSET(Ghosts!$R$41,COLUMN(),0)*ScreenHeight!$D55)-1))+IF(Ghosts!$B$35,IF(Param!$M$21,-1-POWER(0.3,Param!$M$21)/(IF(Param!$M$21&lt;20,LightShader!W119,OFFSET(LightShader!W119,Param!$M$21-20,0))+POWER(0.3,Param!$M$21)),-2),0))</f>
        <v>2.8933494850706118</v>
      </c>
      <c r="X54" s="46">
        <f ca="1">IF(ScreenHeight!$B55&lt;OFFSET(Radar!$AC$3,COLUMN(),0),    Param!$B$38/ScreenHeight!$B55,    (Param!$B$37+1/(1-OFFSET(Radar!$AD$3,COLUMN(),0)*ScreenHeight!$C55)/Param!$B$39)/OFFSET(Radar!$AC$3,COLUMN(),0))*DistanceShader!X54*LightShader!X54*(IF(OFFSET(Ghosts!$S$41,COLUMN(),0)&lt;ScreenHeight!$E55,   1,   (SQRT(OFFSET(Ghosts!$T$41,COLUMN(),0)-OFFSET(Ghosts!$R$41,COLUMN(),0)*ScreenHeight!$D55)-1))+IF(Ghosts!$B$35,IF(Param!$M$21,-1-POWER(0.3,Param!$M$21)/(IF(Param!$M$21&lt;20,LightShader!X119,OFFSET(LightShader!X119,Param!$M$21-20,0))+POWER(0.3,Param!$M$21)),-2),0))</f>
        <v>2.9797294507154675</v>
      </c>
      <c r="Y54" s="46">
        <f ca="1">IF(ScreenHeight!$B55&lt;OFFSET(Radar!$AC$3,COLUMN(),0),    Param!$B$38/ScreenHeight!$B55,    (Param!$B$37+1/(1-OFFSET(Radar!$AD$3,COLUMN(),0)*ScreenHeight!$C55)/Param!$B$39)/OFFSET(Radar!$AC$3,COLUMN(),0))*DistanceShader!Y54*LightShader!Y54*(IF(OFFSET(Ghosts!$S$41,COLUMN(),0)&lt;ScreenHeight!$E55,   1,   (SQRT(OFFSET(Ghosts!$T$41,COLUMN(),0)-OFFSET(Ghosts!$R$41,COLUMN(),0)*ScreenHeight!$D55)-1))+IF(Ghosts!$B$35,IF(Param!$M$21,-1-POWER(0.3,Param!$M$21)/(IF(Param!$M$21&lt;20,LightShader!Y119,OFFSET(LightShader!Y119,Param!$M$21-20,0))+POWER(0.3,Param!$M$21)),-2),0))</f>
        <v>3.0685250263981039</v>
      </c>
      <c r="Z54" s="46">
        <f ca="1">IF(ScreenHeight!$B55&lt;OFFSET(Radar!$AC$3,COLUMN(),0),    Param!$B$38/ScreenHeight!$B55,    (Param!$B$37+1/(1-OFFSET(Radar!$AD$3,COLUMN(),0)*ScreenHeight!$C55)/Param!$B$39)/OFFSET(Radar!$AC$3,COLUMN(),0))*DistanceShader!Z54*LightShader!Z54*(IF(OFFSET(Ghosts!$S$41,COLUMN(),0)&lt;ScreenHeight!$E55,   1,   (SQRT(OFFSET(Ghosts!$T$41,COLUMN(),0)-OFFSET(Ghosts!$R$41,COLUMN(),0)*ScreenHeight!$D55)-1))+IF(Ghosts!$B$35,IF(Param!$M$21,-1-POWER(0.3,Param!$M$21)/(IF(Param!$M$21&lt;20,LightShader!Z119,OFFSET(LightShader!Z119,Param!$M$21-20,0))+POWER(0.3,Param!$M$21)),-2),0))</f>
        <v>3.1596855411603211</v>
      </c>
      <c r="AA54" s="46">
        <f ca="1">IF(ScreenHeight!$B55&lt;OFFSET(Radar!$AC$3,COLUMN(),0),    Param!$B$38/ScreenHeight!$B55,    (Param!$B$37+1/(1-OFFSET(Radar!$AD$3,COLUMN(),0)*ScreenHeight!$C55)/Param!$B$39)/OFFSET(Radar!$AC$3,COLUMN(),0))*DistanceShader!AA54*LightShader!AA54*(IF(OFFSET(Ghosts!$S$41,COLUMN(),0)&lt;ScreenHeight!$E55,   1,   (SQRT(OFFSET(Ghosts!$T$41,COLUMN(),0)-OFFSET(Ghosts!$R$41,COLUMN(),0)*ScreenHeight!$D55)-1))+IF(Ghosts!$B$35,IF(Param!$M$21,-1-POWER(0.3,Param!$M$21)/(IF(Param!$M$21&lt;20,LightShader!AA119,OFFSET(LightShader!AA119,Param!$M$21-20,0))+POWER(0.3,Param!$M$21)),-2),0))</f>
        <v>3.2531348552291517</v>
      </c>
      <c r="AB54" s="46">
        <f ca="1">IF(ScreenHeight!$B55&lt;OFFSET(Radar!$AC$3,COLUMN(),0),    Param!$B$38/ScreenHeight!$B55,    (Param!$B$37+1/(1-OFFSET(Radar!$AD$3,COLUMN(),0)*ScreenHeight!$C55)/Param!$B$39)/OFFSET(Radar!$AC$3,COLUMN(),0))*DistanceShader!AB54*LightShader!AB54*(IF(OFFSET(Ghosts!$S$41,COLUMN(),0)&lt;ScreenHeight!$E55,   1,   (SQRT(OFFSET(Ghosts!$T$41,COLUMN(),0)-OFFSET(Ghosts!$R$41,COLUMN(),0)*ScreenHeight!$D55)-1))+IF(Ghosts!$B$35,IF(Param!$M$21,-1-POWER(0.3,Param!$M$21)/(IF(Param!$M$21&lt;20,LightShader!AB119,OFFSET(LightShader!AB119,Param!$M$21-20,0))+POWER(0.3,Param!$M$21)),-2),0))</f>
        <v>3.3487671951029716</v>
      </c>
      <c r="AC54" s="46">
        <f ca="1">IF(ScreenHeight!$B55&lt;OFFSET(Radar!$AC$3,COLUMN(),0),    Param!$B$38/ScreenHeight!$B55,    (Param!$B$37+1/(1-OFFSET(Radar!$AD$3,COLUMN(),0)*ScreenHeight!$C55)/Param!$B$39)/OFFSET(Radar!$AC$3,COLUMN(),0))*DistanceShader!AC54*LightShader!AC54*(IF(OFFSET(Ghosts!$S$41,COLUMN(),0)&lt;ScreenHeight!$E55,   1,   (SQRT(OFFSET(Ghosts!$T$41,COLUMN(),0)-OFFSET(Ghosts!$R$41,COLUMN(),0)*ScreenHeight!$D55)-1))+IF(Ghosts!$B$35,IF(Param!$M$21,-1-POWER(0.3,Param!$M$21)/(IF(Param!$M$21&lt;20,LightShader!AC119,OFFSET(LightShader!AC119,Param!$M$21-20,0))+POWER(0.3,Param!$M$21)),-2),0))</f>
        <v>3.4464425788497097</v>
      </c>
      <c r="AD54" s="46">
        <f ca="1">IF(ScreenHeight!$B55&lt;OFFSET(Radar!$AC$3,COLUMN(),0),    Param!$B$38/ScreenHeight!$B55,    (Param!$B$37+1/(1-OFFSET(Radar!$AD$3,COLUMN(),0)*ScreenHeight!$C55)/Param!$B$39)/OFFSET(Radar!$AC$3,COLUMN(),0))*DistanceShader!AD54*LightShader!AD54*(IF(OFFSET(Ghosts!$S$41,COLUMN(),0)&lt;ScreenHeight!$E55,   1,   (SQRT(OFFSET(Ghosts!$T$41,COLUMN(),0)-OFFSET(Ghosts!$R$41,COLUMN(),0)*ScreenHeight!$D55)-1))+IF(Ghosts!$B$35,IF(Param!$M$21,-1-POWER(0.3,Param!$M$21)/(IF(Param!$M$21&lt;20,LightShader!AD119,OFFSET(LightShader!AD119,Param!$M$21-20,0))+POWER(0.3,Param!$M$21)),-2),0))</f>
        <v>3.5459818619158785</v>
      </c>
      <c r="AE54" s="46">
        <f ca="1">IF(ScreenHeight!$B55&lt;OFFSET(Radar!$AC$3,COLUMN(),0),    Param!$B$38/ScreenHeight!$B55,    (Param!$B$37+1/(1-OFFSET(Radar!$AD$3,COLUMN(),0)*ScreenHeight!$C55)/Param!$B$39)/OFFSET(Radar!$AC$3,COLUMN(),0))*DistanceShader!AE54*LightShader!AE54*(IF(OFFSET(Ghosts!$S$41,COLUMN(),0)&lt;ScreenHeight!$E55,   1,   (SQRT(OFFSET(Ghosts!$T$41,COLUMN(),0)-OFFSET(Ghosts!$R$41,COLUMN(),0)*ScreenHeight!$D55)-1))+IF(Ghosts!$B$35,IF(Param!$M$21,-1-POWER(0.3,Param!$M$21)/(IF(Param!$M$21&lt;20,LightShader!AE119,OFFSET(LightShader!AE119,Param!$M$21-20,0))+POWER(0.3,Param!$M$21)),-2),0))</f>
        <v>3.6471614649351265</v>
      </c>
      <c r="AF54" s="46">
        <f ca="1">IF(ScreenHeight!$B55&lt;OFFSET(Radar!$AC$3,COLUMN(),0),    Param!$B$38/ScreenHeight!$B55,    (Param!$B$37+1/(1-OFFSET(Radar!$AD$3,COLUMN(),0)*ScreenHeight!$C55)/Param!$B$39)/OFFSET(Radar!$AC$3,COLUMN(),0))*DistanceShader!AF54*LightShader!AF54*(IF(OFFSET(Ghosts!$S$41,COLUMN(),0)&lt;ScreenHeight!$E55,   1,   (SQRT(OFFSET(Ghosts!$T$41,COLUMN(),0)-OFFSET(Ghosts!$R$41,COLUMN(),0)*ScreenHeight!$D55)-1))+IF(Ghosts!$B$35,IF(Param!$M$21,-1-POWER(0.3,Param!$M$21)/(IF(Param!$M$21&lt;20,LightShader!AF119,OFFSET(LightShader!AF119,Param!$M$21-20,0))+POWER(0.3,Param!$M$21)),-2),0))</f>
        <v>3.7497078858023802</v>
      </c>
      <c r="AG54" s="46">
        <f ca="1">IF(ScreenHeight!$B55&lt;OFFSET(Radar!$AC$3,COLUMN(),0),    Param!$B$38/ScreenHeight!$B55,    (Param!$B$37+1/(1-OFFSET(Radar!$AD$3,COLUMN(),0)*ScreenHeight!$C55)/Param!$B$39)/OFFSET(Radar!$AC$3,COLUMN(),0))*DistanceShader!AG54*LightShader!AG54*(IF(OFFSET(Ghosts!$S$41,COLUMN(),0)&lt;ScreenHeight!$E55,   1,   (SQRT(OFFSET(Ghosts!$T$41,COLUMN(),0)-OFFSET(Ghosts!$R$41,COLUMN(),0)*ScreenHeight!$D55)-1))+IF(Ghosts!$B$35,IF(Param!$M$21,-1-POWER(0.3,Param!$M$21)/(IF(Param!$M$21&lt;20,LightShader!AG119,OFFSET(LightShader!AG119,Param!$M$21-20,0))+POWER(0.3,Param!$M$21)),-2),0))</f>
        <v>3.8532921497035435</v>
      </c>
      <c r="AH54" s="46">
        <f ca="1">IF(ScreenHeight!$B55&lt;OFFSET(Radar!$AC$3,COLUMN(),0),    Param!$B$38/ScreenHeight!$B55,    (Param!$B$37+1/(1-OFFSET(Radar!$AD$3,COLUMN(),0)*ScreenHeight!$C55)/Param!$B$39)/OFFSET(Radar!$AC$3,COLUMN(),0))*DistanceShader!AH54*LightShader!AH54*(IF(OFFSET(Ghosts!$S$41,COLUMN(),0)&lt;ScreenHeight!$E55,   1,   (SQRT(OFFSET(Ghosts!$T$41,COLUMN(),0)-OFFSET(Ghosts!$R$41,COLUMN(),0)*ScreenHeight!$D55)-1))+IF(Ghosts!$B$35,IF(Param!$M$21,-1-POWER(0.3,Param!$M$21)/(IF(Param!$M$21&lt;20,LightShader!AH119,OFFSET(LightShader!AH119,Param!$M$21-20,0))+POWER(0.3,Param!$M$21)),-2),0))</f>
        <v>3.957524413240197</v>
      </c>
      <c r="AI54" s="46">
        <f ca="1">IF(ScreenHeight!$B55&lt;OFFSET(Radar!$AC$3,COLUMN(),0),    Param!$B$38/ScreenHeight!$B55,    (Param!$B$37+1/(1-OFFSET(Radar!$AD$3,COLUMN(),0)*ScreenHeight!$C55)/Param!$B$39)/OFFSET(Radar!$AC$3,COLUMN(),0))*DistanceShader!AI54*LightShader!AI54*(IF(OFFSET(Ghosts!$S$41,COLUMN(),0)&lt;ScreenHeight!$E55,   1,   (SQRT(OFFSET(Ghosts!$T$41,COLUMN(),0)-OFFSET(Ghosts!$R$41,COLUMN(),0)*ScreenHeight!$D55)-1))+IF(Ghosts!$B$35,IF(Param!$M$21,-1-POWER(0.3,Param!$M$21)/(IF(Param!$M$21&lt;20,LightShader!AI119,OFFSET(LightShader!AI119,Param!$M$21-20,0))+POWER(0.3,Param!$M$21)),-2),0))</f>
        <v>4.0619490114689381</v>
      </c>
      <c r="AJ54" s="46">
        <f ca="1">IF(ScreenHeight!$B55&lt;OFFSET(Radar!$AC$3,COLUMN(),0),    Param!$B$38/ScreenHeight!$B55,    (Param!$B$37+1/(1-OFFSET(Radar!$AD$3,COLUMN(),0)*ScreenHeight!$C55)/Param!$B$39)/OFFSET(Radar!$AC$3,COLUMN(),0))*DistanceShader!AJ54*LightShader!AJ54*(IF(OFFSET(Ghosts!$S$41,COLUMN(),0)&lt;ScreenHeight!$E55,   1,   (SQRT(OFFSET(Ghosts!$T$41,COLUMN(),0)-OFFSET(Ghosts!$R$41,COLUMN(),0)*ScreenHeight!$D55)-1))+IF(Ghosts!$B$35,IF(Param!$M$21,-1-POWER(0.3,Param!$M$21)/(IF(Param!$M$21&lt;20,LightShader!AJ119,OFFSET(LightShader!AJ119,Param!$M$21-20,0))+POWER(0.3,Param!$M$21)),-2),0))</f>
        <v>4.1660403169981519</v>
      </c>
      <c r="AK54" s="46">
        <f ca="1">IF(ScreenHeight!$B55&lt;OFFSET(Radar!$AC$3,COLUMN(),0),    Param!$B$38/ScreenHeight!$B55,    (Param!$B$37+1/(1-OFFSET(Radar!$AD$3,COLUMN(),0)*ScreenHeight!$C55)/Param!$B$39)/OFFSET(Radar!$AC$3,COLUMN(),0))*DistanceShader!AK54*LightShader!AK54*(IF(OFFSET(Ghosts!$S$41,COLUMN(),0)&lt;ScreenHeight!$E55,   1,   (SQRT(OFFSET(Ghosts!$T$41,COLUMN(),0)-OFFSET(Ghosts!$R$41,COLUMN(),0)*ScreenHeight!$D55)-1))+IF(Ghosts!$B$35,IF(Param!$M$21,-1-POWER(0.3,Param!$M$21)/(IF(Param!$M$21&lt;20,LightShader!AK119,OFFSET(LightShader!AK119,Param!$M$21-20,0))+POWER(0.3,Param!$M$21)),-2),0))</f>
        <v>4.2691998631686623</v>
      </c>
      <c r="AL54" s="46">
        <f ca="1">IF(ScreenHeight!$B55&lt;OFFSET(Radar!$AC$3,COLUMN(),0),    Param!$B$38/ScreenHeight!$B55,    (Param!$B$37+1/(1-OFFSET(Radar!$AD$3,COLUMN(),0)*ScreenHeight!$C55)/Param!$B$39)/OFFSET(Radar!$AC$3,COLUMN(),0))*DistanceShader!AL54*LightShader!AL54*(IF(OFFSET(Ghosts!$S$41,COLUMN(),0)&lt;ScreenHeight!$E55,   1,   (SQRT(OFFSET(Ghosts!$T$41,COLUMN(),0)-OFFSET(Ghosts!$R$41,COLUMN(),0)*ScreenHeight!$D55)-1))+IF(Ghosts!$B$35,IF(Param!$M$21,-1-POWER(0.3,Param!$M$21)/(IF(Param!$M$21&lt;20,LightShader!AL119,OFFSET(LightShader!AL119,Param!$M$21-20,0))+POWER(0.3,Param!$M$21)),-2),0))</f>
        <v>4.3707552605341222</v>
      </c>
      <c r="AM54" s="46">
        <f ca="1">IF(ScreenHeight!$B55&lt;OFFSET(Radar!$AC$3,COLUMN(),0),    Param!$B$38/ScreenHeight!$B55,    (Param!$B$37+1/(1-OFFSET(Radar!$AD$3,COLUMN(),0)*ScreenHeight!$C55)/Param!$B$39)/OFFSET(Radar!$AC$3,COLUMN(),0))*DistanceShader!AM54*LightShader!AM54*(IF(OFFSET(Ghosts!$S$41,COLUMN(),0)&lt;ScreenHeight!$E55,   1,   (SQRT(OFFSET(Ghosts!$T$41,COLUMN(),0)-OFFSET(Ghosts!$R$41,COLUMN(),0)*ScreenHeight!$D55)-1))+IF(Ghosts!$B$35,IF(Param!$M$21,-1-POWER(0.3,Param!$M$21)/(IF(Param!$M$21&lt;20,LightShader!AM119,OFFSET(LightShader!AM119,Param!$M$21-20,0))+POWER(0.3,Param!$M$21)),-2),0))</f>
        <v>4.4699614954577314</v>
      </c>
      <c r="AN54" s="46">
        <f ca="1">IF(ScreenHeight!$B55&lt;OFFSET(Radar!$AC$3,COLUMN(),0),    Param!$B$38/ScreenHeight!$B55,    (Param!$B$37+1/(1-OFFSET(Radar!$AD$3,COLUMN(),0)*ScreenHeight!$C55)/Param!$B$39)/OFFSET(Radar!$AC$3,COLUMN(),0))*DistanceShader!AN54*LightShader!AN54*(IF(OFFSET(Ghosts!$S$41,COLUMN(),0)&lt;ScreenHeight!$E55,   1,   (SQRT(OFFSET(Ghosts!$T$41,COLUMN(),0)-OFFSET(Ghosts!$R$41,COLUMN(),0)*ScreenHeight!$D55)-1))+IF(Ghosts!$B$35,IF(Param!$M$21,-1-POWER(0.3,Param!$M$21)/(IF(Param!$M$21&lt;20,LightShader!AN119,OFFSET(LightShader!AN119,Param!$M$21-20,0))+POWER(0.3,Param!$M$21)),-2),0))</f>
        <v>4.5660052261376194</v>
      </c>
      <c r="AO54" s="46">
        <f ca="1">IF(ScreenHeight!$B55&lt;OFFSET(Radar!$AC$3,COLUMN(),0),    Param!$B$38/ScreenHeight!$B55,    (Param!$B$37+1/(1-OFFSET(Radar!$AD$3,COLUMN(),0)*ScreenHeight!$C55)/Param!$B$39)/OFFSET(Radar!$AC$3,COLUMN(),0))*DistanceShader!AO54*LightShader!AO54*(IF(OFFSET(Ghosts!$S$41,COLUMN(),0)&lt;ScreenHeight!$E55,   1,   (SQRT(OFFSET(Ghosts!$T$41,COLUMN(),0)-OFFSET(Ghosts!$R$41,COLUMN(),0)*ScreenHeight!$D55)-1))+IF(Ghosts!$B$35,IF(Param!$M$21,-1-POWER(0.3,Param!$M$21)/(IF(Param!$M$21&lt;20,LightShader!AO119,OFFSET(LightShader!AO119,Param!$M$21-20,0))+POWER(0.3,Param!$M$21)),-2),0))</f>
        <v>4.6580126664779868</v>
      </c>
      <c r="AP54" s="46">
        <f ca="1">IF(ScreenHeight!$B55&lt;OFFSET(Radar!$AC$3,COLUMN(),0),    Param!$B$38/ScreenHeight!$B55,    (Param!$B$37+1/(1-OFFSET(Radar!$AD$3,COLUMN(),0)*ScreenHeight!$C55)/Param!$B$39)/OFFSET(Radar!$AC$3,COLUMN(),0))*DistanceShader!AP54*LightShader!AP54*(IF(OFFSET(Ghosts!$S$41,COLUMN(),0)&lt;ScreenHeight!$E55,   1,   (SQRT(OFFSET(Ghosts!$T$41,COLUMN(),0)-OFFSET(Ghosts!$R$41,COLUMN(),0)*ScreenHeight!$D55)-1))+IF(Ghosts!$B$35,IF(Param!$M$21,-1-POWER(0.3,Param!$M$21)/(IF(Param!$M$21&lt;20,LightShader!AP119,OFFSET(LightShader!AP119,Param!$M$21-20,0))+POWER(0.3,Param!$M$21)),-2),0))</f>
        <v>4.7450615529157272</v>
      </c>
      <c r="AQ54" s="46">
        <f ca="1">IF(ScreenHeight!$B55&lt;OFFSET(Radar!$AC$3,COLUMN(),0),    Param!$B$38/ScreenHeight!$B55,    (Param!$B$37+1/(1-OFFSET(Radar!$AD$3,COLUMN(),0)*ScreenHeight!$C55)/Param!$B$39)/OFFSET(Radar!$AC$3,COLUMN(),0))*DistanceShader!AQ54*LightShader!AQ54*(IF(OFFSET(Ghosts!$S$41,COLUMN(),0)&lt;ScreenHeight!$E55,   1,   (SQRT(OFFSET(Ghosts!$T$41,COLUMN(),0)-OFFSET(Ghosts!$R$41,COLUMN(),0)*ScreenHeight!$D55)-1))+IF(Ghosts!$B$35,IF(Param!$M$21,-1-POWER(0.3,Param!$M$21)/(IF(Param!$M$21&lt;20,LightShader!AQ119,OFFSET(LightShader!AQ119,Param!$M$21-20,0))+POWER(0.3,Param!$M$21)),-2),0))</f>
        <v>4.8261975072857508</v>
      </c>
      <c r="AR54" s="46">
        <f ca="1">IF(ScreenHeight!$B55&lt;OFFSET(Radar!$AC$3,COLUMN(),0),    Param!$B$38/ScreenHeight!$B55,    (Param!$B$37+1/(1-OFFSET(Radar!$AD$3,COLUMN(),0)*ScreenHeight!$C55)/Param!$B$39)/OFFSET(Radar!$AC$3,COLUMN(),0))*DistanceShader!AR54*LightShader!AR54*(IF(OFFSET(Ghosts!$S$41,COLUMN(),0)&lt;ScreenHeight!$E55,   1,   (SQRT(OFFSET(Ghosts!$T$41,COLUMN(),0)-OFFSET(Ghosts!$R$41,COLUMN(),0)*ScreenHeight!$D55)-1))+IF(Ghosts!$B$35,IF(Param!$M$21,-1-POWER(0.3,Param!$M$21)/(IF(Param!$M$21&lt;20,LightShader!AR119,OFFSET(LightShader!AR119,Param!$M$21-20,0))+POWER(0.3,Param!$M$21)),-2),0))</f>
        <v>4.9004548312458498</v>
      </c>
      <c r="AS54" s="46">
        <f ca="1">IF(ScreenHeight!$B55&lt;OFFSET(Radar!$AC$3,COLUMN(),0),    Param!$B$38/ScreenHeight!$B55,    (Param!$B$37+1/(1-OFFSET(Radar!$AD$3,COLUMN(),0)*ScreenHeight!$C55)/Param!$B$39)/OFFSET(Radar!$AC$3,COLUMN(),0))*DistanceShader!AS54*LightShader!AS54*(IF(OFFSET(Ghosts!$S$41,COLUMN(),0)&lt;ScreenHeight!$E55,   1,   (SQRT(OFFSET(Ghosts!$T$41,COLUMN(),0)-OFFSET(Ghosts!$R$41,COLUMN(),0)*ScreenHeight!$D55)-1))+IF(Ghosts!$B$35,IF(Param!$M$21,-1-POWER(0.3,Param!$M$21)/(IF(Param!$M$21&lt;20,LightShader!AS119,OFFSET(LightShader!AS119,Param!$M$21-20,0))+POWER(0.3,Param!$M$21)),-2),0))</f>
        <v>4.9668813988688658</v>
      </c>
      <c r="AT54" s="46">
        <f ca="1">IF(ScreenHeight!$B55&lt;OFFSET(Radar!$AC$3,COLUMN(),0),    Param!$B$38/ScreenHeight!$B55,    (Param!$B$37+1/(1-OFFSET(Radar!$AD$3,COLUMN(),0)*ScreenHeight!$C55)/Param!$B$39)/OFFSET(Radar!$AC$3,COLUMN(),0))*DistanceShader!AT54*LightShader!AT54*(IF(OFFSET(Ghosts!$S$41,COLUMN(),0)&lt;ScreenHeight!$E55,   1,   (SQRT(OFFSET(Ghosts!$T$41,COLUMN(),0)-OFFSET(Ghosts!$R$41,COLUMN(),0)*ScreenHeight!$D55)-1))+IF(Ghosts!$B$35,IF(Param!$M$21,-1-POWER(0.3,Param!$M$21)/(IF(Param!$M$21&lt;20,LightShader!AT119,OFFSET(LightShader!AT119,Param!$M$21-20,0))+POWER(0.3,Param!$M$21)),-2),0))</f>
        <v>5.0245668759335773</v>
      </c>
      <c r="AU54" s="46">
        <f ca="1">IF(ScreenHeight!$B55&lt;OFFSET(Radar!$AC$3,COLUMN(),0),    Param!$B$38/ScreenHeight!$B55,    (Param!$B$37+1/(1-OFFSET(Radar!$AD$3,COLUMN(),0)*ScreenHeight!$C55)/Param!$B$39)/OFFSET(Radar!$AC$3,COLUMN(),0))*DistanceShader!AU54*LightShader!AU54*(IF(OFFSET(Ghosts!$S$41,COLUMN(),0)&lt;ScreenHeight!$E55,   1,   (SQRT(OFFSET(Ghosts!$T$41,COLUMN(),0)-OFFSET(Ghosts!$R$41,COLUMN(),0)*ScreenHeight!$D55)-1))+IF(Ghosts!$B$35,IF(Param!$M$21,-1-POWER(0.3,Param!$M$21)/(IF(Param!$M$21&lt;20,LightShader!AU119,OFFSET(LightShader!AU119,Param!$M$21-20,0))+POWER(0.3,Param!$M$21)),-2),0))</f>
        <v>5.0726730300706331</v>
      </c>
      <c r="AV54" s="46">
        <f ca="1">IF(ScreenHeight!$B55&lt;OFFSET(Radar!$AC$3,COLUMN(),0),    Param!$B$38/ScreenHeight!$B55,    (Param!$B$37+1/(1-OFFSET(Radar!$AD$3,COLUMN(),0)*ScreenHeight!$C55)/Param!$B$39)/OFFSET(Radar!$AC$3,COLUMN(),0))*DistanceShader!AV54*LightShader!AV54*(IF(OFFSET(Ghosts!$S$41,COLUMN(),0)&lt;ScreenHeight!$E55,   1,   (SQRT(OFFSET(Ghosts!$T$41,COLUMN(),0)-OFFSET(Ghosts!$R$41,COLUMN(),0)*ScreenHeight!$D55)-1))+IF(Ghosts!$B$35,IF(Param!$M$21,-1-POWER(0.3,Param!$M$21)/(IF(Param!$M$21&lt;20,LightShader!AV119,OFFSET(LightShader!AV119,Param!$M$21-20,0))+POWER(0.3,Param!$M$21)),-2),0))</f>
        <v>5.1104644671403587</v>
      </c>
      <c r="AW54" s="46">
        <f ca="1">IF(ScreenHeight!$B55&lt;OFFSET(Radar!$AC$3,COLUMN(),0),    Param!$B$38/ScreenHeight!$B55,    (Param!$B$37+1/(1-OFFSET(Radar!$AD$3,COLUMN(),0)*ScreenHeight!$C55)/Param!$B$39)/OFFSET(Radar!$AC$3,COLUMN(),0))*DistanceShader!AW54*LightShader!AW54*(IF(OFFSET(Ghosts!$S$41,COLUMN(),0)&lt;ScreenHeight!$E55,   1,   (SQRT(OFFSET(Ghosts!$T$41,COLUMN(),0)-OFFSET(Ghosts!$R$41,COLUMN(),0)*ScreenHeight!$D55)-1))+IF(Ghosts!$B$35,IF(Param!$M$21,-1-POWER(0.3,Param!$M$21)/(IF(Param!$M$21&lt;20,LightShader!AW119,OFFSET(LightShader!AW119,Param!$M$21-20,0))+POWER(0.3,Param!$M$21)),-2),0))</f>
        <v>5.1373378095448725</v>
      </c>
      <c r="AX54" s="46">
        <f ca="1">IF(ScreenHeight!$B55&lt;OFFSET(Radar!$AC$3,COLUMN(),0),    Param!$B$38/ScreenHeight!$B55,    (Param!$B$37+1/(1-OFFSET(Radar!$AD$3,COLUMN(),0)*ScreenHeight!$C55)/Param!$B$39)/OFFSET(Radar!$AC$3,COLUMN(),0))*DistanceShader!AX54*LightShader!AX54*(IF(OFFSET(Ghosts!$S$41,COLUMN(),0)&lt;ScreenHeight!$E55,   1,   (SQRT(OFFSET(Ghosts!$T$41,COLUMN(),0)-OFFSET(Ghosts!$R$41,COLUMN(),0)*ScreenHeight!$D55)-1))+IF(Ghosts!$B$35,IF(Param!$M$21,-1-POWER(0.3,Param!$M$21)/(IF(Param!$M$21&lt;20,LightShader!AX119,OFFSET(LightShader!AX119,Param!$M$21-20,0))+POWER(0.3,Param!$M$21)),-2),0))</f>
        <v>5.152847193561902</v>
      </c>
      <c r="AY54" s="46">
        <f ca="1">IF(ScreenHeight!$B55&lt;OFFSET(Radar!$AC$3,COLUMN(),0),    Param!$B$38/ScreenHeight!$B55,    (Param!$B$37+1/(1-OFFSET(Radar!$AD$3,COLUMN(),0)*ScreenHeight!$C55)/Param!$B$39)/OFFSET(Radar!$AC$3,COLUMN(),0))*DistanceShader!AY54*LightShader!AY54*(IF(OFFSET(Ghosts!$S$41,COLUMN(),0)&lt;ScreenHeight!$E55,   1,   (SQRT(OFFSET(Ghosts!$T$41,COLUMN(),0)-OFFSET(Ghosts!$R$41,COLUMN(),0)*ScreenHeight!$D55)-1))+IF(Ghosts!$B$35,IF(Param!$M$21,-1-POWER(0.3,Param!$M$21)/(IF(Param!$M$21&lt;20,LightShader!AY119,OFFSET(LightShader!AY119,Param!$M$21-20,0))+POWER(0.3,Param!$M$21)),-2),0))</f>
        <v>5.1567240588432934</v>
      </c>
      <c r="AZ54" s="46">
        <f ca="1">IF(ScreenHeight!$B55&lt;OFFSET(Radar!$AC$3,COLUMN(),0),    Param!$B$38/ScreenHeight!$B55,    (Param!$B$37+1/(1-OFFSET(Radar!$AD$3,COLUMN(),0)*ScreenHeight!$C55)/Param!$B$39)/OFFSET(Radar!$AC$3,COLUMN(),0))*DistanceShader!AZ54*LightShader!AZ54*(IF(OFFSET(Ghosts!$S$41,COLUMN(),0)&lt;ScreenHeight!$E55,   1,   (SQRT(OFFSET(Ghosts!$T$41,COLUMN(),0)-OFFSET(Ghosts!$R$41,COLUMN(),0)*ScreenHeight!$D55)-1))+IF(Ghosts!$B$35,IF(Param!$M$21,-1-POWER(0.3,Param!$M$21)/(IF(Param!$M$21&lt;20,LightShader!AZ119,OFFSET(LightShader!AZ119,Param!$M$21-20,0))+POWER(0.3,Param!$M$21)),-2),0))</f>
        <v>5.1488895530444143</v>
      </c>
      <c r="BA54" s="46">
        <f ca="1">IF(ScreenHeight!$B55&lt;OFFSET(Radar!$AC$3,COLUMN(),0),    Param!$B$38/ScreenHeight!$B55,    (Param!$B$37+1/(1-OFFSET(Radar!$AD$3,COLUMN(),0)*ScreenHeight!$C55)/Param!$B$39)/OFFSET(Radar!$AC$3,COLUMN(),0))*DistanceShader!BA54*LightShader!BA54*(IF(OFFSET(Ghosts!$S$41,COLUMN(),0)&lt;ScreenHeight!$E55,   1,   (SQRT(OFFSET(Ghosts!$T$41,COLUMN(),0)-OFFSET(Ghosts!$R$41,COLUMN(),0)*ScreenHeight!$D55)-1))+IF(Ghosts!$B$35,IF(Param!$M$21,-1-POWER(0.3,Param!$M$21)/(IF(Param!$M$21&lt;20,LightShader!BA119,OFFSET(LightShader!BA119,Param!$M$21-20,0))+POWER(0.3,Param!$M$21)),-2),0))</f>
        <v>5.1294584524389037</v>
      </c>
      <c r="BB54" s="46">
        <f ca="1">IF(ScreenHeight!$B55&lt;OFFSET(Radar!$AC$3,COLUMN(),0),    Param!$B$38/ScreenHeight!$B55,    (Param!$B$37+1/(1-OFFSET(Radar!$AD$3,COLUMN(),0)*ScreenHeight!$C55)/Param!$B$39)/OFFSET(Radar!$AC$3,COLUMN(),0))*DistanceShader!BB54*LightShader!BB54*(IF(OFFSET(Ghosts!$S$41,COLUMN(),0)&lt;ScreenHeight!$E55,   1,   (SQRT(OFFSET(Ghosts!$T$41,COLUMN(),0)-OFFSET(Ghosts!$R$41,COLUMN(),0)*ScreenHeight!$D55)-1))+IF(Ghosts!$B$35,IF(Param!$M$21,-1-POWER(0.3,Param!$M$21)/(IF(Param!$M$21&lt;20,LightShader!BB119,OFFSET(LightShader!BB119,Param!$M$21-20,0))+POWER(0.3,Param!$M$21)),-2),0))</f>
        <v>5.0987342348387203</v>
      </c>
      <c r="BC54" s="46">
        <f ca="1">IF(ScreenHeight!$B55&lt;OFFSET(Radar!$AC$3,COLUMN(),0),    Param!$B$38/ScreenHeight!$B55,    (Param!$B$37+1/(1-OFFSET(Radar!$AD$3,COLUMN(),0)*ScreenHeight!$C55)/Param!$B$39)/OFFSET(Radar!$AC$3,COLUMN(),0))*DistanceShader!BC54*LightShader!BC54*(IF(OFFSET(Ghosts!$S$41,COLUMN(),0)&lt;ScreenHeight!$E55,   1,   (SQRT(OFFSET(Ghosts!$T$41,COLUMN(),0)-OFFSET(Ghosts!$R$41,COLUMN(),0)*ScreenHeight!$D55)-1))+IF(Ghosts!$B$35,IF(Param!$M$21,-1-POWER(0.3,Param!$M$21)/(IF(Param!$M$21&lt;20,LightShader!BC119,OFFSET(LightShader!BC119,Param!$M$21-20,0))+POWER(0.3,Param!$M$21)),-2),0))</f>
        <v>5.0571957307453665</v>
      </c>
      <c r="BD54" s="46">
        <f ca="1">IF(ScreenHeight!$B55&lt;OFFSET(Radar!$AC$3,COLUMN(),0),    Param!$B$38/ScreenHeight!$B55,    (Param!$B$37+1/(1-OFFSET(Radar!$AD$3,COLUMN(),0)*ScreenHeight!$C55)/Param!$B$39)/OFFSET(Radar!$AC$3,COLUMN(),0))*DistanceShader!BD54*LightShader!BD54*(IF(OFFSET(Ghosts!$S$41,COLUMN(),0)&lt;ScreenHeight!$E55,   1,   (SQRT(OFFSET(Ghosts!$T$41,COLUMN(),0)-OFFSET(Ghosts!$R$41,COLUMN(),0)*ScreenHeight!$D55)-1))+IF(Ghosts!$B$35,IF(Param!$M$21,-1-POWER(0.3,Param!$M$21)/(IF(Param!$M$21&lt;20,LightShader!BD119,OFFSET(LightShader!BD119,Param!$M$21-20,0))+POWER(0.3,Param!$M$21)),-2),0))</f>
        <v>5.0054765072274181</v>
      </c>
      <c r="BE54" s="46">
        <f ca="1">IF(ScreenHeight!$B55&lt;OFFSET(Radar!$AC$3,COLUMN(),0),    Param!$B$38/ScreenHeight!$B55,    (Param!$B$37+1/(1-OFFSET(Radar!$AD$3,COLUMN(),0)*ScreenHeight!$C55)/Param!$B$39)/OFFSET(Radar!$AC$3,COLUMN(),0))*DistanceShader!BE54*LightShader!BE54*(IF(OFFSET(Ghosts!$S$41,COLUMN(),0)&lt;ScreenHeight!$E55,   1,   (SQRT(OFFSET(Ghosts!$T$41,COLUMN(),0)-OFFSET(Ghosts!$R$41,COLUMN(),0)*ScreenHeight!$D55)-1))+IF(Ghosts!$B$35,IF(Param!$M$21,-1-POWER(0.3,Param!$M$21)/(IF(Param!$M$21&lt;20,LightShader!BE119,OFFSET(LightShader!BE119,Param!$M$21-20,0))+POWER(0.3,Param!$M$21)),-2),0))</f>
        <v>4.9443387043070448</v>
      </c>
      <c r="BF54" s="46">
        <f ca="1">IF(ScreenHeight!$B55&lt;OFFSET(Radar!$AC$3,COLUMN(),0),    Param!$B$38/ScreenHeight!$B55,    (Param!$B$37+1/(1-OFFSET(Radar!$AD$3,COLUMN(),0)*ScreenHeight!$C55)/Param!$B$39)/OFFSET(Radar!$AC$3,COLUMN(),0))*DistanceShader!BF54*LightShader!BF54*(IF(OFFSET(Ghosts!$S$41,COLUMN(),0)&lt;ScreenHeight!$E55,   1,   (SQRT(OFFSET(Ghosts!$T$41,COLUMN(),0)-OFFSET(Ghosts!$R$41,COLUMN(),0)*ScreenHeight!$D55)-1))+IF(Ghosts!$B$35,IF(Param!$M$21,-1-POWER(0.3,Param!$M$21)/(IF(Param!$M$21&lt;20,LightShader!BF119,OFFSET(LightShader!BF119,Param!$M$21-20,0))+POWER(0.3,Param!$M$21)),-2),0))</f>
        <v>4.8746433772469304</v>
      </c>
      <c r="BG54" s="46">
        <f ca="1">IF(ScreenHeight!$B55&lt;OFFSET(Radar!$AC$3,COLUMN(),0),    Param!$B$38/ScreenHeight!$B55,    (Param!$B$37+1/(1-OFFSET(Radar!$AD$3,COLUMN(),0)*ScreenHeight!$C55)/Param!$B$39)/OFFSET(Radar!$AC$3,COLUMN(),0))*DistanceShader!BG54*LightShader!BG54*(IF(OFFSET(Ghosts!$S$41,COLUMN(),0)&lt;ScreenHeight!$E55,   1,   (SQRT(OFFSET(Ghosts!$T$41,COLUMN(),0)-OFFSET(Ghosts!$R$41,COLUMN(),0)*ScreenHeight!$D55)-1))+IF(Ghosts!$B$35,IF(Param!$M$21,-1-POWER(0.3,Param!$M$21)/(IF(Param!$M$21&lt;20,LightShader!BG119,OFFSET(LightShader!BG119,Param!$M$21-20,0))+POWER(0.3,Param!$M$21)),-2),0))</f>
        <v>4.7973194768561109</v>
      </c>
      <c r="BH54" s="46">
        <f ca="1">IF(ScreenHeight!$B55&lt;OFFSET(Radar!$AC$3,COLUMN(),0),    Param!$B$38/ScreenHeight!$B55,    (Param!$B$37+1/(1-OFFSET(Radar!$AD$3,COLUMN(),0)*ScreenHeight!$C55)/Param!$B$39)/OFFSET(Radar!$AC$3,COLUMN(),0))*DistanceShader!BH54*LightShader!BH54*(IF(OFFSET(Ghosts!$S$41,COLUMN(),0)&lt;ScreenHeight!$E55,   1,   (SQRT(OFFSET(Ghosts!$T$41,COLUMN(),0)-OFFSET(Ghosts!$R$41,COLUMN(),0)*ScreenHeight!$D55)-1))+IF(Ghosts!$B$35,IF(Param!$M$21,-1-POWER(0.3,Param!$M$21)/(IF(Param!$M$21&lt;20,LightShader!BH119,OFFSET(LightShader!BH119,Param!$M$21-20,0))+POWER(0.3,Param!$M$21)),-2),0))</f>
        <v>4.7133334452494742</v>
      </c>
      <c r="BI54" s="46">
        <f ca="1">IF(ScreenHeight!$B55&lt;OFFSET(Radar!$AC$3,COLUMN(),0),    Param!$B$38/ScreenHeight!$B55,    (Param!$B$37+1/(1-OFFSET(Radar!$AD$3,COLUMN(),0)*ScreenHeight!$C55)/Param!$B$39)/OFFSET(Radar!$AC$3,COLUMN(),0))*DistanceShader!BI54*LightShader!BI54*(IF(OFFSET(Ghosts!$S$41,COLUMN(),0)&lt;ScreenHeight!$E55,   1,   (SQRT(OFFSET(Ghosts!$T$41,COLUMN(),0)-OFFSET(Ghosts!$R$41,COLUMN(),0)*ScreenHeight!$D55)-1))+IF(Ghosts!$B$35,IF(Param!$M$21,-1-POWER(0.3,Param!$M$21)/(IF(Param!$M$21&lt;20,LightShader!BI119,OFFSET(LightShader!BI119,Param!$M$21-20,0))+POWER(0.3,Param!$M$21)),-2),0))</f>
        <v>4.6236610718295639</v>
      </c>
      <c r="BJ54" s="46">
        <f ca="1">IF(ScreenHeight!$B55&lt;OFFSET(Radar!$AC$3,COLUMN(),0),    Param!$B$38/ScreenHeight!$B55,    (Param!$B$37+1/(1-OFFSET(Radar!$AD$3,COLUMN(),0)*ScreenHeight!$C55)/Param!$B$39)/OFFSET(Radar!$AC$3,COLUMN(),0))*DistanceShader!BJ54*LightShader!BJ54*(IF(OFFSET(Ghosts!$S$41,COLUMN(),0)&lt;ScreenHeight!$E55,   1,   (SQRT(OFFSET(Ghosts!$T$41,COLUMN(),0)-OFFSET(Ghosts!$R$41,COLUMN(),0)*ScreenHeight!$D55)-1))+IF(Ghosts!$B$35,IF(Param!$M$21,-1-POWER(0.3,Param!$M$21)/(IF(Param!$M$21&lt;20,LightShader!BJ119,OFFSET(LightShader!BJ119,Param!$M$21-20,0))+POWER(0.3,Param!$M$21)),-2),0))</f>
        <v>4.5292628165919719</v>
      </c>
      <c r="BK54" s="46">
        <f ca="1">IF(ScreenHeight!$B55&lt;OFFSET(Radar!$AC$3,COLUMN(),0),    Param!$B$38/ScreenHeight!$B55,    (Param!$B$37+1/(1-OFFSET(Radar!$AD$3,COLUMN(),0)*ScreenHeight!$C55)/Param!$B$39)/OFFSET(Radar!$AC$3,COLUMN(),0))*DistanceShader!BK54*LightShader!BK54*(IF(OFFSET(Ghosts!$S$41,COLUMN(),0)&lt;ScreenHeight!$E55,   1,   (SQRT(OFFSET(Ghosts!$T$41,COLUMN(),0)-OFFSET(Ghosts!$R$41,COLUMN(),0)*ScreenHeight!$D55)-1))+IF(Ghosts!$B$35,IF(Param!$M$21,-1-POWER(0.3,Param!$M$21)/(IF(Param!$M$21&lt;20,LightShader!BK119,OFFSET(LightShader!BK119,Param!$M$21-20,0))+POWER(0.3,Param!$M$21)),-2),0))</f>
        <v>4.4310633389146306</v>
      </c>
      <c r="BL54" s="46">
        <f ca="1">IF(ScreenHeight!$B55&lt;OFFSET(Radar!$AC$3,COLUMN(),0),    Param!$B$38/ScreenHeight!$B55,    (Param!$B$37+1/(1-OFFSET(Radar!$AD$3,COLUMN(),0)*ScreenHeight!$C55)/Param!$B$39)/OFFSET(Radar!$AC$3,COLUMN(),0))*DistanceShader!BL54*LightShader!BL54*(IF(OFFSET(Ghosts!$S$41,COLUMN(),0)&lt;ScreenHeight!$E55,   1,   (SQRT(OFFSET(Ghosts!$T$41,COLUMN(),0)-OFFSET(Ghosts!$R$41,COLUMN(),0)*ScreenHeight!$D55)-1))+IF(Ghosts!$B$35,IF(Param!$M$21,-1-POWER(0.3,Param!$M$21)/(IF(Param!$M$21&lt;20,LightShader!BL119,OFFSET(LightShader!BL119,Param!$M$21-20,0))+POWER(0.3,Param!$M$21)),-2),0))</f>
        <v>4.3299355312325751</v>
      </c>
      <c r="BM54" s="46">
        <f ca="1">IF(ScreenHeight!$B55&lt;OFFSET(Radar!$AC$3,COLUMN(),0),    Param!$B$38/ScreenHeight!$B55,    (Param!$B$37+1/(1-OFFSET(Radar!$AD$3,COLUMN(),0)*ScreenHeight!$C55)/Param!$B$39)/OFFSET(Radar!$AC$3,COLUMN(),0))*DistanceShader!BM54*LightShader!BM54*(IF(OFFSET(Ghosts!$S$41,COLUMN(),0)&lt;ScreenHeight!$E55,   1,   (SQRT(OFFSET(Ghosts!$T$41,COLUMN(),0)-OFFSET(Ghosts!$R$41,COLUMN(),0)*ScreenHeight!$D55)-1))+IF(Ghosts!$B$35,IF(Param!$M$21,-1-POWER(0.3,Param!$M$21)/(IF(Param!$M$21&lt;20,LightShader!BM119,OFFSET(LightShader!BM119,Param!$M$21-20,0))+POWER(0.3,Param!$M$21)),-2),0))</f>
        <v>4.2266889904334439</v>
      </c>
      <c r="BN54" s="46">
        <f ca="1">IF(ScreenHeight!$B55&lt;OFFSET(Radar!$AC$3,COLUMN(),0),    Param!$B$38/ScreenHeight!$B55,    (Param!$B$37+1/(1-OFFSET(Radar!$AD$3,COLUMN(),0)*ScreenHeight!$C55)/Param!$B$39)/OFFSET(Radar!$AC$3,COLUMN(),0))*DistanceShader!BN54*LightShader!BN54*(IF(OFFSET(Ghosts!$S$41,COLUMN(),0)&lt;ScreenHeight!$E55,   1,   (SQRT(OFFSET(Ghosts!$T$41,COLUMN(),0)-OFFSET(Ghosts!$R$41,COLUMN(),0)*ScreenHeight!$D55)-1))+IF(Ghosts!$B$35,IF(Param!$M$21,-1-POWER(0.3,Param!$M$21)/(IF(Param!$M$21&lt;20,LightShader!BN119,OFFSET(LightShader!BN119,Param!$M$21-20,0))+POWER(0.3,Param!$M$21)),-2),0))</f>
        <v>4.122062586603505</v>
      </c>
      <c r="BO54" s="46">
        <f ca="1">IF(ScreenHeight!$B55&lt;OFFSET(Radar!$AC$3,COLUMN(),0),    Param!$B$38/ScreenHeight!$B55,    (Param!$B$37+1/(1-OFFSET(Radar!$AD$3,COLUMN(),0)*ScreenHeight!$C55)/Param!$B$39)/OFFSET(Radar!$AC$3,COLUMN(),0))*DistanceShader!BO54*LightShader!BO54*(IF(OFFSET(Ghosts!$S$41,COLUMN(),0)&lt;ScreenHeight!$E55,   1,   (SQRT(OFFSET(Ghosts!$T$41,COLUMN(),0)-OFFSET(Ghosts!$R$41,COLUMN(),0)*ScreenHeight!$D55)-1))+IF(Ghosts!$B$35,IF(Param!$M$21,-1-POWER(0.3,Param!$M$21)/(IF(Param!$M$21&lt;20,LightShader!BO119,OFFSET(LightShader!BO119,Param!$M$21-20,0))+POWER(0.3,Param!$M$21)),-2),0))</f>
        <v>4.0167206121150087</v>
      </c>
      <c r="BP54" s="46">
        <f ca="1">IF(ScreenHeight!$B55&lt;OFFSET(Radar!$AC$3,COLUMN(),0),    Param!$B$38/ScreenHeight!$B55,    (Param!$B$37+1/(1-OFFSET(Radar!$AD$3,COLUMN(),0)*ScreenHeight!$C55)/Param!$B$39)/OFFSET(Radar!$AC$3,COLUMN(),0))*DistanceShader!BP54*LightShader!BP54*(IF(OFFSET(Ghosts!$S$41,COLUMN(),0)&lt;ScreenHeight!$E55,   1,   (SQRT(OFFSET(Ghosts!$T$41,COLUMN(),0)-OFFSET(Ghosts!$R$41,COLUMN(),0)*ScreenHeight!$D55)-1))+IF(Ghosts!$B$35,IF(Param!$M$21,-1-POWER(0.3,Param!$M$21)/(IF(Param!$M$21&lt;20,LightShader!BP119,OFFSET(LightShader!BP119,Param!$M$21-20,0))+POWER(0.3,Param!$M$21)),-2),0))</f>
        <v>3.9112519043473353</v>
      </c>
      <c r="BQ54" s="46">
        <f ca="1">IF(ScreenHeight!$B55&lt;OFFSET(Radar!$AC$3,COLUMN(),0),    Param!$B$38/ScreenHeight!$B55,    (Param!$B$37+1/(1-OFFSET(Radar!$AD$3,COLUMN(),0)*ScreenHeight!$C55)/Param!$B$39)/OFFSET(Radar!$AC$3,COLUMN(),0))*DistanceShader!BQ54*LightShader!BQ54*(IF(OFFSET(Ghosts!$S$41,COLUMN(),0)&lt;ScreenHeight!$E55,   1,   (SQRT(OFFSET(Ghosts!$T$41,COLUMN(),0)-OFFSET(Ghosts!$R$41,COLUMN(),0)*ScreenHeight!$D55)-1))+IF(Ghosts!$B$35,IF(Param!$M$21,-1-POWER(0.3,Param!$M$21)/(IF(Param!$M$21&lt;20,LightShader!BQ119,OFFSET(LightShader!BQ119,Param!$M$21-20,0))+POWER(0.3,Param!$M$21)),-2),0))</f>
        <v>3.8061713156880908</v>
      </c>
      <c r="BR54" s="46">
        <f ca="1">IF(ScreenHeight!$B55&lt;OFFSET(Radar!$AC$3,COLUMN(),0),    Param!$B$38/ScreenHeight!$B55,    (Param!$B$37+1/(1-OFFSET(Radar!$AD$3,COLUMN(),0)*ScreenHeight!$C55)/Param!$B$39)/OFFSET(Radar!$AC$3,COLUMN(),0))*DistanceShader!BR54*LightShader!BR54*(IF(OFFSET(Ghosts!$S$41,COLUMN(),0)&lt;ScreenHeight!$E55,   1,   (SQRT(OFFSET(Ghosts!$T$41,COLUMN(),0)-OFFSET(Ghosts!$R$41,COLUMN(),0)*ScreenHeight!$D55)-1))+IF(Ghosts!$B$35,IF(Param!$M$21,-1-POWER(0.3,Param!$M$21)/(IF(Param!$M$21&lt;20,LightShader!BR119,OFFSET(LightShader!BR119,Param!$M$21-20,0))+POWER(0.3,Param!$M$21)),-2),0))</f>
        <v>3.7019229354918464</v>
      </c>
      <c r="BS54" s="46">
        <f ca="1">IF(ScreenHeight!$B55&lt;OFFSET(Radar!$AC$3,COLUMN(),0),    Param!$B$38/ScreenHeight!$B55,    (Param!$B$37+1/(1-OFFSET(Radar!$AD$3,COLUMN(),0)*ScreenHeight!$C55)/Param!$B$39)/OFFSET(Radar!$AC$3,COLUMN(),0))*DistanceShader!BS54*LightShader!BS54*(IF(OFFSET(Ghosts!$S$41,COLUMN(),0)&lt;ScreenHeight!$E55,   1,   (SQRT(OFFSET(Ghosts!$T$41,COLUMN(),0)-OFFSET(Ghosts!$R$41,COLUMN(),0)*ScreenHeight!$D55)-1))+IF(Ghosts!$B$35,IF(Param!$M$21,-1-POWER(0.3,Param!$M$21)/(IF(Param!$M$21&lt;20,LightShader!BS119,OFFSET(LightShader!BS119,Param!$M$21-20,0))+POWER(0.3,Param!$M$21)),-2),0))</f>
        <v>3.5988845319374692</v>
      </c>
      <c r="BT54" s="46">
        <f ca="1">IF(ScreenHeight!$B55&lt;OFFSET(Radar!$AC$3,COLUMN(),0),    Param!$B$38/ScreenHeight!$B55,    (Param!$B$37+1/(1-OFFSET(Radar!$AD$3,COLUMN(),0)*ScreenHeight!$C55)/Param!$B$39)/OFFSET(Radar!$AC$3,COLUMN(),0))*DistanceShader!BT54*LightShader!BT54*(IF(OFFSET(Ghosts!$S$41,COLUMN(),0)&lt;ScreenHeight!$E55,   1,   (SQRT(OFFSET(Ghosts!$T$41,COLUMN(),0)-OFFSET(Ghosts!$R$41,COLUMN(),0)*ScreenHeight!$D55)-1))+IF(Ghosts!$B$35,IF(Param!$M$21,-1-POWER(0.3,Param!$M$21)/(IF(Param!$M$21&lt;20,LightShader!BT119,OFFSET(LightShader!BT119,Param!$M$21-20,0))+POWER(0.3,Param!$M$21)),-2),0))</f>
        <v>3.4973727616868895</v>
      </c>
      <c r="BU54" s="46">
        <f ca="1">IF(ScreenHeight!$B55&lt;OFFSET(Radar!$AC$3,COLUMN(),0),    Param!$B$38/ScreenHeight!$B55,    (Param!$B$37+1/(1-OFFSET(Radar!$AD$3,COLUMN(),0)*ScreenHeight!$C55)/Param!$B$39)/OFFSET(Radar!$AC$3,COLUMN(),0))*DistanceShader!BU54*LightShader!BU54*(IF(OFFSET(Ghosts!$S$41,COLUMN(),0)&lt;ScreenHeight!$E55,   1,   (SQRT(OFFSET(Ghosts!$T$41,COLUMN(),0)-OFFSET(Ghosts!$R$41,COLUMN(),0)*ScreenHeight!$D55)-1))+IF(Ghosts!$B$35,IF(Param!$M$21,-1-POWER(0.3,Param!$M$21)/(IF(Param!$M$21&lt;20,LightShader!BU119,OFFSET(LightShader!BU119,Param!$M$21-20,0))+POWER(0.3,Param!$M$21)),-2),0))</f>
        <v>3.3976487800892636</v>
      </c>
      <c r="BV54" s="46">
        <f ca="1">IF(ScreenHeight!$B55&lt;OFFSET(Radar!$AC$3,COLUMN(),0),    Param!$B$38/ScreenHeight!$B55,    (Param!$B$37+1/(1-OFFSET(Radar!$AD$3,COLUMN(),0)*ScreenHeight!$C55)/Param!$B$39)/OFFSET(Radar!$AC$3,COLUMN(),0))*DistanceShader!BV54*LightShader!BV54*(IF(OFFSET(Ghosts!$S$41,COLUMN(),0)&lt;ScreenHeight!$E55,   1,   (SQRT(OFFSET(Ghosts!$T$41,COLUMN(),0)-OFFSET(Ghosts!$R$41,COLUMN(),0)*ScreenHeight!$D55)-1))+IF(Ghosts!$B$35,IF(Param!$M$21,-1-POWER(0.3,Param!$M$21)/(IF(Param!$M$21&lt;20,LightShader!BV119,OFFSET(LightShader!BV119,Param!$M$21-20,0))+POWER(0.3,Param!$M$21)),-2),0))</f>
        <v>3.2999239662642306</v>
      </c>
      <c r="BW54" s="46">
        <f ca="1">IF(ScreenHeight!$B55&lt;OFFSET(Radar!$AC$3,COLUMN(),0),    Param!$B$38/ScreenHeight!$B55,    (Param!$B$37+1/(1-OFFSET(Radar!$AD$3,COLUMN(),0)*ScreenHeight!$C55)/Param!$B$39)/OFFSET(Radar!$AC$3,COLUMN(),0))*DistanceShader!BW54*LightShader!BW54*(IF(OFFSET(Ghosts!$S$41,COLUMN(),0)&lt;ScreenHeight!$E55,   1,   (SQRT(OFFSET(Ghosts!$T$41,COLUMN(),0)-OFFSET(Ghosts!$R$41,COLUMN(),0)*ScreenHeight!$D55)-1))+IF(Ghosts!$B$35,IF(Param!$M$21,-1-POWER(0.3,Param!$M$21)/(IF(Param!$M$21&lt;20,LightShader!BW119,OFFSET(LightShader!BW119,Param!$M$21-20,0))+POWER(0.3,Param!$M$21)),-2),0))</f>
        <v>3.2043655507944933</v>
      </c>
      <c r="BX54" s="46">
        <f ca="1">IF(ScreenHeight!$B55&lt;OFFSET(Radar!$AC$3,COLUMN(),0),    Param!$B$38/ScreenHeight!$B55,    (Param!$B$37+1/(1-OFFSET(Radar!$AD$3,COLUMN(),0)*ScreenHeight!$C55)/Param!$B$39)/OFFSET(Radar!$AC$3,COLUMN(),0))*DistanceShader!BX54*LightShader!BX54*(IF(OFFSET(Ghosts!$S$41,COLUMN(),0)&lt;ScreenHeight!$E55,   1,   (SQRT(OFFSET(Ghosts!$T$41,COLUMN(),0)-OFFSET(Ghosts!$R$41,COLUMN(),0)*ScreenHeight!$D55)-1))+IF(Ghosts!$B$35,IF(Param!$M$21,-1-POWER(0.3,Param!$M$21)/(IF(Param!$M$21&lt;20,LightShader!BX119,OFFSET(LightShader!BX119,Param!$M$21-20,0))+POWER(0.3,Param!$M$21)),-2),0))</f>
        <v>3.1111019965099338</v>
      </c>
      <c r="BY54" s="46">
        <f ca="1">IF(ScreenHeight!$B55&lt;OFFSET(Radar!$AC$3,COLUMN(),0),    Param!$B$38/ScreenHeight!$B55,    (Param!$B$37+1/(1-OFFSET(Radar!$AD$3,COLUMN(),0)*ScreenHeight!$C55)/Param!$B$39)/OFFSET(Radar!$AC$3,COLUMN(),0))*DistanceShader!BY54*LightShader!BY54*(IF(OFFSET(Ghosts!$S$41,COLUMN(),0)&lt;ScreenHeight!$E55,   1,   (SQRT(OFFSET(Ghosts!$T$41,COLUMN(),0)-OFFSET(Ghosts!$R$41,COLUMN(),0)*ScreenHeight!$D55)-1))+IF(Ghosts!$B$35,IF(Param!$M$21,-1-POWER(0.3,Param!$M$21)/(IF(Param!$M$21&lt;20,LightShader!BY119,OFFSET(LightShader!BY119,Param!$M$21-20,0))+POWER(0.3,Param!$M$21)),-2),0))</f>
        <v>3.0202280342780066</v>
      </c>
      <c r="BZ54" s="46">
        <f ca="1">IF(ScreenHeight!$B55&lt;OFFSET(Radar!$AC$3,COLUMN(),0),    Param!$B$38/ScreenHeight!$B55,    (Param!$B$37+1/(1-OFFSET(Radar!$AD$3,COLUMN(),0)*ScreenHeight!$C55)/Param!$B$39)/OFFSET(Radar!$AC$3,COLUMN(),0))*DistanceShader!BZ54*LightShader!BZ54*(IF(OFFSET(Ghosts!$S$41,COLUMN(),0)&lt;ScreenHeight!$E55,   1,   (SQRT(OFFSET(Ghosts!$T$41,COLUMN(),0)-OFFSET(Ghosts!$R$41,COLUMN(),0)*ScreenHeight!$D55)-1))+IF(Ghosts!$B$35,IF(Param!$M$21,-1-POWER(0.3,Param!$M$21)/(IF(Param!$M$21&lt;20,LightShader!BZ119,OFFSET(LightShader!BZ119,Param!$M$21-20,0))+POWER(0.3,Param!$M$21)),-2),0))</f>
        <v>2.931809296306064</v>
      </c>
      <c r="CA54" s="46">
        <f ca="1">IF(ScreenHeight!$B55&lt;OFFSET(Radar!$AC$3,COLUMN(),0),    Param!$B$38/ScreenHeight!$B55,    (Param!$B$37+1/(1-OFFSET(Radar!$AD$3,COLUMN(),0)*ScreenHeight!$C55)/Param!$B$39)/OFFSET(Radar!$AC$3,COLUMN(),0))*DistanceShader!CA54*LightShader!CA54*(IF(OFFSET(Ghosts!$S$41,COLUMN(),0)&lt;ScreenHeight!$E55,   1,   (SQRT(OFFSET(Ghosts!$T$41,COLUMN(),0)-OFFSET(Ghosts!$R$41,COLUMN(),0)*ScreenHeight!$D55)-1))+IF(Ghosts!$B$35,IF(Param!$M$21,-1-POWER(0.3,Param!$M$21)/(IF(Param!$M$21&lt;20,LightShader!CA119,OFFSET(LightShader!CA119,Param!$M$21-20,0))+POWER(0.3,Param!$M$21)),-2),0))</f>
        <v>2.8458865203464345</v>
      </c>
      <c r="CB54" s="46">
        <f ca="1">IF(ScreenHeight!$B55&lt;OFFSET(Radar!$AC$3,COLUMN(),0),    Param!$B$38/ScreenHeight!$B55,    (Param!$B$37+1/(1-OFFSET(Radar!$AD$3,COLUMN(),0)*ScreenHeight!$C55)/Param!$B$39)/OFFSET(Radar!$AC$3,COLUMN(),0))*DistanceShader!CB54*LightShader!CB54*(IF(OFFSET(Ghosts!$S$41,COLUMN(),0)&lt;ScreenHeight!$E55,   1,   (SQRT(OFFSET(Ghosts!$T$41,COLUMN(),0)-OFFSET(Ghosts!$R$41,COLUMN(),0)*ScreenHeight!$D55)-1))+IF(Ghosts!$B$35,IF(Param!$M$21,-1-POWER(0.3,Param!$M$21)/(IF(Param!$M$21&lt;20,LightShader!CB119,OFFSET(LightShader!CB119,Param!$M$21-20,0))+POWER(0.3,Param!$M$21)),-2),0))</f>
        <v>2.7624793208107006</v>
      </c>
      <c r="CC54" s="46">
        <f ca="1">IF(ScreenHeight!$B55&lt;OFFSET(Radar!$AC$3,COLUMN(),0),    Param!$B$38/ScreenHeight!$B55,    (Param!$B$37+1/(1-OFFSET(Radar!$AD$3,COLUMN(),0)*ScreenHeight!$C55)/Param!$B$39)/OFFSET(Radar!$AC$3,COLUMN(),0))*DistanceShader!CC54*LightShader!CC54*(IF(OFFSET(Ghosts!$S$41,COLUMN(),0)&lt;ScreenHeight!$E55,   1,   (SQRT(OFFSET(Ghosts!$T$41,COLUMN(),0)-OFFSET(Ghosts!$R$41,COLUMN(),0)*ScreenHeight!$D55)-1))+IF(Ghosts!$B$35,IF(Param!$M$21,-1-POWER(0.3,Param!$M$21)/(IF(Param!$M$21&lt;20,LightShader!CC119,OFFSET(LightShader!CC119,Param!$M$21-20,0))+POWER(0.3,Param!$M$21)),-2),0))</f>
        <v>2.6815895386416551</v>
      </c>
      <c r="CD54" s="46">
        <f ca="1">IF(ScreenHeight!$B55&lt;OFFSET(Radar!$AC$3,COLUMN(),0),    Param!$B$38/ScreenHeight!$B55,    (Param!$B$37+1/(1-OFFSET(Radar!$AD$3,COLUMN(),0)*ScreenHeight!$C55)/Param!$B$39)/OFFSET(Radar!$AC$3,COLUMN(),0))*DistanceShader!CD54*LightShader!CD54*(IF(OFFSET(Ghosts!$S$41,COLUMN(),0)&lt;ScreenHeight!$E55,   1,   (SQRT(OFFSET(Ghosts!$T$41,COLUMN(),0)-OFFSET(Ghosts!$R$41,COLUMN(),0)*ScreenHeight!$D55)-1))+IF(Ghosts!$B$35,IF(Param!$M$21,-1-POWER(0.3,Param!$M$21)/(IF(Param!$M$21&lt;20,LightShader!CD119,OFFSET(LightShader!CD119,Param!$M$21-20,0))+POWER(0.3,Param!$M$21)),-2),0))</f>
        <v>2.6032041922698346</v>
      </c>
      <c r="CE54" s="46">
        <f ca="1">IF(ScreenHeight!$B55&lt;OFFSET(Radar!$AC$3,COLUMN(),0),    Param!$B$38/ScreenHeight!$B55,    (Param!$B$37+1/(1-OFFSET(Radar!$AD$3,COLUMN(),0)*ScreenHeight!$C55)/Param!$B$39)/OFFSET(Radar!$AC$3,COLUMN(),0))*DistanceShader!CE54*LightShader!CE54*(IF(OFFSET(Ghosts!$S$41,COLUMN(),0)&lt;ScreenHeight!$E55,   1,   (SQRT(OFFSET(Ghosts!$T$41,COLUMN(),0)-OFFSET(Ghosts!$R$41,COLUMN(),0)*ScreenHeight!$D55)-1))+IF(Ghosts!$B$35,IF(Param!$M$21,-1-POWER(0.3,Param!$M$21)/(IF(Param!$M$21&lt;20,LightShader!CE119,OFFSET(LightShader!CE119,Param!$M$21-20,0))+POWER(0.3,Param!$M$21)),-2),0))</f>
        <v>2.5272980583427658</v>
      </c>
      <c r="CF54" s="46">
        <f ca="1">IF(ScreenHeight!$B55&lt;OFFSET(Radar!$AC$3,COLUMN(),0),    Param!$B$38/ScreenHeight!$B55,    (Param!$B$37+1/(1-OFFSET(Radar!$AD$3,COLUMN(),0)*ScreenHeight!$C55)/Param!$B$39)/OFFSET(Radar!$AC$3,COLUMN(),0))*DistanceShader!CF54*LightShader!CF54*(IF(OFFSET(Ghosts!$S$41,COLUMN(),0)&lt;ScreenHeight!$E55,   1,   (SQRT(OFFSET(Ghosts!$T$41,COLUMN(),0)-OFFSET(Ghosts!$R$41,COLUMN(),0)*ScreenHeight!$D55)-1))+IF(Ghosts!$B$35,IF(Param!$M$21,-1-POWER(0.3,Param!$M$21)/(IF(Param!$M$21&lt;20,LightShader!CF119,OFFSET(LightShader!CF119,Param!$M$21-20,0))+POWER(0.3,Param!$M$21)),-2),0))</f>
        <v>2.4538359142114849</v>
      </c>
      <c r="CG54" s="46">
        <f ca="1">IF(ScreenHeight!$B55&lt;OFFSET(Radar!$AC$3,COLUMN(),0),    Param!$B$38/ScreenHeight!$B55,    (Param!$B$37+1/(1-OFFSET(Radar!$AD$3,COLUMN(),0)*ScreenHeight!$C55)/Param!$B$39)/OFFSET(Radar!$AC$3,COLUMN(),0))*DistanceShader!CG54*LightShader!CG54*(IF(OFFSET(Ghosts!$S$41,COLUMN(),0)&lt;ScreenHeight!$E55,   1,   (SQRT(OFFSET(Ghosts!$T$41,COLUMN(),0)-OFFSET(Ghosts!$R$41,COLUMN(),0)*ScreenHeight!$D55)-1))+IF(Ghosts!$B$35,IF(Param!$M$21,-1-POWER(0.3,Param!$M$21)/(IF(Param!$M$21&lt;20,LightShader!CG119,OFFSET(LightShader!CG119,Param!$M$21-20,0))+POWER(0.3,Param!$M$21)),-2),0))</f>
        <v>2.3827744752475231</v>
      </c>
      <c r="CH54" s="46">
        <f ca="1">IF(ScreenHeight!$B55&lt;OFFSET(Radar!$AC$3,COLUMN(),0),    Param!$B$38/ScreenHeight!$B55,    (Param!$B$37+1/(1-OFFSET(Radar!$AD$3,COLUMN(),0)*ScreenHeight!$C55)/Param!$B$39)/OFFSET(Radar!$AC$3,COLUMN(),0))*DistanceShader!CH54*LightShader!CH54*(IF(OFFSET(Ghosts!$S$41,COLUMN(),0)&lt;ScreenHeight!$E55,   1,   (SQRT(OFFSET(Ghosts!$T$41,COLUMN(),0)-OFFSET(Ghosts!$R$41,COLUMN(),0)*ScreenHeight!$D55)-1))+IF(Ghosts!$B$35,IF(Param!$M$21,-1-POWER(0.3,Param!$M$21)/(IF(Param!$M$21&lt;20,LightShader!CH119,OFFSET(LightShader!CH119,Param!$M$21-20,0))+POWER(0.3,Param!$M$21)),-2),0))</f>
        <v>2.3140640596216953</v>
      </c>
      <c r="CI54" s="46">
        <f ca="1">IF(ScreenHeight!$B55&lt;OFFSET(Radar!$AC$3,COLUMN(),0),    Param!$B$38/ScreenHeight!$B55,    (Param!$B$37+1/(1-OFFSET(Radar!$AD$3,COLUMN(),0)*ScreenHeight!$C55)/Param!$B$39)/OFFSET(Radar!$AC$3,COLUMN(),0))*DistanceShader!CI54*LightShader!CI54*(IF(OFFSET(Ghosts!$S$41,COLUMN(),0)&lt;ScreenHeight!$E55,   1,   (SQRT(OFFSET(Ghosts!$T$41,COLUMN(),0)-OFFSET(Ghosts!$R$41,COLUMN(),0)*ScreenHeight!$D55)-1))+IF(Ghosts!$B$35,IF(Param!$M$21,-1-POWER(0.3,Param!$M$21)/(IF(Param!$M$21&lt;20,LightShader!CI119,OFFSET(LightShader!CI119,Param!$M$21-20,0))+POWER(0.3,Param!$M$21)),-2),0))</f>
        <v>2.2476500117243439</v>
      </c>
      <c r="CJ54" s="46">
        <f ca="1">IF(ScreenHeight!$B55&lt;OFFSET(Radar!$AC$3,COLUMN(),0),    Param!$B$38/ScreenHeight!$B55,    (Param!$B$37+1/(1-OFFSET(Radar!$AD$3,COLUMN(),0)*ScreenHeight!$C55)/Param!$B$39)/OFFSET(Radar!$AC$3,COLUMN(),0))*DistanceShader!CJ54*LightShader!CJ54*(IF(OFFSET(Ghosts!$S$41,COLUMN(),0)&lt;ScreenHeight!$E55,   1,   (SQRT(OFFSET(Ghosts!$T$41,COLUMN(),0)-OFFSET(Ghosts!$R$41,COLUMN(),0)*ScreenHeight!$D55)-1))+IF(Ghosts!$B$35,IF(Param!$M$21,-1-POWER(0.3,Param!$M$21)/(IF(Param!$M$21&lt;20,LightShader!CJ119,OFFSET(LightShader!CJ119,Param!$M$21-20,0))+POWER(0.3,Param!$M$21)),-2),0))</f>
        <v>2.1834739133358418</v>
      </c>
      <c r="CK54" s="46">
        <f ca="1">IF(ScreenHeight!$B55&lt;OFFSET(Radar!$AC$3,COLUMN(),0),    Param!$B$38/ScreenHeight!$B55,    (Param!$B$37+1/(1-OFFSET(Radar!$AD$3,COLUMN(),0)*ScreenHeight!$C55)/Param!$B$39)/OFFSET(Radar!$AC$3,COLUMN(),0))*DistanceShader!CK54*LightShader!CK54*(IF(OFFSET(Ghosts!$S$41,COLUMN(),0)&lt;ScreenHeight!$E55,   1,   (SQRT(OFFSET(Ghosts!$T$41,COLUMN(),0)-OFFSET(Ghosts!$R$41,COLUMN(),0)*ScreenHeight!$D55)-1))+IF(Ghosts!$B$35,IF(Param!$M$21,-1-POWER(0.3,Param!$M$21)/(IF(Param!$M$21&lt;20,LightShader!CK119,OFFSET(LightShader!CK119,Param!$M$21-20,0))+POWER(0.3,Param!$M$21)),-2),0))</f>
        <v>2.1214746092510315</v>
      </c>
      <c r="CL54" s="46">
        <f ca="1">IF(ScreenHeight!$B55&lt;OFFSET(Radar!$AC$3,COLUMN(),0),    Param!$B$38/ScreenHeight!$B55,    (Param!$B$37+1/(1-OFFSET(Radar!$AD$3,COLUMN(),0)*ScreenHeight!$C55)/Param!$B$39)/OFFSET(Radar!$AC$3,COLUMN(),0))*DistanceShader!CL54*LightShader!CL54*(IF(OFFSET(Ghosts!$S$41,COLUMN(),0)&lt;ScreenHeight!$E55,   1,   (SQRT(OFFSET(Ghosts!$T$41,COLUMN(),0)-OFFSET(Ghosts!$R$41,COLUMN(),0)*ScreenHeight!$D55)-1))+IF(Ghosts!$B$35,IF(Param!$M$21,-1-POWER(0.3,Param!$M$21)/(IF(Param!$M$21&lt;20,LightShader!CL119,OFFSET(LightShader!CL119,Param!$M$21-20,0))+POWER(0.3,Param!$M$21)),-2),0))</f>
        <v>2.0615890715243737</v>
      </c>
      <c r="CM54" s="46">
        <f ca="1">IF(ScreenHeight!$B55&lt;OFFSET(Radar!$AC$3,COLUMN(),0),    Param!$B$38/ScreenHeight!$B55,    (Param!$B$37+1/(1-OFFSET(Radar!$AD$3,COLUMN(),0)*ScreenHeight!$C55)/Param!$B$39)/OFFSET(Radar!$AC$3,COLUMN(),0))*DistanceShader!CM54*LightShader!CM54*(IF(OFFSET(Ghosts!$S$41,COLUMN(),0)&lt;ScreenHeight!$E55,   1,   (SQRT(OFFSET(Ghosts!$T$41,COLUMN(),0)-OFFSET(Ghosts!$R$41,COLUMN(),0)*ScreenHeight!$D55)-1))+IF(Ghosts!$B$35,IF(Param!$M$21,-1-POWER(0.3,Param!$M$21)/(IF(Param!$M$21&lt;20,LightShader!CM119,OFFSET(LightShader!CM119,Param!$M$21-20,0))+POWER(0.3,Param!$M$21)),-2),0))</f>
        <v>2.0037531239723325</v>
      </c>
      <c r="CN54" s="46">
        <f ca="1">IF(ScreenHeight!$B55&lt;OFFSET(Radar!$AC$3,COLUMN(),0),    Param!$B$38/ScreenHeight!$B55,    (Param!$B$37+1/(1-OFFSET(Radar!$AD$3,COLUMN(),0)*ScreenHeight!$C55)/Param!$B$39)/OFFSET(Radar!$AC$3,COLUMN(),0))*DistanceShader!CN54*LightShader!CN54*(IF(OFFSET(Ghosts!$S$41,COLUMN(),0)&lt;ScreenHeight!$E55,   1,   (SQRT(OFFSET(Ghosts!$T$41,COLUMN(),0)-OFFSET(Ghosts!$R$41,COLUMN(),0)*ScreenHeight!$D55)-1))+IF(Ghosts!$B$35,IF(Param!$M$21,-1-POWER(0.3,Param!$M$21)/(IF(Param!$M$21&lt;20,LightShader!CN119,OFFSET(LightShader!CN119,Param!$M$21-20,0))+POWER(0.3,Param!$M$21)),-2),0))</f>
        <v>1.947902046137028</v>
      </c>
      <c r="CO54" s="46">
        <f ca="1">IF(ScreenHeight!$B55&lt;OFFSET(Radar!$AC$3,COLUMN(),0),    Param!$B$38/ScreenHeight!$B55,    (Param!$B$37+1/(1-OFFSET(Radar!$AD$3,COLUMN(),0)*ScreenHeight!$C55)/Param!$B$39)/OFFSET(Radar!$AC$3,COLUMN(),0))*DistanceShader!CO54*LightShader!CO54*(IF(OFFSET(Ghosts!$S$41,COLUMN(),0)&lt;ScreenHeight!$E55,   1,   (SQRT(OFFSET(Ghosts!$T$41,COLUMN(),0)-OFFSET(Ghosts!$R$41,COLUMN(),0)*ScreenHeight!$D55)-1))+IF(Ghosts!$B$35,IF(Param!$M$21,-1-POWER(0.3,Param!$M$21)/(IF(Param!$M$21&lt;20,LightShader!CO119,OFFSET(LightShader!CO119,Param!$M$21-20,0))+POWER(0.3,Param!$M$21)),-2),0))</f>
        <v>1.893971073636002</v>
      </c>
      <c r="CP54" s="46">
        <f ca="1">IF(ScreenHeight!$B55&lt;OFFSET(Radar!$AC$3,COLUMN(),0),    Param!$B$38/ScreenHeight!$B55,    (Param!$B$37+1/(1-OFFSET(Radar!$AD$3,COLUMN(),0)*ScreenHeight!$C55)/Param!$B$39)/OFFSET(Radar!$AC$3,COLUMN(),0))*DistanceShader!CP54*LightShader!CP54*(IF(OFFSET(Ghosts!$S$41,COLUMN(),0)&lt;ScreenHeight!$E55,   1,   (SQRT(OFFSET(Ghosts!$T$41,COLUMN(),0)-OFFSET(Ghosts!$R$41,COLUMN(),0)*ScreenHeight!$D55)-1))+IF(Ghosts!$B$35,IF(Param!$M$21,-1-POWER(0.3,Param!$M$21)/(IF(Param!$M$21&lt;20,LightShader!CP119,OFFSET(LightShader!CP119,Param!$M$21-20,0))+POWER(0.3,Param!$M$21)),-2),0))</f>
        <v>1.8418958097276166</v>
      </c>
      <c r="CQ54" s="46">
        <f ca="1">IF(ScreenHeight!$B55&lt;OFFSET(Radar!$AC$3,COLUMN(),0),    Param!$B$38/ScreenHeight!$B55,    (Param!$B$37+1/(1-OFFSET(Radar!$AD$3,COLUMN(),0)*ScreenHeight!$C55)/Param!$B$39)/OFFSET(Radar!$AC$3,COLUMN(),0))*DistanceShader!CQ54*LightShader!CQ54*(IF(OFFSET(Ghosts!$S$41,COLUMN(),0)&lt;ScreenHeight!$E55,   1,   (SQRT(OFFSET(Ghosts!$T$41,COLUMN(),0)-OFFSET(Ghosts!$R$41,COLUMN(),0)*ScreenHeight!$D55)-1))+IF(Ghosts!$B$35,IF(Param!$M$21,-1-POWER(0.3,Param!$M$21)/(IF(Param!$M$21&lt;20,LightShader!CQ119,OFFSET(LightShader!CQ119,Param!$M$21-20,0))+POWER(0.3,Param!$M$21)),-2),0))</f>
        <v>1.7916125610229237</v>
      </c>
      <c r="CR54" s="46">
        <f ca="1">IF(ScreenHeight!$B55&lt;OFFSET(Radar!$AC$3,COLUMN(),0),    Param!$B$38/ScreenHeight!$B55,    (Param!$B$37+1/(1-OFFSET(Radar!$AD$3,COLUMN(),0)*ScreenHeight!$C55)/Param!$B$39)/OFFSET(Radar!$AC$3,COLUMN(),0))*DistanceShader!CR54*LightShader!CR54*(IF(OFFSET(Ghosts!$S$41,COLUMN(),0)&lt;ScreenHeight!$E55,   1,   (SQRT(OFFSET(Ghosts!$T$41,COLUMN(),0)-OFFSET(Ghosts!$R$41,COLUMN(),0)*ScreenHeight!$D55)-1))+IF(Ghosts!$B$35,IF(Param!$M$21,-1-POWER(0.3,Param!$M$21)/(IF(Param!$M$21&lt;20,LightShader!CR119,OFFSET(LightShader!CR119,Param!$M$21-20,0))+POWER(0.3,Param!$M$21)),-2),0))</f>
        <v>1.7430586085736002</v>
      </c>
      <c r="CS54" s="46">
        <f ca="1">IF(ScreenHeight!$B55&lt;OFFSET(Radar!$AC$3,COLUMN(),0),    Param!$B$38/ScreenHeight!$B55,    (Param!$B$37+1/(1-OFFSET(Radar!$AD$3,COLUMN(),0)*ScreenHeight!$C55)/Param!$B$39)/OFFSET(Radar!$AC$3,COLUMN(),0))*DistanceShader!CS54*LightShader!CS54*(IF(OFFSET(Ghosts!$S$41,COLUMN(),0)&lt;ScreenHeight!$E55,   1,   (SQRT(OFFSET(Ghosts!$T$41,COLUMN(),0)-OFFSET(Ghosts!$R$41,COLUMN(),0)*ScreenHeight!$D55)-1))+IF(Ghosts!$B$35,IF(Param!$M$21,-1-POWER(0.3,Param!$M$21)/(IF(Param!$M$21&lt;20,LightShader!CS119,OFFSET(LightShader!CS119,Param!$M$21-20,0))+POWER(0.3,Param!$M$21)),-2),0))</f>
        <v>1.6961724240547498</v>
      </c>
      <c r="CT54" s="46">
        <f ca="1">IF(ScreenHeight!$B55&lt;OFFSET(Radar!$AC$3,COLUMN(),0),    Param!$B$38/ScreenHeight!$B55,    (Param!$B$37+1/(1-OFFSET(Radar!$AD$3,COLUMN(),0)*ScreenHeight!$C55)/Param!$B$39)/OFFSET(Radar!$AC$3,COLUMN(),0))*DistanceShader!CT54*LightShader!CT54*(IF(OFFSET(Ghosts!$S$41,COLUMN(),0)&lt;ScreenHeight!$E55,   1,   (SQRT(OFFSET(Ghosts!$T$41,COLUMN(),0)-OFFSET(Ghosts!$R$41,COLUMN(),0)*ScreenHeight!$D55)-1))+IF(Ghosts!$B$35,IF(Param!$M$21,-1-POWER(0.3,Param!$M$21)/(IF(Param!$M$21&lt;20,LightShader!CT119,OFFSET(LightShader!CT119,Param!$M$21-20,0))+POWER(0.3,Param!$M$21)),-2),0))</f>
        <v>1.6508938394293087</v>
      </c>
      <c r="CU54" s="46">
        <f ca="1">IF(ScreenHeight!$B55&lt;OFFSET(Radar!$AC$3,COLUMN(),0),    Param!$B$38/ScreenHeight!$B55,    (Param!$B$37+1/(1-OFFSET(Radar!$AD$3,COLUMN(),0)*ScreenHeight!$C55)/Param!$B$39)/OFFSET(Radar!$AC$3,COLUMN(),0))*DistanceShader!CU54*LightShader!CU54*(IF(OFFSET(Ghosts!$S$41,COLUMN(),0)&lt;ScreenHeight!$E55,   1,   (SQRT(OFFSET(Ghosts!$T$41,COLUMN(),0)-OFFSET(Ghosts!$R$41,COLUMN(),0)*ScreenHeight!$D55)-1))+IF(Ghosts!$B$35,IF(Param!$M$21,-1-POWER(0.3,Param!$M$21)/(IF(Param!$M$21&lt;20,LightShader!CU119,OFFSET(LightShader!CU119,Param!$M$21-20,0))+POWER(0.3,Param!$M$21)),-2),0))</f>
        <v>1.6071641773131247</v>
      </c>
      <c r="CV54" s="46">
        <f ca="1">IF(ScreenHeight!$B55&lt;OFFSET(Radar!$AC$3,COLUMN(),0),    Param!$B$38/ScreenHeight!$B55,    (Param!$B$37+1/(1-OFFSET(Radar!$AD$3,COLUMN(),0)*ScreenHeight!$C55)/Param!$B$39)/OFFSET(Radar!$AC$3,COLUMN(),0))*DistanceShader!CV54*LightShader!CV54*(IF(OFFSET(Ghosts!$S$41,COLUMN(),0)&lt;ScreenHeight!$E55,   1,   (SQRT(OFFSET(Ghosts!$T$41,COLUMN(),0)-OFFSET(Ghosts!$R$41,COLUMN(),0)*ScreenHeight!$D55)-1))+IF(Ghosts!$B$35,IF(Param!$M$21,-1-POWER(0.3,Param!$M$21)/(IF(Param!$M$21&lt;20,LightShader!CV119,OFFSET(LightShader!CV119,Param!$M$21-20,0))+POWER(0.3,Param!$M$21)),-2),0))</f>
        <v>1.5649263482410478</v>
      </c>
      <c r="CW54" s="46">
        <f ca="1">IF(ScreenHeight!$B55&lt;OFFSET(Radar!$AC$3,COLUMN(),0),    Param!$B$38/ScreenHeight!$B55,    (Param!$B$37+1/(1-OFFSET(Radar!$AD$3,COLUMN(),0)*ScreenHeight!$C55)/Param!$B$39)/OFFSET(Radar!$AC$3,COLUMN(),0))*DistanceShader!CW54*LightShader!CW54*(IF(OFFSET(Ghosts!$S$41,COLUMN(),0)&lt;ScreenHeight!$E55,   1,   (SQRT(OFFSET(Ghosts!$T$41,COLUMN(),0)-OFFSET(Ghosts!$R$41,COLUMN(),0)*ScreenHeight!$D55)-1))+IF(Ghosts!$B$35,IF(Param!$M$21,-1-POWER(0.3,Param!$M$21)/(IF(Param!$M$21&lt;20,LightShader!CW119,OFFSET(LightShader!CW119,Param!$M$21-20,0))+POWER(0.3,Param!$M$21)),-2),0))</f>
        <v>1.5241249201490792</v>
      </c>
    </row>
    <row r="55" spans="1:144" ht="7.5" customHeight="1">
      <c r="A55" s="46">
        <f ca="1">IF(ScreenHeight!$B56&lt;OFFSET(Radar!$AC$3,COLUMN(),0),    Param!$B$38/ScreenHeight!$B56,    (Param!$B$37+1/(1-OFFSET(Radar!$AD$3,COLUMN(),0)*ScreenHeight!$C56)/Param!$B$39)/OFFSET(Radar!$AC$3,COLUMN(),0))*DistanceShader!A55*LightShader!A55*(IF(OFFSET(Ghosts!$S$41,COLUMN(),0)&lt;ScreenHeight!$E56,   1,   (SQRT(OFFSET(Ghosts!$T$41,COLUMN(),0)-OFFSET(Ghosts!$R$41,COLUMN(),0)*ScreenHeight!$D56)-1))+IF(Ghosts!$B$35,IF(Param!$M$21,-1-POWER(0.3,Param!$M$21)/(IF(Param!$M$21&lt;20,LightShader!A120,OFFSET(LightShader!A120,Param!$M$21-20,0))+POWER(0.3,Param!$M$21)),-2),0))</f>
        <v>1.6046439389004674</v>
      </c>
      <c r="B55" s="46">
        <f ca="1">IF(ScreenHeight!$B56&lt;OFFSET(Radar!$AC$3,COLUMN(),0),    Param!$B$38/ScreenHeight!$B56,    (Param!$B$37+1/(1-OFFSET(Radar!$AD$3,COLUMN(),0)*ScreenHeight!$C56)/Param!$B$39)/OFFSET(Radar!$AC$3,COLUMN(),0))*DistanceShader!B55*LightShader!B55*(IF(OFFSET(Ghosts!$S$41,COLUMN(),0)&lt;ScreenHeight!$E56,   1,   (SQRT(OFFSET(Ghosts!$T$41,COLUMN(),0)-OFFSET(Ghosts!$R$41,COLUMN(),0)*ScreenHeight!$D56)-1))+IF(Ghosts!$B$35,IF(Param!$M$21,-1-POWER(0.3,Param!$M$21)/(IF(Param!$M$21&lt;20,LightShader!B120,OFFSET(LightShader!B120,Param!$M$21-20,0))+POWER(0.3,Param!$M$21)),-2),0))</f>
        <v>1.6469981502021029</v>
      </c>
      <c r="C55" s="46">
        <f ca="1">IF(ScreenHeight!$B56&lt;OFFSET(Radar!$AC$3,COLUMN(),0),    Param!$B$38/ScreenHeight!$B56,    (Param!$B$37+1/(1-OFFSET(Radar!$AD$3,COLUMN(),0)*ScreenHeight!$C56)/Param!$B$39)/OFFSET(Radar!$AC$3,COLUMN(),0))*DistanceShader!C55*LightShader!C55*(IF(OFFSET(Ghosts!$S$41,COLUMN(),0)&lt;ScreenHeight!$E56,   1,   (SQRT(OFFSET(Ghosts!$T$41,COLUMN(),0)-OFFSET(Ghosts!$R$41,COLUMN(),0)*ScreenHeight!$D56)-1))+IF(Ghosts!$B$35,IF(Param!$M$21,-1-POWER(0.3,Param!$M$21)/(IF(Param!$M$21&lt;20,LightShader!C120,OFFSET(LightShader!C120,Param!$M$21-20,0))+POWER(0.3,Param!$M$21)),-2),0))</f>
        <v>1.6907945389231092</v>
      </c>
      <c r="D55" s="46">
        <f ca="1">IF(ScreenHeight!$B56&lt;OFFSET(Radar!$AC$3,COLUMN(),0),    Param!$B$38/ScreenHeight!$B56,    (Param!$B$37+1/(1-OFFSET(Radar!$AD$3,COLUMN(),0)*ScreenHeight!$C56)/Param!$B$39)/OFFSET(Radar!$AC$3,COLUMN(),0))*DistanceShader!D55*LightShader!D55*(IF(OFFSET(Ghosts!$S$41,COLUMN(),0)&lt;ScreenHeight!$E56,   1,   (SQRT(OFFSET(Ghosts!$T$41,COLUMN(),0)-OFFSET(Ghosts!$R$41,COLUMN(),0)*ScreenHeight!$D56)-1))+IF(Ghosts!$B$35,IF(Param!$M$21,-1-POWER(0.3,Param!$M$21)/(IF(Param!$M$21&lt;20,LightShader!D120,OFFSET(LightShader!D120,Param!$M$21-20,0))+POWER(0.3,Param!$M$21)),-2),0))</f>
        <v>1.7360847055817816</v>
      </c>
      <c r="E55" s="46">
        <f ca="1">IF(ScreenHeight!$B56&lt;OFFSET(Radar!$AC$3,COLUMN(),0),    Param!$B$38/ScreenHeight!$B56,    (Param!$B$37+1/(1-OFFSET(Radar!$AD$3,COLUMN(),0)*ScreenHeight!$C56)/Param!$B$39)/OFFSET(Radar!$AC$3,COLUMN(),0))*DistanceShader!E55*LightShader!E55*(IF(OFFSET(Ghosts!$S$41,COLUMN(),0)&lt;ScreenHeight!$E56,   1,   (SQRT(OFFSET(Ghosts!$T$41,COLUMN(),0)-OFFSET(Ghosts!$R$41,COLUMN(),0)*ScreenHeight!$D56)-1))+IF(Ghosts!$B$35,IF(Param!$M$21,-1-POWER(0.3,Param!$M$21)/(IF(Param!$M$21&lt;20,LightShader!E120,OFFSET(LightShader!E120,Param!$M$21-20,0))+POWER(0.3,Param!$M$21)),-2),0))</f>
        <v>1.7829213865369256</v>
      </c>
      <c r="F55" s="46">
        <f ca="1">IF(ScreenHeight!$B56&lt;OFFSET(Radar!$AC$3,COLUMN(),0),    Param!$B$38/ScreenHeight!$B56,    (Param!$B$37+1/(1-OFFSET(Radar!$AD$3,COLUMN(),0)*ScreenHeight!$C56)/Param!$B$39)/OFFSET(Radar!$AC$3,COLUMN(),0))*DistanceShader!F55*LightShader!F55*(IF(OFFSET(Ghosts!$S$41,COLUMN(),0)&lt;ScreenHeight!$E56,   1,   (SQRT(OFFSET(Ghosts!$T$41,COLUMN(),0)-OFFSET(Ghosts!$R$41,COLUMN(),0)*ScreenHeight!$D56)-1))+IF(Ghosts!$B$35,IF(Param!$M$21,-1-POWER(0.3,Param!$M$21)/(IF(Param!$M$21&lt;20,LightShader!F120,OFFSET(LightShader!F120,Param!$M$21-20,0))+POWER(0.3,Param!$M$21)),-2),0))</f>
        <v>1.8313583314923783</v>
      </c>
      <c r="G55" s="46">
        <f ca="1">IF(ScreenHeight!$B56&lt;OFFSET(Radar!$AC$3,COLUMN(),0),    Param!$B$38/ScreenHeight!$B56,    (Param!$B$37+1/(1-OFFSET(Radar!$AD$3,COLUMN(),0)*ScreenHeight!$C56)/Param!$B$39)/OFFSET(Radar!$AC$3,COLUMN(),0))*DistanceShader!G55*LightShader!G55*(IF(OFFSET(Ghosts!$S$41,COLUMN(),0)&lt;ScreenHeight!$E56,   1,   (SQRT(OFFSET(Ghosts!$T$41,COLUMN(),0)-OFFSET(Ghosts!$R$41,COLUMN(),0)*ScreenHeight!$D56)-1))+IF(Ghosts!$B$35,IF(Param!$M$21,-1-POWER(0.3,Param!$M$21)/(IF(Param!$M$21&lt;20,LightShader!G120,OFFSET(LightShader!G120,Param!$M$21-20,0))+POWER(0.3,Param!$M$21)),-2),0))</f>
        <v>1.8814501490568165</v>
      </c>
      <c r="H55" s="46">
        <f ca="1">IF(ScreenHeight!$B56&lt;OFFSET(Radar!$AC$3,COLUMN(),0),    Param!$B$38/ScreenHeight!$B56,    (Param!$B$37+1/(1-OFFSET(Radar!$AD$3,COLUMN(),0)*ScreenHeight!$C56)/Param!$B$39)/OFFSET(Radar!$AC$3,COLUMN(),0))*DistanceShader!H55*LightShader!H55*(IF(OFFSET(Ghosts!$S$41,COLUMN(),0)&lt;ScreenHeight!$E56,   1,   (SQRT(OFFSET(Ghosts!$T$41,COLUMN(),0)-OFFSET(Ghosts!$R$41,COLUMN(),0)*ScreenHeight!$D56)-1))+IF(Ghosts!$B$35,IF(Param!$M$21,-1-POWER(0.3,Param!$M$21)/(IF(Param!$M$21&lt;20,LightShader!H120,OFFSET(LightShader!H120,Param!$M$21-20,0))+POWER(0.3,Param!$M$21)),-2),0))</f>
        <v>1.9332521149661794</v>
      </c>
      <c r="I55" s="46">
        <f ca="1">IF(ScreenHeight!$B56&lt;OFFSET(Radar!$AC$3,COLUMN(),0),    Param!$B$38/ScreenHeight!$B56,    (Param!$B$37+1/(1-OFFSET(Radar!$AD$3,COLUMN(),0)*ScreenHeight!$C56)/Param!$B$39)/OFFSET(Radar!$AC$3,COLUMN(),0))*DistanceShader!I55*LightShader!I55*(IF(OFFSET(Ghosts!$S$41,COLUMN(),0)&lt;ScreenHeight!$E56,   1,   (SQRT(OFFSET(Ghosts!$T$41,COLUMN(),0)-OFFSET(Ghosts!$R$41,COLUMN(),0)*ScreenHeight!$D56)-1))+IF(Ghosts!$B$35,IF(Param!$M$21,-1-POWER(0.3,Param!$M$21)/(IF(Param!$M$21&lt;20,LightShader!I120,OFFSET(LightShader!I120,Param!$M$21-20,0))+POWER(0.3,Param!$M$21)),-2),0))</f>
        <v>1.9868199367667683</v>
      </c>
      <c r="J55" s="46">
        <f ca="1">IF(ScreenHeight!$B56&lt;OFFSET(Radar!$AC$3,COLUMN(),0),    Param!$B$38/ScreenHeight!$B56,    (Param!$B$37+1/(1-OFFSET(Radar!$AD$3,COLUMN(),0)*ScreenHeight!$C56)/Param!$B$39)/OFFSET(Radar!$AC$3,COLUMN(),0))*DistanceShader!J55*LightShader!J55*(IF(OFFSET(Ghosts!$S$41,COLUMN(),0)&lt;ScreenHeight!$E56,   1,   (SQRT(OFFSET(Ghosts!$T$41,COLUMN(),0)-OFFSET(Ghosts!$R$41,COLUMN(),0)*ScreenHeight!$D56)-1))+IF(Ghosts!$B$35,IF(Param!$M$21,-1-POWER(0.3,Param!$M$21)/(IF(Param!$M$21&lt;20,LightShader!J120,OFFSET(LightShader!J120,Param!$M$21-20,0))+POWER(0.3,Param!$M$21)),-2),0))</f>
        <v>2.0422094678417206</v>
      </c>
      <c r="K55" s="46">
        <f ca="1">IF(ScreenHeight!$B56&lt;OFFSET(Radar!$AC$3,COLUMN(),0),    Param!$B$38/ScreenHeight!$B56,    (Param!$B$37+1/(1-OFFSET(Radar!$AD$3,COLUMN(),0)*ScreenHeight!$C56)/Param!$B$39)/OFFSET(Radar!$AC$3,COLUMN(),0))*DistanceShader!K55*LightShader!K55*(IF(OFFSET(Ghosts!$S$41,COLUMN(),0)&lt;ScreenHeight!$E56,   1,   (SQRT(OFFSET(Ghosts!$T$41,COLUMN(),0)-OFFSET(Ghosts!$R$41,COLUMN(),0)*ScreenHeight!$D56)-1))+IF(Ghosts!$B$35,IF(Param!$M$21,-1-POWER(0.3,Param!$M$21)/(IF(Param!$M$21&lt;20,LightShader!K120,OFFSET(LightShader!K120,Param!$M$21-20,0))+POWER(0.3,Param!$M$21)),-2),0))</f>
        <v>2.0994763626335424</v>
      </c>
      <c r="L55" s="46">
        <f ca="1">IF(ScreenHeight!$B56&lt;OFFSET(Radar!$AC$3,COLUMN(),0),    Param!$B$38/ScreenHeight!$B56,    (Param!$B$37+1/(1-OFFSET(Radar!$AD$3,COLUMN(),0)*ScreenHeight!$C56)/Param!$B$39)/OFFSET(Radar!$AC$3,COLUMN(),0))*DistanceShader!L55*LightShader!L55*(IF(OFFSET(Ghosts!$S$41,COLUMN(),0)&lt;ScreenHeight!$E56,   1,   (SQRT(OFFSET(Ghosts!$T$41,COLUMN(),0)-OFFSET(Ghosts!$R$41,COLUMN(),0)*ScreenHeight!$D56)-1))+IF(Ghosts!$B$35,IF(Param!$M$21,-1-POWER(0.3,Param!$M$21)/(IF(Param!$M$21&lt;20,LightShader!L120,OFFSET(LightShader!L120,Param!$M$21-20,0))+POWER(0.3,Param!$M$21)),-2),0))</f>
        <v>2.1586756637638609</v>
      </c>
      <c r="M55" s="46">
        <f ca="1">IF(ScreenHeight!$B56&lt;OFFSET(Radar!$AC$3,COLUMN(),0),    Param!$B$38/ScreenHeight!$B56,    (Param!$B$37+1/(1-OFFSET(Radar!$AD$3,COLUMN(),0)*ScreenHeight!$C56)/Param!$B$39)/OFFSET(Radar!$AC$3,COLUMN(),0))*DistanceShader!M55*LightShader!M55*(IF(OFFSET(Ghosts!$S$41,COLUMN(),0)&lt;ScreenHeight!$E56,   1,   (SQRT(OFFSET(Ghosts!$T$41,COLUMN(),0)-OFFSET(Ghosts!$R$41,COLUMN(),0)*ScreenHeight!$D56)-1))+IF(Ghosts!$B$35,IF(Param!$M$21,-1-POWER(0.3,Param!$M$21)/(IF(Param!$M$21&lt;20,LightShader!M120,OFFSET(LightShader!M120,Param!$M$21-20,0))+POWER(0.3,Param!$M$21)),-2),0))</f>
        <v>2.219861310474601</v>
      </c>
      <c r="N55" s="46">
        <f ca="1">IF(ScreenHeight!$B56&lt;OFFSET(Radar!$AC$3,COLUMN(),0),    Param!$B$38/ScreenHeight!$B56,    (Param!$B$37+1/(1-OFFSET(Radar!$AD$3,COLUMN(),0)*ScreenHeight!$C56)/Param!$B$39)/OFFSET(Radar!$AC$3,COLUMN(),0))*DistanceShader!N55*LightShader!N55*(IF(OFFSET(Ghosts!$S$41,COLUMN(),0)&lt;ScreenHeight!$E56,   1,   (SQRT(OFFSET(Ghosts!$T$41,COLUMN(),0)-OFFSET(Ghosts!$R$41,COLUMN(),0)*ScreenHeight!$D56)-1))+IF(Ghosts!$B$35,IF(Param!$M$21,-1-POWER(0.3,Param!$M$21)/(IF(Param!$M$21&lt;20,LightShader!N120,OFFSET(LightShader!N120,Param!$M$21-20,0))+POWER(0.3,Param!$M$21)),-2),0))</f>
        <v>2.2830855564128436</v>
      </c>
      <c r="O55" s="46">
        <f ca="1">IF(ScreenHeight!$B56&lt;OFFSET(Radar!$AC$3,COLUMN(),0),    Param!$B$38/ScreenHeight!$B56,    (Param!$B$37+1/(1-OFFSET(Radar!$AD$3,COLUMN(),0)*ScreenHeight!$C56)/Param!$B$39)/OFFSET(Radar!$AC$3,COLUMN(),0))*DistanceShader!O55*LightShader!O55*(IF(OFFSET(Ghosts!$S$41,COLUMN(),0)&lt;ScreenHeight!$E56,   1,   (SQRT(OFFSET(Ghosts!$T$41,COLUMN(),0)-OFFSET(Ghosts!$R$41,COLUMN(),0)*ScreenHeight!$D56)-1))+IF(Ghosts!$B$35,IF(Param!$M$21,-1-POWER(0.3,Param!$M$21)/(IF(Param!$M$21&lt;20,LightShader!O120,OFFSET(LightShader!O120,Param!$M$21-20,0))+POWER(0.3,Param!$M$21)),-2),0))</f>
        <v>2.3483982832623034</v>
      </c>
      <c r="P55" s="46">
        <f ca="1">IF(ScreenHeight!$B56&lt;OFFSET(Radar!$AC$3,COLUMN(),0),    Param!$B$38/ScreenHeight!$B56,    (Param!$B$37+1/(1-OFFSET(Radar!$AD$3,COLUMN(),0)*ScreenHeight!$C56)/Param!$B$39)/OFFSET(Radar!$AC$3,COLUMN(),0))*DistanceShader!P55*LightShader!P55*(IF(OFFSET(Ghosts!$S$41,COLUMN(),0)&lt;ScreenHeight!$E56,   1,   (SQRT(OFFSET(Ghosts!$T$41,COLUMN(),0)-OFFSET(Ghosts!$R$41,COLUMN(),0)*ScreenHeight!$D56)-1))+IF(Ghosts!$B$35,IF(Param!$M$21,-1-POWER(0.3,Param!$M$21)/(IF(Param!$M$21&lt;20,LightShader!P120,OFFSET(LightShader!P120,Param!$M$21-20,0))+POWER(0.3,Param!$M$21)),-2),0))</f>
        <v>2.4158461951051109</v>
      </c>
      <c r="Q55" s="46">
        <f ca="1">IF(ScreenHeight!$B56&lt;OFFSET(Radar!$AC$3,COLUMN(),0),    Param!$B$38/ScreenHeight!$B56,    (Param!$B$37+1/(1-OFFSET(Radar!$AD$3,COLUMN(),0)*ScreenHeight!$C56)/Param!$B$39)/OFFSET(Radar!$AC$3,COLUMN(),0))*DistanceShader!Q55*LightShader!Q55*(IF(OFFSET(Ghosts!$S$41,COLUMN(),0)&lt;ScreenHeight!$E56,   1,   (SQRT(OFFSET(Ghosts!$T$41,COLUMN(),0)-OFFSET(Ghosts!$R$41,COLUMN(),0)*ScreenHeight!$D56)-1))+IF(Ghosts!$B$35,IF(Param!$M$21,-1-POWER(0.3,Param!$M$21)/(IF(Param!$M$21&lt;20,LightShader!Q120,OFFSET(LightShader!Q120,Param!$M$21-20,0))+POWER(0.3,Param!$M$21)),-2),0))</f>
        <v>2.4854718767101622</v>
      </c>
      <c r="R55" s="46">
        <f ca="1">IF(ScreenHeight!$B56&lt;OFFSET(Radar!$AC$3,COLUMN(),0),    Param!$B$38/ScreenHeight!$B56,    (Param!$B$37+1/(1-OFFSET(Radar!$AD$3,COLUMN(),0)*ScreenHeight!$C56)/Param!$B$39)/OFFSET(Radar!$AC$3,COLUMN(),0))*DistanceShader!R55*LightShader!R55*(IF(OFFSET(Ghosts!$S$41,COLUMN(),0)&lt;ScreenHeight!$E56,   1,   (SQRT(OFFSET(Ghosts!$T$41,COLUMN(),0)-OFFSET(Ghosts!$R$41,COLUMN(),0)*ScreenHeight!$D56)-1))+IF(Ghosts!$B$35,IF(Param!$M$21,-1-POWER(0.3,Param!$M$21)/(IF(Param!$M$21&lt;20,LightShader!R120,OFFSET(LightShader!R120,Param!$M$21-20,0))+POWER(0.3,Param!$M$21)),-2),0))</f>
        <v>2.5573126972400146</v>
      </c>
      <c r="S55" s="46">
        <f ca="1">IF(ScreenHeight!$B56&lt;OFFSET(Radar!$AC$3,COLUMN(),0),    Param!$B$38/ScreenHeight!$B56,    (Param!$B$37+1/(1-OFFSET(Radar!$AD$3,COLUMN(),0)*ScreenHeight!$C56)/Param!$B$39)/OFFSET(Radar!$AC$3,COLUMN(),0))*DistanceShader!S55*LightShader!S55*(IF(OFFSET(Ghosts!$S$41,COLUMN(),0)&lt;ScreenHeight!$E56,   1,   (SQRT(OFFSET(Ghosts!$T$41,COLUMN(),0)-OFFSET(Ghosts!$R$41,COLUMN(),0)*ScreenHeight!$D56)-1))+IF(Ghosts!$B$35,IF(Param!$M$21,-1-POWER(0.3,Param!$M$21)/(IF(Param!$M$21&lt;20,LightShader!S120,OFFSET(LightShader!S120,Param!$M$21-20,0))+POWER(0.3,Param!$M$21)),-2),0))</f>
        <v>2.6313995392246774</v>
      </c>
      <c r="T55" s="46">
        <f ca="1">IF(ScreenHeight!$B56&lt;OFFSET(Radar!$AC$3,COLUMN(),0),    Param!$B$38/ScreenHeight!$B56,    (Param!$B$37+1/(1-OFFSET(Radar!$AD$3,COLUMN(),0)*ScreenHeight!$C56)/Param!$B$39)/OFFSET(Radar!$AC$3,COLUMN(),0))*DistanceShader!T55*LightShader!T55*(IF(OFFSET(Ghosts!$S$41,COLUMN(),0)&lt;ScreenHeight!$E56,   1,   (SQRT(OFFSET(Ghosts!$T$41,COLUMN(),0)-OFFSET(Ghosts!$R$41,COLUMN(),0)*ScreenHeight!$D56)-1))+IF(Ghosts!$B$35,IF(Param!$M$21,-1-POWER(0.3,Param!$M$21)/(IF(Param!$M$21&lt;20,LightShader!T120,OFFSET(LightShader!T120,Param!$M$21-20,0))+POWER(0.3,Param!$M$21)),-2),0))</f>
        <v>2.7077553311804512</v>
      </c>
      <c r="U55" s="46">
        <f ca="1">IF(ScreenHeight!$B56&lt;OFFSET(Radar!$AC$3,COLUMN(),0),    Param!$B$38/ScreenHeight!$B56,    (Param!$B$37+1/(1-OFFSET(Radar!$AD$3,COLUMN(),0)*ScreenHeight!$C56)/Param!$B$39)/OFFSET(Radar!$AC$3,COLUMN(),0))*DistanceShader!U55*LightShader!U55*(IF(OFFSET(Ghosts!$S$41,COLUMN(),0)&lt;ScreenHeight!$E56,   1,   (SQRT(OFFSET(Ghosts!$T$41,COLUMN(),0)-OFFSET(Ghosts!$R$41,COLUMN(),0)*ScreenHeight!$D56)-1))+IF(Ghosts!$B$35,IF(Param!$M$21,-1-POWER(0.3,Param!$M$21)/(IF(Param!$M$21&lt;20,LightShader!U120,OFFSET(LightShader!U120,Param!$M$21-20,0))+POWER(0.3,Param!$M$21)),-2),0))</f>
        <v>2.7863933611127107</v>
      </c>
      <c r="V55" s="46">
        <f ca="1">IF(ScreenHeight!$B56&lt;OFFSET(Radar!$AC$3,COLUMN(),0),    Param!$B$38/ScreenHeight!$B56,    (Param!$B$37+1/(1-OFFSET(Radar!$AD$3,COLUMN(),0)*ScreenHeight!$C56)/Param!$B$39)/OFFSET(Radar!$AC$3,COLUMN(),0))*DistanceShader!V55*LightShader!V55*(IF(OFFSET(Ghosts!$S$41,COLUMN(),0)&lt;ScreenHeight!$E56,   1,   (SQRT(OFFSET(Ghosts!$T$41,COLUMN(),0)-OFFSET(Ghosts!$R$41,COLUMN(),0)*ScreenHeight!$D56)-1))+IF(Ghosts!$B$35,IF(Param!$M$21,-1-POWER(0.3,Param!$M$21)/(IF(Param!$M$21&lt;20,LightShader!V120,OFFSET(LightShader!V120,Param!$M$21-20,0))+POWER(0.3,Param!$M$21)),-2),0))</f>
        <v>2.867315347548903</v>
      </c>
      <c r="W55" s="46">
        <f ca="1">IF(ScreenHeight!$B56&lt;OFFSET(Radar!$AC$3,COLUMN(),0),    Param!$B$38/ScreenHeight!$B56,    (Param!$B$37+1/(1-OFFSET(Radar!$AD$3,COLUMN(),0)*ScreenHeight!$C56)/Param!$B$39)/OFFSET(Radar!$AC$3,COLUMN(),0))*DistanceShader!W55*LightShader!W55*(IF(OFFSET(Ghosts!$S$41,COLUMN(),0)&lt;ScreenHeight!$E56,   1,   (SQRT(OFFSET(Ghosts!$T$41,COLUMN(),0)-OFFSET(Ghosts!$R$41,COLUMN(),0)*ScreenHeight!$D56)-1))+IF(Ghosts!$B$35,IF(Param!$M$21,-1-POWER(0.3,Param!$M$21)/(IF(Param!$M$21&lt;20,LightShader!W120,OFFSET(LightShader!W120,Param!$M$21-20,0))+POWER(0.3,Param!$M$21)),-2),0))</f>
        <v>2.950509244988563</v>
      </c>
      <c r="X55" s="46">
        <f ca="1">IF(ScreenHeight!$B56&lt;OFFSET(Radar!$AC$3,COLUMN(),0),    Param!$B$38/ScreenHeight!$B56,    (Param!$B$37+1/(1-OFFSET(Radar!$AD$3,COLUMN(),0)*ScreenHeight!$C56)/Param!$B$39)/OFFSET(Radar!$AC$3,COLUMN(),0))*DistanceShader!X55*LightShader!X55*(IF(OFFSET(Ghosts!$S$41,COLUMN(),0)&lt;ScreenHeight!$E56,   1,   (SQRT(OFFSET(Ghosts!$T$41,COLUMN(),0)-OFFSET(Ghosts!$R$41,COLUMN(),0)*ScreenHeight!$D56)-1))+IF(Ghosts!$B$35,IF(Param!$M$21,-1-POWER(0.3,Param!$M$21)/(IF(Param!$M$21&lt;20,LightShader!X120,OFFSET(LightShader!X120,Param!$M$21-20,0))+POWER(0.3,Param!$M$21)),-2),0))</f>
        <v>3.0359467621043654</v>
      </c>
      <c r="Y55" s="46">
        <f ca="1">IF(ScreenHeight!$B56&lt;OFFSET(Radar!$AC$3,COLUMN(),0),    Param!$B$38/ScreenHeight!$B56,    (Param!$B$37+1/(1-OFFSET(Radar!$AD$3,COLUMN(),0)*ScreenHeight!$C56)/Param!$B$39)/OFFSET(Radar!$AC$3,COLUMN(),0))*DistanceShader!Y55*LightShader!Y55*(IF(OFFSET(Ghosts!$S$41,COLUMN(),0)&lt;ScreenHeight!$E56,   1,   (SQRT(OFFSET(Ghosts!$T$41,COLUMN(),0)-OFFSET(Ghosts!$R$41,COLUMN(),0)*ScreenHeight!$D56)-1))+IF(Ghosts!$B$35,IF(Param!$M$21,-1-POWER(0.3,Param!$M$21)/(IF(Param!$M$21&lt;20,LightShader!Y120,OFFSET(LightShader!Y120,Param!$M$21-20,0))+POWER(0.3,Param!$M$21)),-2),0))</f>
        <v>3.1235805741566107</v>
      </c>
      <c r="Z55" s="46">
        <f ca="1">IF(ScreenHeight!$B56&lt;OFFSET(Radar!$AC$3,COLUMN(),0),    Param!$B$38/ScreenHeight!$B56,    (Param!$B$37+1/(1-OFFSET(Radar!$AD$3,COLUMN(),0)*ScreenHeight!$C56)/Param!$B$39)/OFFSET(Radar!$AC$3,COLUMN(),0))*DistanceShader!Z55*LightShader!Z55*(IF(OFFSET(Ghosts!$S$41,COLUMN(),0)&lt;ScreenHeight!$E56,   1,   (SQRT(OFFSET(Ghosts!$T$41,COLUMN(),0)-OFFSET(Ghosts!$R$41,COLUMN(),0)*ScreenHeight!$D56)-1))+IF(Ghosts!$B$35,IF(Param!$M$21,-1-POWER(0.3,Param!$M$21)/(IF(Param!$M$21&lt;20,LightShader!Z120,OFFSET(LightShader!Z120,Param!$M$21-20,0))+POWER(0.3,Param!$M$21)),-2),0))</f>
        <v>3.2133412164813042</v>
      </c>
      <c r="AA55" s="46">
        <f ca="1">IF(ScreenHeight!$B56&lt;OFFSET(Radar!$AC$3,COLUMN(),0),    Param!$B$38/ScreenHeight!$B56,    (Param!$B$37+1/(1-OFFSET(Radar!$AD$3,COLUMN(),0)*ScreenHeight!$C56)/Param!$B$39)/OFFSET(Radar!$AC$3,COLUMN(),0))*DistanceShader!AA55*LightShader!AA55*(IF(OFFSET(Ghosts!$S$41,COLUMN(),0)&lt;ScreenHeight!$E56,   1,   (SQRT(OFFSET(Ghosts!$T$41,COLUMN(),0)-OFFSET(Ghosts!$R$41,COLUMN(),0)*ScreenHeight!$D56)-1))+IF(Ghosts!$B$35,IF(Param!$M$21,-1-POWER(0.3,Param!$M$21)/(IF(Param!$M$21&lt;20,LightShader!AA120,OFFSET(LightShader!AA120,Param!$M$21-20,0))+POWER(0.3,Param!$M$21)),-2),0))</f>
        <v>3.3051336542873431</v>
      </c>
      <c r="AB55" s="46">
        <f ca="1">IF(ScreenHeight!$B56&lt;OFFSET(Radar!$AC$3,COLUMN(),0),    Param!$B$38/ScreenHeight!$B56,    (Param!$B$37+1/(1-OFFSET(Radar!$AD$3,COLUMN(),0)*ScreenHeight!$C56)/Param!$B$39)/OFFSET(Radar!$AC$3,COLUMN(),0))*DistanceShader!AB55*LightShader!AB55*(IF(OFFSET(Ghosts!$S$41,COLUMN(),0)&lt;ScreenHeight!$E56,   1,   (SQRT(OFFSET(Ghosts!$T$41,COLUMN(),0)-OFFSET(Ghosts!$R$41,COLUMN(),0)*ScreenHeight!$D56)-1))+IF(Ghosts!$B$35,IF(Param!$M$21,-1-POWER(0.3,Param!$M$21)/(IF(Param!$M$21&lt;20,LightShader!AB120,OFFSET(LightShader!AB120,Param!$M$21-20,0))+POWER(0.3,Param!$M$21)),-2),0))</f>
        <v>3.3988335361745436</v>
      </c>
      <c r="AC55" s="46">
        <f ca="1">IF(ScreenHeight!$B56&lt;OFFSET(Radar!$AC$3,COLUMN(),0),    Param!$B$38/ScreenHeight!$B56,    (Param!$B$37+1/(1-OFFSET(Radar!$AD$3,COLUMN(),0)*ScreenHeight!$C56)/Param!$B$39)/OFFSET(Radar!$AC$3,COLUMN(),0))*DistanceShader!AC55*LightShader!AC55*(IF(OFFSET(Ghosts!$S$41,COLUMN(),0)&lt;ScreenHeight!$E56,   1,   (SQRT(OFFSET(Ghosts!$T$41,COLUMN(),0)-OFFSET(Ghosts!$R$41,COLUMN(),0)*ScreenHeight!$D56)-1))+IF(Ghosts!$B$35,IF(Param!$M$21,-1-POWER(0.3,Param!$M$21)/(IF(Param!$M$21&lt;20,LightShader!AC120,OFFSET(LightShader!AC120,Param!$M$21-20,0))+POWER(0.3,Param!$M$21)),-2),0))</f>
        <v>3.4942831556759328</v>
      </c>
      <c r="AD55" s="46">
        <f ca="1">IF(ScreenHeight!$B56&lt;OFFSET(Radar!$AC$3,COLUMN(),0),    Param!$B$38/ScreenHeight!$B56,    (Param!$B$37+1/(1-OFFSET(Radar!$AD$3,COLUMN(),0)*ScreenHeight!$C56)/Param!$B$39)/OFFSET(Radar!$AC$3,COLUMN(),0))*DistanceShader!AD55*LightShader!AD55*(IF(OFFSET(Ghosts!$S$41,COLUMN(),0)&lt;ScreenHeight!$E56,   1,   (SQRT(OFFSET(Ghosts!$T$41,COLUMN(),0)-OFFSET(Ghosts!$R$41,COLUMN(),0)*ScreenHeight!$D56)-1))+IF(Ghosts!$B$35,IF(Param!$M$21,-1-POWER(0.3,Param!$M$21)/(IF(Param!$M$21&lt;20,LightShader!AD120,OFFSET(LightShader!AD120,Param!$M$21-20,0))+POWER(0.3,Param!$M$21)),-2),0))</f>
        <v>3.5912871676882228</v>
      </c>
      <c r="AE55" s="46">
        <f ca="1">IF(ScreenHeight!$B56&lt;OFFSET(Radar!$AC$3,COLUMN(),0),    Param!$B$38/ScreenHeight!$B56,    (Param!$B$37+1/(1-OFFSET(Radar!$AD$3,COLUMN(),0)*ScreenHeight!$C56)/Param!$B$39)/OFFSET(Radar!$AC$3,COLUMN(),0))*DistanceShader!AE55*LightShader!AE55*(IF(OFFSET(Ghosts!$S$41,COLUMN(),0)&lt;ScreenHeight!$E56,   1,   (SQRT(OFFSET(Ghosts!$T$41,COLUMN(),0)-OFFSET(Ghosts!$R$41,COLUMN(),0)*ScreenHeight!$D56)-1))+IF(Ghosts!$B$35,IF(Param!$M$21,-1-POWER(0.3,Param!$M$21)/(IF(Param!$M$21&lt;20,LightShader!AE120,OFFSET(LightShader!AE120,Param!$M$21-20,0))+POWER(0.3,Param!$M$21)),-2),0))</f>
        <v>3.6896081357824992</v>
      </c>
      <c r="AF55" s="46">
        <f ca="1">IF(ScreenHeight!$B56&lt;OFFSET(Radar!$AC$3,COLUMN(),0),    Param!$B$38/ScreenHeight!$B56,    (Param!$B$37+1/(1-OFFSET(Radar!$AD$3,COLUMN(),0)*ScreenHeight!$C56)/Param!$B$39)/OFFSET(Radar!$AC$3,COLUMN(),0))*DistanceShader!AF55*LightShader!AF55*(IF(OFFSET(Ghosts!$S$41,COLUMN(),0)&lt;ScreenHeight!$E56,   1,   (SQRT(OFFSET(Ghosts!$T$41,COLUMN(),0)-OFFSET(Ghosts!$R$41,COLUMN(),0)*ScreenHeight!$D56)-1))+IF(Ghosts!$B$35,IF(Param!$M$21,-1-POWER(0.3,Param!$M$21)/(IF(Param!$M$21&lt;20,LightShader!AF120,OFFSET(LightShader!AF120,Param!$M$21-20,0))+POWER(0.3,Param!$M$21)),-2),0))</f>
        <v>3.7889620227780796</v>
      </c>
      <c r="AG55" s="46">
        <f ca="1">IF(ScreenHeight!$B56&lt;OFFSET(Radar!$AC$3,COLUMN(),0),    Param!$B$38/ScreenHeight!$B56,    (Param!$B$37+1/(1-OFFSET(Radar!$AD$3,COLUMN(),0)*ScreenHeight!$C56)/Param!$B$39)/OFFSET(Radar!$AC$3,COLUMN(),0))*DistanceShader!AG55*LightShader!AG55*(IF(OFFSET(Ghosts!$S$41,COLUMN(),0)&lt;ScreenHeight!$E56,   1,   (SQRT(OFFSET(Ghosts!$T$41,COLUMN(),0)-OFFSET(Ghosts!$R$41,COLUMN(),0)*ScreenHeight!$D56)-1))+IF(Ghosts!$B$35,IF(Param!$M$21,-1-POWER(0.3,Param!$M$21)/(IF(Param!$M$21&lt;20,LightShader!AG120,OFFSET(LightShader!AG120,Param!$M$21-20,0))+POWER(0.3,Param!$M$21)),-2),0))</f>
        <v>3.8890137808922982</v>
      </c>
      <c r="AH55" s="46">
        <f ca="1">IF(ScreenHeight!$B56&lt;OFFSET(Radar!$AC$3,COLUMN(),0),    Param!$B$38/ScreenHeight!$B56,    (Param!$B$37+1/(1-OFFSET(Radar!$AD$3,COLUMN(),0)*ScreenHeight!$C56)/Param!$B$39)/OFFSET(Radar!$AC$3,COLUMN(),0))*DistanceShader!AH55*LightShader!AH55*(IF(OFFSET(Ghosts!$S$41,COLUMN(),0)&lt;ScreenHeight!$E56,   1,   (SQRT(OFFSET(Ghosts!$T$41,COLUMN(),0)-OFFSET(Ghosts!$R$41,COLUMN(),0)*ScreenHeight!$D56)-1))+IF(Ghosts!$B$35,IF(Param!$M$21,-1-POWER(0.3,Param!$M$21)/(IF(Param!$M$21&lt;20,LightShader!AH120,OFFSET(LightShader!AH120,Param!$M$21-20,0))+POWER(0.3,Param!$M$21)),-2),0))</f>
        <v>3.9893732488103013</v>
      </c>
      <c r="AI55" s="46">
        <f ca="1">IF(ScreenHeight!$B56&lt;OFFSET(Radar!$AC$3,COLUMN(),0),    Param!$B$38/ScreenHeight!$B56,    (Param!$B$37+1/(1-OFFSET(Radar!$AD$3,COLUMN(),0)*ScreenHeight!$C56)/Param!$B$39)/OFFSET(Radar!$AC$3,COLUMN(),0))*DistanceShader!AI55*LightShader!AI55*(IF(OFFSET(Ghosts!$S$41,COLUMN(),0)&lt;ScreenHeight!$E56,   1,   (SQRT(OFFSET(Ghosts!$T$41,COLUMN(),0)-OFFSET(Ghosts!$R$41,COLUMN(),0)*ScreenHeight!$D56)-1))+IF(Ghosts!$B$35,IF(Param!$M$21,-1-POWER(0.3,Param!$M$21)/(IF(Param!$M$21&lt;20,LightShader!AI120,OFFSET(LightShader!AI120,Param!$M$21-20,0))+POWER(0.3,Param!$M$21)),-2),0))</f>
        <v>4.0895916196344855</v>
      </c>
      <c r="AJ55" s="46">
        <f ca="1">IF(ScreenHeight!$B56&lt;OFFSET(Radar!$AC$3,COLUMN(),0),    Param!$B$38/ScreenHeight!$B56,    (Param!$B$37+1/(1-OFFSET(Radar!$AD$3,COLUMN(),0)*ScreenHeight!$C56)/Param!$B$39)/OFFSET(Radar!$AC$3,COLUMN(),0))*DistanceShader!AJ55*LightShader!AJ55*(IF(OFFSET(Ghosts!$S$41,COLUMN(),0)&lt;ScreenHeight!$E56,   1,   (SQRT(OFFSET(Ghosts!$T$41,COLUMN(),0)-OFFSET(Ghosts!$R$41,COLUMN(),0)*ScreenHeight!$D56)-1))+IF(Ghosts!$B$35,IF(Param!$M$21,-1-POWER(0.3,Param!$M$21)/(IF(Param!$M$21&lt;20,LightShader!AJ120,OFFSET(LightShader!AJ120,Param!$M$21-20,0))+POWER(0.3,Param!$M$21)),-2),0))</f>
        <v>4.1891588028548297</v>
      </c>
      <c r="AK55" s="46">
        <f ca="1">IF(ScreenHeight!$B56&lt;OFFSET(Radar!$AC$3,COLUMN(),0),    Param!$B$38/ScreenHeight!$B56,    (Param!$B$37+1/(1-OFFSET(Radar!$AD$3,COLUMN(),0)*ScreenHeight!$C56)/Param!$B$39)/OFFSET(Radar!$AC$3,COLUMN(),0))*DistanceShader!AK55*LightShader!AK55*(IF(OFFSET(Ghosts!$S$41,COLUMN(),0)&lt;ScreenHeight!$E56,   1,   (SQRT(OFFSET(Ghosts!$T$41,COLUMN(),0)-OFFSET(Ghosts!$R$41,COLUMN(),0)*ScreenHeight!$D56)-1))+IF(Ghosts!$B$35,IF(Param!$M$21,-1-POWER(0.3,Param!$M$21)/(IF(Param!$M$21&lt;20,LightShader!AK120,OFFSET(LightShader!AK120,Param!$M$21-20,0))+POWER(0.3,Param!$M$21)),-2),0))</f>
        <v>4.2875020602909562</v>
      </c>
      <c r="AL55" s="46">
        <f ca="1">IF(ScreenHeight!$B56&lt;OFFSET(Radar!$AC$3,COLUMN(),0),    Param!$B$38/ScreenHeight!$B56,    (Param!$B$37+1/(1-OFFSET(Radar!$AD$3,COLUMN(),0)*ScreenHeight!$C56)/Param!$B$39)/OFFSET(Radar!$AC$3,COLUMN(),0))*DistanceShader!AL55*LightShader!AL55*(IF(OFFSET(Ghosts!$S$41,COLUMN(),0)&lt;ScreenHeight!$E56,   1,   (SQRT(OFFSET(Ghosts!$T$41,COLUMN(),0)-OFFSET(Ghosts!$R$41,COLUMN(),0)*ScreenHeight!$D56)-1))+IF(Ghosts!$B$35,IF(Param!$M$21,-1-POWER(0.3,Param!$M$21)/(IF(Param!$M$21&lt;20,LightShader!AL120,OFFSET(LightShader!AL120,Param!$M$21-20,0))+POWER(0.3,Param!$M$21)),-2),0))</f>
        <v>4.3839863432114452</v>
      </c>
      <c r="AM55" s="46">
        <f ca="1">IF(ScreenHeight!$B56&lt;OFFSET(Radar!$AC$3,COLUMN(),0),    Param!$B$38/ScreenHeight!$B56,    (Param!$B$37+1/(1-OFFSET(Radar!$AD$3,COLUMN(),0)*ScreenHeight!$C56)/Param!$B$39)/OFFSET(Radar!$AC$3,COLUMN(),0))*DistanceShader!AM55*LightShader!AM55*(IF(OFFSET(Ghosts!$S$41,COLUMN(),0)&lt;ScreenHeight!$E56,   1,   (SQRT(OFFSET(Ghosts!$T$41,COLUMN(),0)-OFFSET(Ghosts!$R$41,COLUMN(),0)*ScreenHeight!$D56)-1))+IF(Ghosts!$B$35,IF(Param!$M$21,-1-POWER(0.3,Param!$M$21)/(IF(Param!$M$21&lt;20,LightShader!AM120,OFFSET(LightShader!AM120,Param!$M$21-20,0))+POWER(0.3,Param!$M$21)),-2),0))</f>
        <v>4.4779167860213489</v>
      </c>
      <c r="AN55" s="46">
        <f ca="1">IF(ScreenHeight!$B56&lt;OFFSET(Radar!$AC$3,COLUMN(),0),    Param!$B$38/ScreenHeight!$B56,    (Param!$B$37+1/(1-OFFSET(Radar!$AD$3,COLUMN(),0)*ScreenHeight!$C56)/Param!$B$39)/OFFSET(Radar!$AC$3,COLUMN(),0))*DistanceShader!AN55*LightShader!AN55*(IF(OFFSET(Ghosts!$S$41,COLUMN(),0)&lt;ScreenHeight!$E56,   1,   (SQRT(OFFSET(Ghosts!$T$41,COLUMN(),0)-OFFSET(Ghosts!$R$41,COLUMN(),0)*ScreenHeight!$D56)-1))+IF(Ghosts!$B$35,IF(Param!$M$21,-1-POWER(0.3,Param!$M$21)/(IF(Param!$M$21&lt;20,LightShader!AN120,OFFSET(LightShader!AN120,Param!$M$21-20,0))+POWER(0.3,Param!$M$21)),-2),0))</f>
        <v>4.5685438095146687</v>
      </c>
      <c r="AO55" s="46">
        <f ca="1">IF(ScreenHeight!$B56&lt;OFFSET(Radar!$AC$3,COLUMN(),0),    Param!$B$38/ScreenHeight!$B56,    (Param!$B$37+1/(1-OFFSET(Radar!$AD$3,COLUMN(),0)*ScreenHeight!$C56)/Param!$B$39)/OFFSET(Radar!$AC$3,COLUMN(),0))*DistanceShader!AO55*LightShader!AO55*(IF(OFFSET(Ghosts!$S$41,COLUMN(),0)&lt;ScreenHeight!$E56,   1,   (SQRT(OFFSET(Ghosts!$T$41,COLUMN(),0)-OFFSET(Ghosts!$R$41,COLUMN(),0)*ScreenHeight!$D56)-1))+IF(Ghosts!$B$35,IF(Param!$M$21,-1-POWER(0.3,Param!$M$21)/(IF(Param!$M$21&lt;20,LightShader!AO120,OFFSET(LightShader!AO120,Param!$M$21-20,0))+POWER(0.3,Param!$M$21)),-2),0))</f>
        <v>4.6550712411695372</v>
      </c>
      <c r="AP55" s="46">
        <f ca="1">IF(ScreenHeight!$B56&lt;OFFSET(Radar!$AC$3,COLUMN(),0),    Param!$B$38/ScreenHeight!$B56,    (Param!$B$37+1/(1-OFFSET(Radar!$AD$3,COLUMN(),0)*ScreenHeight!$C56)/Param!$B$39)/OFFSET(Radar!$AC$3,COLUMN(),0))*DistanceShader!AP55*LightShader!AP55*(IF(OFFSET(Ghosts!$S$41,COLUMN(),0)&lt;ScreenHeight!$E56,   1,   (SQRT(OFFSET(Ghosts!$T$41,COLUMN(),0)-OFFSET(Ghosts!$R$41,COLUMN(),0)*ScreenHeight!$D56)-1))+IF(Ghosts!$B$35,IF(Param!$M$21,-1-POWER(0.3,Param!$M$21)/(IF(Param!$M$21&lt;20,LightShader!AP120,OFFSET(LightShader!AP120,Param!$M$21-20,0))+POWER(0.3,Param!$M$21)),-2),0))</f>
        <v>4.7366677594873581</v>
      </c>
      <c r="AQ55" s="46">
        <f ca="1">IF(ScreenHeight!$B56&lt;OFFSET(Radar!$AC$3,COLUMN(),0),    Param!$B$38/ScreenHeight!$B56,    (Param!$B$37+1/(1-OFFSET(Radar!$AD$3,COLUMN(),0)*ScreenHeight!$C56)/Param!$B$39)/OFFSET(Radar!$AC$3,COLUMN(),0))*DistanceShader!AQ55*LightShader!AQ55*(IF(OFFSET(Ghosts!$S$41,COLUMN(),0)&lt;ScreenHeight!$E56,   1,   (SQRT(OFFSET(Ghosts!$T$41,COLUMN(),0)-OFFSET(Ghosts!$R$41,COLUMN(),0)*ScreenHeight!$D56)-1))+IF(Ghosts!$B$35,IF(Param!$M$21,-1-POWER(0.3,Param!$M$21)/(IF(Param!$M$21&lt;20,LightShader!AQ120,OFFSET(LightShader!AQ120,Param!$M$21-20,0))+POWER(0.3,Param!$M$21)),-2),0))</f>
        <v>4.812481805396188</v>
      </c>
      <c r="AR55" s="46">
        <f ca="1">IF(ScreenHeight!$B56&lt;OFFSET(Radar!$AC$3,COLUMN(),0),    Param!$B$38/ScreenHeight!$B56,    (Param!$B$37+1/(1-OFFSET(Radar!$AD$3,COLUMN(),0)*ScreenHeight!$C56)/Param!$B$39)/OFFSET(Radar!$AC$3,COLUMN(),0))*DistanceShader!AR55*LightShader!AR55*(IF(OFFSET(Ghosts!$S$41,COLUMN(),0)&lt;ScreenHeight!$E56,   1,   (SQRT(OFFSET(Ghosts!$T$41,COLUMN(),0)-OFFSET(Ghosts!$R$41,COLUMN(),0)*ScreenHeight!$D56)-1))+IF(Ghosts!$B$35,IF(Param!$M$21,-1-POWER(0.3,Param!$M$21)/(IF(Param!$M$21&lt;20,LightShader!AR120,OFFSET(LightShader!AR120,Param!$M$21-20,0))+POWER(0.3,Param!$M$21)),-2),0))</f>
        <v>4.8816598741951367</v>
      </c>
      <c r="AS55" s="46">
        <f ca="1">IF(ScreenHeight!$B56&lt;OFFSET(Radar!$AC$3,COLUMN(),0),    Param!$B$38/ScreenHeight!$B56,    (Param!$B$37+1/(1-OFFSET(Radar!$AD$3,COLUMN(),0)*ScreenHeight!$C56)/Param!$B$39)/OFFSET(Radar!$AC$3,COLUMN(),0))*DistanceShader!AS55*LightShader!AS55*(IF(OFFSET(Ghosts!$S$41,COLUMN(),0)&lt;ScreenHeight!$E56,   1,   (SQRT(OFFSET(Ghosts!$T$41,COLUMN(),0)-OFFSET(Ghosts!$R$41,COLUMN(),0)*ScreenHeight!$D56)-1))+IF(Ghosts!$B$35,IF(Param!$M$21,-1-POWER(0.3,Param!$M$21)/(IF(Param!$M$21&lt;20,LightShader!AS120,OFFSET(LightShader!AS120,Param!$M$21-20,0))+POWER(0.3,Param!$M$21)),-2),0))</f>
        <v>4.9433678141565327</v>
      </c>
      <c r="AT55" s="46">
        <f ca="1">IF(ScreenHeight!$B56&lt;OFFSET(Radar!$AC$3,COLUMN(),0),    Param!$B$38/ScreenHeight!$B56,    (Param!$B$37+1/(1-OFFSET(Radar!$AD$3,COLUMN(),0)*ScreenHeight!$C56)/Param!$B$39)/OFFSET(Radar!$AC$3,COLUMN(),0))*DistanceShader!AT55*LightShader!AT55*(IF(OFFSET(Ghosts!$S$41,COLUMN(),0)&lt;ScreenHeight!$E56,   1,   (SQRT(OFFSET(Ghosts!$T$41,COLUMN(),0)-OFFSET(Ghosts!$R$41,COLUMN(),0)*ScreenHeight!$D56)-1))+IF(Ghosts!$B$35,IF(Param!$M$21,-1-POWER(0.3,Param!$M$21)/(IF(Param!$M$21&lt;20,LightShader!AT120,OFFSET(LightShader!AT120,Param!$M$21-20,0))+POWER(0.3,Param!$M$21)),-2),0))</f>
        <v>4.99681443283849</v>
      </c>
      <c r="AU55" s="46">
        <f ca="1">IF(ScreenHeight!$B56&lt;OFFSET(Radar!$AC$3,COLUMN(),0),    Param!$B$38/ScreenHeight!$B56,    (Param!$B$37+1/(1-OFFSET(Radar!$AD$3,COLUMN(),0)*ScreenHeight!$C56)/Param!$B$39)/OFFSET(Radar!$AC$3,COLUMN(),0))*DistanceShader!AU55*LightShader!AU55*(IF(OFFSET(Ghosts!$S$41,COLUMN(),0)&lt;ScreenHeight!$E56,   1,   (SQRT(OFFSET(Ghosts!$T$41,COLUMN(),0)-OFFSET(Ghosts!$R$41,COLUMN(),0)*ScreenHeight!$D56)-1))+IF(Ghosts!$B$35,IF(Param!$M$21,-1-POWER(0.3,Param!$M$21)/(IF(Param!$M$21&lt;20,LightShader!AU120,OFFSET(LightShader!AU120,Param!$M$21-20,0))+POWER(0.3,Param!$M$21)),-2),0))</f>
        <v>5.0412763825776006</v>
      </c>
      <c r="AV55" s="46">
        <f ca="1">IF(ScreenHeight!$B56&lt;OFFSET(Radar!$AC$3,COLUMN(),0),    Param!$B$38/ScreenHeight!$B56,    (Param!$B$37+1/(1-OFFSET(Radar!$AD$3,COLUMN(),0)*ScreenHeight!$C56)/Param!$B$39)/OFFSET(Radar!$AC$3,COLUMN(),0))*DistanceShader!AV55*LightShader!AV55*(IF(OFFSET(Ghosts!$S$41,COLUMN(),0)&lt;ScreenHeight!$E56,   1,   (SQRT(OFFSET(Ghosts!$T$41,COLUMN(),0)-OFFSET(Ghosts!$R$41,COLUMN(),0)*ScreenHeight!$D56)-1))+IF(Ghosts!$B$35,IF(Param!$M$21,-1-POWER(0.3,Param!$M$21)/(IF(Param!$M$21&lt;20,LightShader!AV120,OFFSET(LightShader!AV120,Param!$M$21-20,0))+POWER(0.3,Param!$M$21)),-2),0))</f>
        <v>5.0761230065820584</v>
      </c>
      <c r="AW55" s="46">
        <f ca="1">IF(ScreenHeight!$B56&lt;OFFSET(Radar!$AC$3,COLUMN(),0),    Param!$B$38/ScreenHeight!$B56,    (Param!$B$37+1/(1-OFFSET(Radar!$AD$3,COLUMN(),0)*ScreenHeight!$C56)/Param!$B$39)/OFFSET(Radar!$AC$3,COLUMN(),0))*DistanceShader!AW55*LightShader!AW55*(IF(OFFSET(Ghosts!$S$41,COLUMN(),0)&lt;ScreenHeight!$E56,   1,   (SQRT(OFFSET(Ghosts!$T$41,COLUMN(),0)-OFFSET(Ghosts!$R$41,COLUMN(),0)*ScreenHeight!$D56)-1))+IF(Ghosts!$B$35,IF(Param!$M$21,-1-POWER(0.3,Param!$M$21)/(IF(Param!$M$21&lt;20,LightShader!AW120,OFFSET(LightShader!AW120,Param!$M$21-20,0))+POWER(0.3,Param!$M$21)),-2),0))</f>
        <v>5.1008396257558068</v>
      </c>
      <c r="AX55" s="46">
        <f ca="1">IF(ScreenHeight!$B56&lt;OFFSET(Radar!$AC$3,COLUMN(),0),    Param!$B$38/ScreenHeight!$B56,    (Param!$B$37+1/(1-OFFSET(Radar!$AD$3,COLUMN(),0)*ScreenHeight!$C56)/Param!$B$39)/OFFSET(Radar!$AC$3,COLUMN(),0))*DistanceShader!AX55*LightShader!AX55*(IF(OFFSET(Ghosts!$S$41,COLUMN(),0)&lt;ScreenHeight!$E56,   1,   (SQRT(OFFSET(Ghosts!$T$41,COLUMN(),0)-OFFSET(Ghosts!$R$41,COLUMN(),0)*ScreenHeight!$D56)-1))+IF(Ghosts!$B$35,IF(Param!$M$21,-1-POWER(0.3,Param!$M$21)/(IF(Param!$M$21&lt;20,LightShader!AX120,OFFSET(LightShader!AX120,Param!$M$21-20,0))+POWER(0.3,Param!$M$21)),-2),0))</f>
        <v>5.1150476794284705</v>
      </c>
      <c r="AY55" s="46">
        <f ca="1">IF(ScreenHeight!$B56&lt;OFFSET(Radar!$AC$3,COLUMN(),0),    Param!$B$38/ScreenHeight!$B56,    (Param!$B$37+1/(1-OFFSET(Radar!$AD$3,COLUMN(),0)*ScreenHeight!$C56)/Param!$B$39)/OFFSET(Radar!$AC$3,COLUMN(),0))*DistanceShader!AY55*LightShader!AY55*(IF(OFFSET(Ghosts!$S$41,COLUMN(),0)&lt;ScreenHeight!$E56,   1,   (SQRT(OFFSET(Ghosts!$T$41,COLUMN(),0)-OFFSET(Ghosts!$R$41,COLUMN(),0)*ScreenHeight!$D56)-1))+IF(Ghosts!$B$35,IF(Param!$M$21,-1-POWER(0.3,Param!$M$21)/(IF(Param!$M$21&lt;20,LightShader!AY120,OFFSET(LightShader!AY120,Param!$M$21-20,0))+POWER(0.3,Param!$M$21)),-2),0))</f>
        <v>5.1185202320658378</v>
      </c>
      <c r="AZ55" s="46">
        <f ca="1">IF(ScreenHeight!$B56&lt;OFFSET(Radar!$AC$3,COLUMN(),0),    Param!$B$38/ScreenHeight!$B56,    (Param!$B$37+1/(1-OFFSET(Radar!$AD$3,COLUMN(),0)*ScreenHeight!$C56)/Param!$B$39)/OFFSET(Radar!$AC$3,COLUMN(),0))*DistanceShader!AZ55*LightShader!AZ55*(IF(OFFSET(Ghosts!$S$41,COLUMN(),0)&lt;ScreenHeight!$E56,   1,   (SQRT(OFFSET(Ghosts!$T$41,COLUMN(),0)-OFFSET(Ghosts!$R$41,COLUMN(),0)*ScreenHeight!$D56)-1))+IF(Ghosts!$B$35,IF(Param!$M$21,-1-POWER(0.3,Param!$M$21)/(IF(Param!$M$21&lt;20,LightShader!AZ120,OFFSET(LightShader!AZ120,Param!$M$21-20,0))+POWER(0.3,Param!$M$21)),-2),0))</f>
        <v>5.1111916308748055</v>
      </c>
      <c r="BA55" s="46">
        <f ca="1">IF(ScreenHeight!$B56&lt;OFFSET(Radar!$AC$3,COLUMN(),0),    Param!$B$38/ScreenHeight!$B56,    (Param!$B$37+1/(1-OFFSET(Radar!$AD$3,COLUMN(),0)*ScreenHeight!$C56)/Param!$B$39)/OFFSET(Radar!$AC$3,COLUMN(),0))*DistanceShader!BA55*LightShader!BA55*(IF(OFFSET(Ghosts!$S$41,COLUMN(),0)&lt;ScreenHeight!$E56,   1,   (SQRT(OFFSET(Ghosts!$T$41,COLUMN(),0)-OFFSET(Ghosts!$R$41,COLUMN(),0)*ScreenHeight!$D56)-1))+IF(Ghosts!$B$35,IF(Param!$M$21,-1-POWER(0.3,Param!$M$21)/(IF(Param!$M$21&lt;20,LightShader!BA120,OFFSET(LightShader!BA120,Param!$M$21-20,0))+POWER(0.3,Param!$M$21)),-2),0))</f>
        <v>5.0931605252393242</v>
      </c>
      <c r="BB55" s="46">
        <f ca="1">IF(ScreenHeight!$B56&lt;OFFSET(Radar!$AC$3,COLUMN(),0),    Param!$B$38/ScreenHeight!$B56,    (Param!$B$37+1/(1-OFFSET(Radar!$AD$3,COLUMN(),0)*ScreenHeight!$C56)/Param!$B$39)/OFFSET(Radar!$AC$3,COLUMN(),0))*DistanceShader!BB55*LightShader!BB55*(IF(OFFSET(Ghosts!$S$41,COLUMN(),0)&lt;ScreenHeight!$E56,   1,   (SQRT(OFFSET(Ghosts!$T$41,COLUMN(),0)-OFFSET(Ghosts!$R$41,COLUMN(),0)*ScreenHeight!$D56)-1))+IF(Ghosts!$B$35,IF(Param!$M$21,-1-POWER(0.3,Param!$M$21)/(IF(Param!$M$21&lt;20,LightShader!BB120,OFFSET(LightShader!BB120,Param!$M$21-20,0))+POWER(0.3,Param!$M$21)),-2),0))</f>
        <v>5.0646859894073621</v>
      </c>
      <c r="BC55" s="46">
        <f ca="1">IF(ScreenHeight!$B56&lt;OFFSET(Radar!$AC$3,COLUMN(),0),    Param!$B$38/ScreenHeight!$B56,    (Param!$B$37+1/(1-OFFSET(Radar!$AD$3,COLUMN(),0)*ScreenHeight!$C56)/Param!$B$39)/OFFSET(Radar!$AC$3,COLUMN(),0))*DistanceShader!BC55*LightShader!BC55*(IF(OFFSET(Ghosts!$S$41,COLUMN(),0)&lt;ScreenHeight!$E56,   1,   (SQRT(OFFSET(Ghosts!$T$41,COLUMN(),0)-OFFSET(Ghosts!$R$41,COLUMN(),0)*ScreenHeight!$D56)-1))+IF(Ghosts!$B$35,IF(Param!$M$21,-1-POWER(0.3,Param!$M$21)/(IF(Param!$M$21&lt;20,LightShader!BC120,OFFSET(LightShader!BC120,Param!$M$21-20,0))+POWER(0.3,Param!$M$21)),-2),0))</f>
        <v>5.0261770558664587</v>
      </c>
      <c r="BD55" s="46">
        <f ca="1">IF(ScreenHeight!$B56&lt;OFFSET(Radar!$AC$3,COLUMN(),0),    Param!$B$38/ScreenHeight!$B56,    (Param!$B$37+1/(1-OFFSET(Radar!$AD$3,COLUMN(),0)*ScreenHeight!$C56)/Param!$B$39)/OFFSET(Radar!$AC$3,COLUMN(),0))*DistanceShader!BD55*LightShader!BD55*(IF(OFFSET(Ghosts!$S$41,COLUMN(),0)&lt;ScreenHeight!$E56,   1,   (SQRT(OFFSET(Ghosts!$T$41,COLUMN(),0)-OFFSET(Ghosts!$R$41,COLUMN(),0)*ScreenHeight!$D56)-1))+IF(Ghosts!$B$35,IF(Param!$M$21,-1-POWER(0.3,Param!$M$21)/(IF(Param!$M$21&lt;20,LightShader!BD120,OFFSET(LightShader!BD120,Param!$M$21-20,0))+POWER(0.3,Param!$M$21)),-2),0))</f>
        <v>4.9781764923497702</v>
      </c>
      <c r="BE55" s="46">
        <f ca="1">IF(ScreenHeight!$B56&lt;OFFSET(Radar!$AC$3,COLUMN(),0),    Param!$B$38/ScreenHeight!$B56,    (Param!$B$37+1/(1-OFFSET(Radar!$AD$3,COLUMN(),0)*ScreenHeight!$C56)/Param!$B$39)/OFFSET(Radar!$AC$3,COLUMN(),0))*DistanceShader!BE55*LightShader!BE55*(IF(OFFSET(Ghosts!$S$41,COLUMN(),0)&lt;ScreenHeight!$E56,   1,   (SQRT(OFFSET(Ghosts!$T$41,COLUMN(),0)-OFFSET(Ghosts!$R$41,COLUMN(),0)*ScreenHeight!$D56)-1))+IF(Ghosts!$B$35,IF(Param!$M$21,-1-POWER(0.3,Param!$M$21)/(IF(Param!$M$21&lt;20,LightShader!BE120,OFFSET(LightShader!BE120,Param!$M$21-20,0))+POWER(0.3,Param!$M$21)),-2),0))</f>
        <v>4.9213400722718141</v>
      </c>
      <c r="BF55" s="46">
        <f ca="1">IF(ScreenHeight!$B56&lt;OFFSET(Radar!$AC$3,COLUMN(),0),    Param!$B$38/ScreenHeight!$B56,    (Param!$B$37+1/(1-OFFSET(Radar!$AD$3,COLUMN(),0)*ScreenHeight!$C56)/Param!$B$39)/OFFSET(Radar!$AC$3,COLUMN(),0))*DistanceShader!BF55*LightShader!BF55*(IF(OFFSET(Ghosts!$S$41,COLUMN(),0)&lt;ScreenHeight!$E56,   1,   (SQRT(OFFSET(Ghosts!$T$41,COLUMN(),0)-OFFSET(Ghosts!$R$41,COLUMN(),0)*ScreenHeight!$D56)-1))+IF(Ghosts!$B$35,IF(Param!$M$21,-1-POWER(0.3,Param!$M$21)/(IF(Param!$M$21&lt;20,LightShader!BF120,OFFSET(LightShader!BF120,Param!$M$21-20,0))+POWER(0.3,Param!$M$21)),-2),0))</f>
        <v>4.8564128492861744</v>
      </c>
      <c r="BG55" s="46">
        <f ca="1">IF(ScreenHeight!$B56&lt;OFFSET(Radar!$AC$3,COLUMN(),0),    Param!$B$38/ScreenHeight!$B56,    (Param!$B$37+1/(1-OFFSET(Radar!$AD$3,COLUMN(),0)*ScreenHeight!$C56)/Param!$B$39)/OFFSET(Radar!$AC$3,COLUMN(),0))*DistanceShader!BG55*LightShader!BG55*(IF(OFFSET(Ghosts!$S$41,COLUMN(),0)&lt;ScreenHeight!$E56,   1,   (SQRT(OFFSET(Ghosts!$T$41,COLUMN(),0)-OFFSET(Ghosts!$R$41,COLUMN(),0)*ScreenHeight!$D56)-1))+IF(Ghosts!$B$35,IF(Param!$M$21,-1-POWER(0.3,Param!$M$21)/(IF(Param!$M$21&lt;20,LightShader!BG120,OFFSET(LightShader!BG120,Param!$M$21-20,0))+POWER(0.3,Param!$M$21)),-2),0))</f>
        <v>4.784204032543883</v>
      </c>
      <c r="BH55" s="46">
        <f ca="1">IF(ScreenHeight!$B56&lt;OFFSET(Radar!$AC$3,COLUMN(),0),    Param!$B$38/ScreenHeight!$B56,    (Param!$B$37+1/(1-OFFSET(Radar!$AD$3,COLUMN(),0)*ScreenHeight!$C56)/Param!$B$39)/OFFSET(Radar!$AC$3,COLUMN(),0))*DistanceShader!BH55*LightShader!BH55*(IF(OFFSET(Ghosts!$S$41,COLUMN(),0)&lt;ScreenHeight!$E56,   1,   (SQRT(OFFSET(Ghosts!$T$41,COLUMN(),0)-OFFSET(Ghosts!$R$41,COLUMN(),0)*ScreenHeight!$D56)-1))+IF(Ghosts!$B$35,IF(Param!$M$21,-1-POWER(0.3,Param!$M$21)/(IF(Param!$M$21&lt;20,LightShader!BH120,OFFSET(LightShader!BH120,Param!$M$21-20,0))+POWER(0.3,Param!$M$21)),-2),0))</f>
        <v>4.7055619798726624</v>
      </c>
      <c r="BI55" s="46">
        <f ca="1">IF(ScreenHeight!$B56&lt;OFFSET(Radar!$AC$3,COLUMN(),0),    Param!$B$38/ScreenHeight!$B56,    (Param!$B$37+1/(1-OFFSET(Radar!$AD$3,COLUMN(),0)*ScreenHeight!$C56)/Param!$B$39)/OFFSET(Radar!$AC$3,COLUMN(),0))*DistanceShader!BI55*LightShader!BI55*(IF(OFFSET(Ghosts!$S$41,COLUMN(),0)&lt;ScreenHeight!$E56,   1,   (SQRT(OFFSET(Ghosts!$T$41,COLUMN(),0)-OFFSET(Ghosts!$R$41,COLUMN(),0)*ScreenHeight!$D56)-1))+IF(Ghosts!$B$35,IF(Param!$M$21,-1-POWER(0.3,Param!$M$21)/(IF(Param!$M$21&lt;20,LightShader!BI120,OFFSET(LightShader!BI120,Param!$M$21-20,0))+POWER(0.3,Param!$M$21)),-2),0))</f>
        <v>4.6213506143682075</v>
      </c>
      <c r="BJ55" s="46">
        <f ca="1">IF(ScreenHeight!$B56&lt;OFFSET(Radar!$AC$3,COLUMN(),0),    Param!$B$38/ScreenHeight!$B56,    (Param!$B$37+1/(1-OFFSET(Radar!$AD$3,COLUMN(),0)*ScreenHeight!$C56)/Param!$B$39)/OFFSET(Radar!$AC$3,COLUMN(),0))*DistanceShader!BJ55*LightShader!BJ55*(IF(OFFSET(Ghosts!$S$41,COLUMN(),0)&lt;ScreenHeight!$E56,   1,   (SQRT(OFFSET(Ghosts!$T$41,COLUMN(),0)-OFFSET(Ghosts!$R$41,COLUMN(),0)*ScreenHeight!$D56)-1))+IF(Ghosts!$B$35,IF(Param!$M$21,-1-POWER(0.3,Param!$M$21)/(IF(Param!$M$21&lt;20,LightShader!BJ120,OFFSET(LightShader!BJ120,Param!$M$21-20,0))+POWER(0.3,Param!$M$21)),-2),0))</f>
        <v>4.5324282722146281</v>
      </c>
      <c r="BK55" s="46">
        <f ca="1">IF(ScreenHeight!$B56&lt;OFFSET(Radar!$AC$3,COLUMN(),0),    Param!$B$38/ScreenHeight!$B56,    (Param!$B$37+1/(1-OFFSET(Radar!$AD$3,COLUMN(),0)*ScreenHeight!$C56)/Param!$B$39)/OFFSET(Radar!$AC$3,COLUMN(),0))*DistanceShader!BK55*LightShader!BK55*(IF(OFFSET(Ghosts!$S$41,COLUMN(),0)&lt;ScreenHeight!$E56,   1,   (SQRT(OFFSET(Ghosts!$T$41,COLUMN(),0)-OFFSET(Ghosts!$R$41,COLUMN(),0)*ScreenHeight!$D56)-1))+IF(Ghosts!$B$35,IF(Param!$M$21,-1-POWER(0.3,Param!$M$21)/(IF(Param!$M$21&lt;20,LightShader!BK120,OFFSET(LightShader!BK120,Param!$M$21-20,0))+POWER(0.3,Param!$M$21)),-2),0))</f>
        <v>4.4396296554635448</v>
      </c>
      <c r="BL55" s="46">
        <f ca="1">IF(ScreenHeight!$B56&lt;OFFSET(Radar!$AC$3,COLUMN(),0),    Param!$B$38/ScreenHeight!$B56,    (Param!$B$37+1/(1-OFFSET(Radar!$AD$3,COLUMN(),0)*ScreenHeight!$C56)/Param!$B$39)/OFFSET(Radar!$AC$3,COLUMN(),0))*DistanceShader!BL55*LightShader!BL55*(IF(OFFSET(Ghosts!$S$41,COLUMN(),0)&lt;ScreenHeight!$E56,   1,   (SQRT(OFFSET(Ghosts!$T$41,COLUMN(),0)-OFFSET(Ghosts!$R$41,COLUMN(),0)*ScreenHeight!$D56)-1))+IF(Ghosts!$B$35,IF(Param!$M$21,-1-POWER(0.3,Param!$M$21)/(IF(Param!$M$21&lt;20,LightShader!BL120,OFFSET(LightShader!BL120,Param!$M$21-20,0))+POWER(0.3,Param!$M$21)),-2),0))</f>
        <v>4.3437512368833238</v>
      </c>
      <c r="BM55" s="46">
        <f ca="1">IF(ScreenHeight!$B56&lt;OFFSET(Radar!$AC$3,COLUMN(),0),    Param!$B$38/ScreenHeight!$B56,    (Param!$B$37+1/(1-OFFSET(Radar!$AD$3,COLUMN(),0)*ScreenHeight!$C56)/Param!$B$39)/OFFSET(Radar!$AC$3,COLUMN(),0))*DistanceShader!BM55*LightShader!BM55*(IF(OFFSET(Ghosts!$S$41,COLUMN(),0)&lt;ScreenHeight!$E56,   1,   (SQRT(OFFSET(Ghosts!$T$41,COLUMN(),0)-OFFSET(Ghosts!$R$41,COLUMN(),0)*ScreenHeight!$D56)-1))+IF(Ghosts!$B$35,IF(Param!$M$21,-1-POWER(0.3,Param!$M$21)/(IF(Param!$M$21&lt;20,LightShader!BM120,OFFSET(LightShader!BM120,Param!$M$21-20,0))+POWER(0.3,Param!$M$21)),-2),0))</f>
        <v>4.2455401775232007</v>
      </c>
      <c r="BN55" s="46">
        <f ca="1">IF(ScreenHeight!$B56&lt;OFFSET(Radar!$AC$3,COLUMN(),0),    Param!$B$38/ScreenHeight!$B56,    (Param!$B$37+1/(1-OFFSET(Radar!$AD$3,COLUMN(),0)*ScreenHeight!$C56)/Param!$B$39)/OFFSET(Radar!$AC$3,COLUMN(),0))*DistanceShader!BN55*LightShader!BN55*(IF(OFFSET(Ghosts!$S$41,COLUMN(),0)&lt;ScreenHeight!$E56,   1,   (SQRT(OFFSET(Ghosts!$T$41,COLUMN(),0)-OFFSET(Ghosts!$R$41,COLUMN(),0)*ScreenHeight!$D56)-1))+IF(Ghosts!$B$35,IF(Param!$M$21,-1-POWER(0.3,Param!$M$21)/(IF(Param!$M$21&lt;20,LightShader!BN120,OFFSET(LightShader!BN120,Param!$M$21-20,0))+POWER(0.3,Param!$M$21)),-2),0))</f>
        <v>4.1456865907592464</v>
      </c>
      <c r="BO55" s="46">
        <f ca="1">IF(ScreenHeight!$B56&lt;OFFSET(Radar!$AC$3,COLUMN(),0),    Param!$B$38/ScreenHeight!$B56,    (Param!$B$37+1/(1-OFFSET(Radar!$AD$3,COLUMN(),0)*ScreenHeight!$C56)/Param!$B$39)/OFFSET(Radar!$AC$3,COLUMN(),0))*DistanceShader!BO55*LightShader!BO55*(IF(OFFSET(Ghosts!$S$41,COLUMN(),0)&lt;ScreenHeight!$E56,   1,   (SQRT(OFFSET(Ghosts!$T$41,COLUMN(),0)-OFFSET(Ghosts!$R$41,COLUMN(),0)*ScreenHeight!$D56)-1))+IF(Ghosts!$B$35,IF(Param!$M$21,-1-POWER(0.3,Param!$M$21)/(IF(Param!$M$21&lt;20,LightShader!BO120,OFFSET(LightShader!BO120,Param!$M$21-20,0))+POWER(0.3,Param!$M$21)),-2),0))</f>
        <v>4.0448188263442084</v>
      </c>
      <c r="BP55" s="46">
        <f ca="1">IF(ScreenHeight!$B56&lt;OFFSET(Radar!$AC$3,COLUMN(),0),    Param!$B$38/ScreenHeight!$B56,    (Param!$B$37+1/(1-OFFSET(Radar!$AD$3,COLUMN(),0)*ScreenHeight!$C56)/Param!$B$39)/OFFSET(Radar!$AC$3,COLUMN(),0))*DistanceShader!BP55*LightShader!BP55*(IF(OFFSET(Ghosts!$S$41,COLUMN(),0)&lt;ScreenHeight!$E56,   1,   (SQRT(OFFSET(Ghosts!$T$41,COLUMN(),0)-OFFSET(Ghosts!$R$41,COLUMN(),0)*ScreenHeight!$D56)-1))+IF(Ghosts!$B$35,IF(Param!$M$21,-1-POWER(0.3,Param!$M$21)/(IF(Param!$M$21&lt;20,LightShader!BP120,OFFSET(LightShader!BP120,Param!$M$21-20,0))+POWER(0.3,Param!$M$21)),-2),0))</f>
        <v>3.943501351689366</v>
      </c>
      <c r="BQ55" s="46">
        <f ca="1">IF(ScreenHeight!$B56&lt;OFFSET(Radar!$AC$3,COLUMN(),0),    Param!$B$38/ScreenHeight!$B56,    (Param!$B$37+1/(1-OFFSET(Radar!$AD$3,COLUMN(),0)*ScreenHeight!$C56)/Param!$B$39)/OFFSET(Radar!$AC$3,COLUMN(),0))*DistanceShader!BQ55*LightShader!BQ55*(IF(OFFSET(Ghosts!$S$41,COLUMN(),0)&lt;ScreenHeight!$E56,   1,   (SQRT(OFFSET(Ghosts!$T$41,COLUMN(),0)-OFFSET(Ghosts!$R$41,COLUMN(),0)*ScreenHeight!$D56)-1))+IF(Ghosts!$B$35,IF(Param!$M$21,-1-POWER(0.3,Param!$M$21)/(IF(Param!$M$21&lt;20,LightShader!BQ120,OFFSET(LightShader!BQ120,Param!$M$21-20,0))+POWER(0.3,Param!$M$21)),-2),0))</f>
        <v>3.8422347662290424</v>
      </c>
      <c r="BR55" s="46">
        <f ca="1">IF(ScreenHeight!$B56&lt;OFFSET(Radar!$AC$3,COLUMN(),0),    Param!$B$38/ScreenHeight!$B56,    (Param!$B$37+1/(1-OFFSET(Radar!$AD$3,COLUMN(),0)*ScreenHeight!$C56)/Param!$B$39)/OFFSET(Radar!$AC$3,COLUMN(),0))*DistanceShader!BR55*LightShader!BR55*(IF(OFFSET(Ghosts!$S$41,COLUMN(),0)&lt;ScreenHeight!$E56,   1,   (SQRT(OFFSET(Ghosts!$T$41,COLUMN(),0)-OFFSET(Ghosts!$R$41,COLUMN(),0)*ScreenHeight!$D56)-1))+IF(Ghosts!$B$35,IF(Param!$M$21,-1-POWER(0.3,Param!$M$21)/(IF(Param!$M$21&lt;20,LightShader!BR120,OFFSET(LightShader!BR120,Param!$M$21-20,0))+POWER(0.3,Param!$M$21)),-2),0))</f>
        <v>3.7414574860915155</v>
      </c>
      <c r="BS55" s="46">
        <f ca="1">IF(ScreenHeight!$B56&lt;OFFSET(Radar!$AC$3,COLUMN(),0),    Param!$B$38/ScreenHeight!$B56,    (Param!$B$37+1/(1-OFFSET(Radar!$AD$3,COLUMN(),0)*ScreenHeight!$C56)/Param!$B$39)/OFFSET(Radar!$AC$3,COLUMN(),0))*DistanceShader!BS55*LightShader!BS55*(IF(OFFSET(Ghosts!$S$41,COLUMN(),0)&lt;ScreenHeight!$E56,   1,   (SQRT(OFFSET(Ghosts!$T$41,COLUMN(),0)-OFFSET(Ghosts!$R$41,COLUMN(),0)*ScreenHeight!$D56)-1))+IF(Ghosts!$B$35,IF(Param!$M$21,-1-POWER(0.3,Param!$M$21)/(IF(Param!$M$21&lt;20,LightShader!BS120,OFFSET(LightShader!BS120,Param!$M$21-20,0))+POWER(0.3,Param!$M$21)),-2),0))</f>
        <v>3.6415486676882964</v>
      </c>
      <c r="BT55" s="46">
        <f ca="1">IF(ScreenHeight!$B56&lt;OFFSET(Radar!$AC$3,COLUMN(),0),    Param!$B$38/ScreenHeight!$B56,    (Param!$B$37+1/(1-OFFSET(Radar!$AD$3,COLUMN(),0)*ScreenHeight!$C56)/Param!$B$39)/OFFSET(Radar!$AC$3,COLUMN(),0))*DistanceShader!BT55*LightShader!BT55*(IF(OFFSET(Ghosts!$S$41,COLUMN(),0)&lt;ScreenHeight!$E56,   1,   (SQRT(OFFSET(Ghosts!$T$41,COLUMN(),0)-OFFSET(Ghosts!$R$41,COLUMN(),0)*ScreenHeight!$D56)-1))+IF(Ghosts!$B$35,IF(Param!$M$21,-1-POWER(0.3,Param!$M$21)/(IF(Param!$M$21&lt;20,LightShader!BT120,OFFSET(LightShader!BT120,Param!$M$21-20,0))+POWER(0.3,Param!$M$21)),-2),0))</f>
        <v>3.5428319886530542</v>
      </c>
      <c r="BU55" s="46">
        <f ca="1">IF(ScreenHeight!$B56&lt;OFFSET(Radar!$AC$3,COLUMN(),0),    Param!$B$38/ScreenHeight!$B56,    (Param!$B$37+1/(1-OFFSET(Radar!$AD$3,COLUMN(),0)*ScreenHeight!$C56)/Param!$B$39)/OFFSET(Radar!$AC$3,COLUMN(),0))*DistanceShader!BU55*LightShader!BU55*(IF(OFFSET(Ghosts!$S$41,COLUMN(),0)&lt;ScreenHeight!$E56,   1,   (SQRT(OFFSET(Ghosts!$T$41,COLUMN(),0)-OFFSET(Ghosts!$R$41,COLUMN(),0)*ScreenHeight!$D56)-1))+IF(Ghosts!$B$35,IF(Param!$M$21,-1-POWER(0.3,Param!$M$21)/(IF(Param!$M$21&lt;20,LightShader!BU120,OFFSET(LightShader!BU120,Param!$M$21-20,0))+POWER(0.3,Param!$M$21)),-2),0))</f>
        <v>3.4455799633067818</v>
      </c>
      <c r="BV55" s="46">
        <f ca="1">IF(ScreenHeight!$B56&lt;OFFSET(Radar!$AC$3,COLUMN(),0),    Param!$B$38/ScreenHeight!$B56,    (Param!$B$37+1/(1-OFFSET(Radar!$AD$3,COLUMN(),0)*ScreenHeight!$C56)/Param!$B$39)/OFFSET(Radar!$AC$3,COLUMN(),0))*DistanceShader!BV55*LightShader!BV55*(IF(OFFSET(Ghosts!$S$41,COLUMN(),0)&lt;ScreenHeight!$E56,   1,   (SQRT(OFFSET(Ghosts!$T$41,COLUMN(),0)-OFFSET(Ghosts!$R$41,COLUMN(),0)*ScreenHeight!$D56)-1))+IF(Ghosts!$B$35,IF(Param!$M$21,-1-POWER(0.3,Param!$M$21)/(IF(Param!$M$21&lt;20,LightShader!BV120,OFFSET(LightShader!BV120,Param!$M$21-20,0))+POWER(0.3,Param!$M$21)),-2),0))</f>
        <v>3.3500185303760612</v>
      </c>
      <c r="BW55" s="46">
        <f ca="1">IF(ScreenHeight!$B56&lt;OFFSET(Radar!$AC$3,COLUMN(),0),    Param!$B$38/ScreenHeight!$B56,    (Param!$B$37+1/(1-OFFSET(Radar!$AD$3,COLUMN(),0)*ScreenHeight!$C56)/Param!$B$39)/OFFSET(Radar!$AC$3,COLUMN(),0))*DistanceShader!BW55*LightShader!BW55*(IF(OFFSET(Ghosts!$S$41,COLUMN(),0)&lt;ScreenHeight!$E56,   1,   (SQRT(OFFSET(Ghosts!$T$41,COLUMN(),0)-OFFSET(Ghosts!$R$41,COLUMN(),0)*ScreenHeight!$D56)-1))+IF(Ghosts!$B$35,IF(Param!$M$21,-1-POWER(0.3,Param!$M$21)/(IF(Param!$M$21&lt;20,LightShader!BW120,OFFSET(LightShader!BW120,Param!$M$21-20,0))+POWER(0.3,Param!$M$21)),-2),0))</f>
        <v>3.2563317081968646</v>
      </c>
      <c r="BX55" s="46">
        <f ca="1">IF(ScreenHeight!$B56&lt;OFFSET(Radar!$AC$3,COLUMN(),0),    Param!$B$38/ScreenHeight!$B56,    (Param!$B$37+1/(1-OFFSET(Radar!$AD$3,COLUMN(),0)*ScreenHeight!$C56)/Param!$B$39)/OFFSET(Radar!$AC$3,COLUMN(),0))*DistanceShader!BX55*LightShader!BX55*(IF(OFFSET(Ghosts!$S$41,COLUMN(),0)&lt;ScreenHeight!$E56,   1,   (SQRT(OFFSET(Ghosts!$T$41,COLUMN(),0)-OFFSET(Ghosts!$R$41,COLUMN(),0)*ScreenHeight!$D56)-1))+IF(Ghosts!$B$35,IF(Param!$M$21,-1-POWER(0.3,Param!$M$21)/(IF(Param!$M$21&lt;20,LightShader!BX120,OFFSET(LightShader!BX120,Param!$M$21-20,0))+POWER(0.3,Param!$M$21)),-2),0))</f>
        <v>3.1646661641754776</v>
      </c>
      <c r="BY55" s="46">
        <f ca="1">IF(ScreenHeight!$B56&lt;OFFSET(Radar!$AC$3,COLUMN(),0),    Param!$B$38/ScreenHeight!$B56,    (Param!$B$37+1/(1-OFFSET(Radar!$AD$3,COLUMN(),0)*ScreenHeight!$C56)/Param!$B$39)/OFFSET(Radar!$AC$3,COLUMN(),0))*DistanceShader!BY55*LightShader!BY55*(IF(OFFSET(Ghosts!$S$41,COLUMN(),0)&lt;ScreenHeight!$E56,   1,   (SQRT(OFFSET(Ghosts!$T$41,COLUMN(),0)-OFFSET(Ghosts!$R$41,COLUMN(),0)*ScreenHeight!$D56)-1))+IF(Ghosts!$B$35,IF(Param!$M$21,-1-POWER(0.3,Param!$M$21)/(IF(Param!$M$21&lt;20,LightShader!BY120,OFFSET(LightShader!BY120,Param!$M$21-20,0))+POWER(0.3,Param!$M$21)),-2),0))</f>
        <v>3.0751355894257344</v>
      </c>
      <c r="BZ55" s="46">
        <f ca="1">IF(ScreenHeight!$B56&lt;OFFSET(Radar!$AC$3,COLUMN(),0),    Param!$B$38/ScreenHeight!$B56,    (Param!$B$37+1/(1-OFFSET(Radar!$AD$3,COLUMN(),0)*ScreenHeight!$C56)/Param!$B$39)/OFFSET(Radar!$AC$3,COLUMN(),0))*DistanceShader!BZ55*LightShader!BZ55*(IF(OFFSET(Ghosts!$S$41,COLUMN(),0)&lt;ScreenHeight!$E56,   1,   (SQRT(OFFSET(Ghosts!$T$41,COLUMN(),0)-OFFSET(Ghosts!$R$41,COLUMN(),0)*ScreenHeight!$D56)-1))+IF(Ghosts!$B$35,IF(Param!$M$21,-1-POWER(0.3,Param!$M$21)/(IF(Param!$M$21&lt;20,LightShader!BZ120,OFFSET(LightShader!BZ120,Param!$M$21-20,0))+POWER(0.3,Param!$M$21)),-2),0))</f>
        <v>2.9878248059017518</v>
      </c>
      <c r="CA55" s="46">
        <f ca="1">IF(ScreenHeight!$B56&lt;OFFSET(Radar!$AC$3,COLUMN(),0),    Param!$B$38/ScreenHeight!$B56,    (Param!$B$37+1/(1-OFFSET(Radar!$AD$3,COLUMN(),0)*ScreenHeight!$C56)/Param!$B$39)/OFFSET(Radar!$AC$3,COLUMN(),0))*DistanceShader!CA55*LightShader!CA55*(IF(OFFSET(Ghosts!$S$41,COLUMN(),0)&lt;ScreenHeight!$E56,   1,   (SQRT(OFFSET(Ghosts!$T$41,COLUMN(),0)-OFFSET(Ghosts!$R$41,COLUMN(),0)*ScreenHeight!$D56)-1))+IF(Ghosts!$B$35,IF(Param!$M$21,-1-POWER(0.3,Param!$M$21)/(IF(Param!$M$21&lt;20,LightShader!CA120,OFFSET(LightShader!CA120,Param!$M$21-20,0))+POWER(0.3,Param!$M$21)),-2),0))</f>
        <v>2.9027935623407535</v>
      </c>
      <c r="CB55" s="46">
        <f ca="1">IF(ScreenHeight!$B56&lt;OFFSET(Radar!$AC$3,COLUMN(),0),    Param!$B$38/ScreenHeight!$B56,    (Param!$B$37+1/(1-OFFSET(Radar!$AD$3,COLUMN(),0)*ScreenHeight!$C56)/Param!$B$39)/OFFSET(Radar!$AC$3,COLUMN(),0))*DistanceShader!CB55*LightShader!CB55*(IF(OFFSET(Ghosts!$S$41,COLUMN(),0)&lt;ScreenHeight!$E56,   1,   (SQRT(OFFSET(Ghosts!$T$41,COLUMN(),0)-OFFSET(Ghosts!$R$41,COLUMN(),0)*ScreenHeight!$D56)-1))+IF(Ghosts!$B$35,IF(Param!$M$21,-1-POWER(0.3,Param!$M$21)/(IF(Param!$M$21&lt;20,LightShader!CB120,OFFSET(LightShader!CB120,Param!$M$21-20,0))+POWER(0.3,Param!$M$21)),-2),0))</f>
        <v>2.8200799976697346</v>
      </c>
      <c r="CC55" s="46">
        <f ca="1">IF(ScreenHeight!$B56&lt;OFFSET(Radar!$AC$3,COLUMN(),0),    Param!$B$38/ScreenHeight!$B56,    (Param!$B$37+1/(1-OFFSET(Radar!$AD$3,COLUMN(),0)*ScreenHeight!$C56)/Param!$B$39)/OFFSET(Radar!$AC$3,COLUMN(),0))*DistanceShader!CC55*LightShader!CC55*(IF(OFFSET(Ghosts!$S$41,COLUMN(),0)&lt;ScreenHeight!$E56,   1,   (SQRT(OFFSET(Ghosts!$T$41,COLUMN(),0)-OFFSET(Ghosts!$R$41,COLUMN(),0)*ScreenHeight!$D56)-1))+IF(Ghosts!$B$35,IF(Param!$M$21,-1-POWER(0.3,Param!$M$21)/(IF(Param!$M$21&lt;20,LightShader!CC120,OFFSET(LightShader!CC120,Param!$M$21-20,0))+POWER(0.3,Param!$M$21)),-2),0))</f>
        <v>2.7397037671510831</v>
      </c>
      <c r="CD55" s="46">
        <f ca="1">IF(ScreenHeight!$B56&lt;OFFSET(Radar!$AC$3,COLUMN(),0),    Param!$B$38/ScreenHeight!$B56,    (Param!$B$37+1/(1-OFFSET(Radar!$AD$3,COLUMN(),0)*ScreenHeight!$C56)/Param!$B$39)/OFFSET(Radar!$AC$3,COLUMN(),0))*DistanceShader!CD55*LightShader!CD55*(IF(OFFSET(Ghosts!$S$41,COLUMN(),0)&lt;ScreenHeight!$E56,   1,   (SQRT(OFFSET(Ghosts!$T$41,COLUMN(),0)-OFFSET(Ghosts!$R$41,COLUMN(),0)*ScreenHeight!$D56)-1))+IF(Ghosts!$B$35,IF(Param!$M$21,-1-POWER(0.3,Param!$M$21)/(IF(Param!$M$21&lt;20,LightShader!CD120,OFFSET(LightShader!CD120,Param!$M$21-20,0))+POWER(0.3,Param!$M$21)),-2),0))</f>
        <v>2.6616688384279104</v>
      </c>
      <c r="CE55" s="46">
        <f ca="1">IF(ScreenHeight!$B56&lt;OFFSET(Radar!$AC$3,COLUMN(),0),    Param!$B$38/ScreenHeight!$B56,    (Param!$B$37+1/(1-OFFSET(Radar!$AD$3,COLUMN(),0)*ScreenHeight!$C56)/Param!$B$39)/OFFSET(Radar!$AC$3,COLUMN(),0))*DistanceShader!CE55*LightShader!CE55*(IF(OFFSET(Ghosts!$S$41,COLUMN(),0)&lt;ScreenHeight!$E56,   1,   (SQRT(OFFSET(Ghosts!$T$41,COLUMN(),0)-OFFSET(Ghosts!$R$41,COLUMN(),0)*ScreenHeight!$D56)-1))+IF(Ghosts!$B$35,IF(Param!$M$21,-1-POWER(0.3,Param!$M$21)/(IF(Param!$M$21&lt;20,LightShader!CE120,OFFSET(LightShader!CE120,Param!$M$21-20,0))+POWER(0.3,Param!$M$21)),-2),0))</f>
        <v>2.5859659727141233</v>
      </c>
      <c r="CF55" s="46">
        <f ca="1">IF(ScreenHeight!$B56&lt;OFFSET(Radar!$AC$3,COLUMN(),0),    Param!$B$38/ScreenHeight!$B56,    (Param!$B$37+1/(1-OFFSET(Radar!$AD$3,COLUMN(),0)*ScreenHeight!$C56)/Param!$B$39)/OFFSET(Radar!$AC$3,COLUMN(),0))*DistanceShader!CF55*LightShader!CF55*(IF(OFFSET(Ghosts!$S$41,COLUMN(),0)&lt;ScreenHeight!$E56,   1,   (SQRT(OFFSET(Ghosts!$T$41,COLUMN(),0)-OFFSET(Ghosts!$R$41,COLUMN(),0)*ScreenHeight!$D56)-1))+IF(Ghosts!$B$35,IF(Param!$M$21,-1-POWER(0.3,Param!$M$21)/(IF(Param!$M$21&lt;20,LightShader!CF120,OFFSET(LightShader!CF120,Param!$M$21-20,0))+POWER(0.3,Param!$M$21)),-2),0))</f>
        <v>2.512574911493199</v>
      </c>
      <c r="CG55" s="46">
        <f ca="1">IF(ScreenHeight!$B56&lt;OFFSET(Radar!$AC$3,COLUMN(),0),    Param!$B$38/ScreenHeight!$B56,    (Param!$B$37+1/(1-OFFSET(Radar!$AD$3,COLUMN(),0)*ScreenHeight!$C56)/Param!$B$39)/OFFSET(Radar!$AC$3,COLUMN(),0))*DistanceShader!CG55*LightShader!CG55*(IF(OFFSET(Ghosts!$S$41,COLUMN(),0)&lt;ScreenHeight!$E56,   1,   (SQRT(OFFSET(Ghosts!$T$41,COLUMN(),0)-OFFSET(Ghosts!$R$41,COLUMN(),0)*ScreenHeight!$D56)-1))+IF(Ghosts!$B$35,IF(Param!$M$21,-1-POWER(0.3,Param!$M$21)/(IF(Param!$M$21&lt;20,LightShader!CG120,OFFSET(LightShader!CG120,Param!$M$21-20,0))+POWER(0.3,Param!$M$21)),-2),0))</f>
        <v>2.4414662919589243</v>
      </c>
      <c r="CH55" s="46">
        <f ca="1">IF(ScreenHeight!$B56&lt;OFFSET(Radar!$AC$3,COLUMN(),0),    Param!$B$38/ScreenHeight!$B56,    (Param!$B$37+1/(1-OFFSET(Radar!$AD$3,COLUMN(),0)*ScreenHeight!$C56)/Param!$B$39)/OFFSET(Radar!$AC$3,COLUMN(),0))*DistanceShader!CH55*LightShader!CH55*(IF(OFFSET(Ghosts!$S$41,COLUMN(),0)&lt;ScreenHeight!$E56,   1,   (SQRT(OFFSET(Ghosts!$T$41,COLUMN(),0)-OFFSET(Ghosts!$R$41,COLUMN(),0)*ScreenHeight!$D56)-1))+IF(Ghosts!$B$35,IF(Param!$M$21,-1-POWER(0.3,Param!$M$21)/(IF(Param!$M$21&lt;20,LightShader!CH120,OFFSET(LightShader!CH120,Param!$M$21-20,0))+POWER(0.3,Param!$M$21)),-2),0))</f>
        <v>2.3726033156434267</v>
      </c>
      <c r="CI55" s="46">
        <f ca="1">IF(ScreenHeight!$B56&lt;OFFSET(Radar!$AC$3,COLUMN(),0),    Param!$B$38/ScreenHeight!$B56,    (Param!$B$37+1/(1-OFFSET(Radar!$AD$3,COLUMN(),0)*ScreenHeight!$C56)/Param!$B$39)/OFFSET(Radar!$AC$3,COLUMN(),0))*DistanceShader!CI55*LightShader!CI55*(IF(OFFSET(Ghosts!$S$41,COLUMN(),0)&lt;ScreenHeight!$E56,   1,   (SQRT(OFFSET(Ghosts!$T$41,COLUMN(),0)-OFFSET(Ghosts!$R$41,COLUMN(),0)*ScreenHeight!$D56)-1))+IF(Ghosts!$B$35,IF(Param!$M$21,-1-POWER(0.3,Param!$M$21)/(IF(Param!$M$21&lt;20,LightShader!CI120,OFFSET(LightShader!CI120,Param!$M$21-20,0))+POWER(0.3,Param!$M$21)),-2),0))</f>
        <v>2.3059431947083207</v>
      </c>
      <c r="CJ55" s="46">
        <f ca="1">IF(ScreenHeight!$B56&lt;OFFSET(Radar!$AC$3,COLUMN(),0),    Param!$B$38/ScreenHeight!$B56,    (Param!$B$37+1/(1-OFFSET(Radar!$AD$3,COLUMN(),0)*ScreenHeight!$C56)/Param!$B$39)/OFFSET(Radar!$AC$3,COLUMN(),0))*DistanceShader!CJ55*LightShader!CJ55*(IF(OFFSET(Ghosts!$S$41,COLUMN(),0)&lt;ScreenHeight!$E56,   1,   (SQRT(OFFSET(Ghosts!$T$41,COLUMN(),0)-OFFSET(Ghosts!$R$41,COLUMN(),0)*ScreenHeight!$D56)-1))+IF(Ghosts!$B$35,IF(Param!$M$21,-1-POWER(0.3,Param!$M$21)/(IF(Param!$M$21&lt;20,LightShader!CJ120,OFFSET(LightShader!CJ120,Param!$M$21-20,0))+POWER(0.3,Param!$M$21)),-2),0))</f>
        <v>2.2414383995970879</v>
      </c>
      <c r="CK55" s="46">
        <f ca="1">IF(ScreenHeight!$B56&lt;OFFSET(Radar!$AC$3,COLUMN(),0),    Param!$B$38/ScreenHeight!$B56,    (Param!$B$37+1/(1-OFFSET(Radar!$AD$3,COLUMN(),0)*ScreenHeight!$C56)/Param!$B$39)/OFFSET(Radar!$AC$3,COLUMN(),0))*DistanceShader!CK55*LightShader!CK55*(IF(OFFSET(Ghosts!$S$41,COLUMN(),0)&lt;ScreenHeight!$E56,   1,   (SQRT(OFFSET(Ghosts!$T$41,COLUMN(),0)-OFFSET(Ghosts!$R$41,COLUMN(),0)*ScreenHeight!$D56)-1))+IF(Ghosts!$B$35,IF(Param!$M$21,-1-POWER(0.3,Param!$M$21)/(IF(Param!$M$21&lt;20,LightShader!CK120,OFFSET(LightShader!CK120,Param!$M$21-20,0))+POWER(0.3,Param!$M$21)),-2),0))</f>
        <v>2.1790377304462858</v>
      </c>
      <c r="CL55" s="46">
        <f ca="1">IF(ScreenHeight!$B56&lt;OFFSET(Radar!$AC$3,COLUMN(),0),    Param!$B$38/ScreenHeight!$B56,    (Param!$B$37+1/(1-OFFSET(Radar!$AD$3,COLUMN(),0)*ScreenHeight!$C56)/Param!$B$39)/OFFSET(Radar!$AC$3,COLUMN(),0))*DistanceShader!CL55*LightShader!CL55*(IF(OFFSET(Ghosts!$S$41,COLUMN(),0)&lt;ScreenHeight!$E56,   1,   (SQRT(OFFSET(Ghosts!$T$41,COLUMN(),0)-OFFSET(Ghosts!$R$41,COLUMN(),0)*ScreenHeight!$D56)-1))+IF(Ghosts!$B$35,IF(Param!$M$21,-1-POWER(0.3,Param!$M$21)/(IF(Param!$M$21&lt;20,LightShader!CL120,OFFSET(LightShader!CL120,Param!$M$21-20,0))+POWER(0.3,Param!$M$21)),-2),0))</f>
        <v>2.1186872330434219</v>
      </c>
      <c r="CM55" s="46">
        <f ca="1">IF(ScreenHeight!$B56&lt;OFFSET(Radar!$AC$3,COLUMN(),0),    Param!$B$38/ScreenHeight!$B56,    (Param!$B$37+1/(1-OFFSET(Radar!$AD$3,COLUMN(),0)*ScreenHeight!$C56)/Param!$B$39)/OFFSET(Radar!$AC$3,COLUMN(),0))*DistanceShader!CM55*LightShader!CM55*(IF(OFFSET(Ghosts!$S$41,COLUMN(),0)&lt;ScreenHeight!$E56,   1,   (SQRT(OFFSET(Ghosts!$T$41,COLUMN(),0)-OFFSET(Ghosts!$R$41,COLUMN(),0)*ScreenHeight!$D56)-1))+IF(Ghosts!$B$35,IF(Param!$M$21,-1-POWER(0.3,Param!$M$21)/(IF(Param!$M$21&lt;20,LightShader!CM120,OFFSET(LightShader!CM120,Param!$M$21-20,0))+POWER(0.3,Param!$M$21)),-2),0))</f>
        <v>2.060330978356093</v>
      </c>
      <c r="CN55" s="46">
        <f ca="1">IF(ScreenHeight!$B56&lt;OFFSET(Radar!$AC$3,COLUMN(),0),    Param!$B$38/ScreenHeight!$B56,    (Param!$B$37+1/(1-OFFSET(Radar!$AD$3,COLUMN(),0)*ScreenHeight!$C56)/Param!$B$39)/OFFSET(Radar!$AC$3,COLUMN(),0))*DistanceShader!CN55*LightShader!CN55*(IF(OFFSET(Ghosts!$S$41,COLUMN(),0)&lt;ScreenHeight!$E56,   1,   (SQRT(OFFSET(Ghosts!$T$41,COLUMN(),0)-OFFSET(Ghosts!$R$41,COLUMN(),0)*ScreenHeight!$D56)-1))+IF(Ghosts!$B$35,IF(Param!$M$21,-1-POWER(0.3,Param!$M$21)/(IF(Param!$M$21&lt;20,LightShader!CN120,OFFSET(LightShader!CN120,Param!$M$21-20,0))+POWER(0.3,Param!$M$21)),-2),0))</f>
        <v>2.0039117228505936</v>
      </c>
      <c r="CO55" s="46">
        <f ca="1">IF(ScreenHeight!$B56&lt;OFFSET(Radar!$AC$3,COLUMN(),0),    Param!$B$38/ScreenHeight!$B56,    (Param!$B$37+1/(1-OFFSET(Radar!$AD$3,COLUMN(),0)*ScreenHeight!$C56)/Param!$B$39)/OFFSET(Radar!$AC$3,COLUMN(),0))*DistanceShader!CO55*LightShader!CO55*(IF(OFFSET(Ghosts!$S$41,COLUMN(),0)&lt;ScreenHeight!$E56,   1,   (SQRT(OFFSET(Ghosts!$T$41,COLUMN(),0)-OFFSET(Ghosts!$R$41,COLUMN(),0)*ScreenHeight!$D56)-1))+IF(Ghosts!$B$35,IF(Param!$M$21,-1-POWER(0.3,Param!$M$21)/(IF(Param!$M$21&lt;20,LightShader!CO120,OFFSET(LightShader!CO120,Param!$M$21-20,0))+POWER(0.3,Param!$M$21)),-2),0))</f>
        <v>1.9493714650442626</v>
      </c>
      <c r="CP55" s="46">
        <f ca="1">IF(ScreenHeight!$B56&lt;OFFSET(Radar!$AC$3,COLUMN(),0),    Param!$B$38/ScreenHeight!$B56,    (Param!$B$37+1/(1-OFFSET(Radar!$AD$3,COLUMN(),0)*ScreenHeight!$C56)/Param!$B$39)/OFFSET(Radar!$AC$3,COLUMN(),0))*DistanceShader!CP55*LightShader!CP55*(IF(OFFSET(Ghosts!$S$41,COLUMN(),0)&lt;ScreenHeight!$E56,   1,   (SQRT(OFFSET(Ghosts!$T$41,COLUMN(),0)-OFFSET(Ghosts!$R$41,COLUMN(),0)*ScreenHeight!$D56)-1))+IF(Ghosts!$B$35,IF(Param!$M$21,-1-POWER(0.3,Param!$M$21)/(IF(Param!$M$21&lt;20,LightShader!CP120,OFFSET(LightShader!CP120,Param!$M$21-20,0))+POWER(0.3,Param!$M$21)),-2),0))</f>
        <v>1.8966519120436154</v>
      </c>
      <c r="CQ55" s="46">
        <f ca="1">IF(ScreenHeight!$B56&lt;OFFSET(Radar!$AC$3,COLUMN(),0),    Param!$B$38/ScreenHeight!$B56,    (Param!$B$37+1/(1-OFFSET(Radar!$AD$3,COLUMN(),0)*ScreenHeight!$C56)/Param!$B$39)/OFFSET(Radar!$AC$3,COLUMN(),0))*DistanceShader!CQ55*LightShader!CQ55*(IF(OFFSET(Ghosts!$S$41,COLUMN(),0)&lt;ScreenHeight!$E56,   1,   (SQRT(OFFSET(Ghosts!$T$41,COLUMN(),0)-OFFSET(Ghosts!$R$41,COLUMN(),0)*ScreenHeight!$D56)-1))+IF(Ghosts!$B$35,IF(Param!$M$21,-1-POWER(0.3,Param!$M$21)/(IF(Param!$M$21&lt;20,LightShader!CQ120,OFFSET(LightShader!CQ120,Param!$M$21-20,0))+POWER(0.3,Param!$M$21)),-2),0))</f>
        <v>1.8456948682397865</v>
      </c>
      <c r="CR55" s="46">
        <f ca="1">IF(ScreenHeight!$B56&lt;OFFSET(Radar!$AC$3,COLUMN(),0),    Param!$B$38/ScreenHeight!$B56,    (Param!$B$37+1/(1-OFFSET(Radar!$AD$3,COLUMN(),0)*ScreenHeight!$C56)/Param!$B$39)/OFFSET(Radar!$AC$3,COLUMN(),0))*DistanceShader!CR55*LightShader!CR55*(IF(OFFSET(Ghosts!$S$41,COLUMN(),0)&lt;ScreenHeight!$E56,   1,   (SQRT(OFFSET(Ghosts!$T$41,COLUMN(),0)-OFFSET(Ghosts!$R$41,COLUMN(),0)*ScreenHeight!$D56)-1))+IF(Ghosts!$B$35,IF(Param!$M$21,-1-POWER(0.3,Param!$M$21)/(IF(Param!$M$21&lt;20,LightShader!CR120,OFFSET(LightShader!CR120,Param!$M$21-20,0))+POWER(0.3,Param!$M$21)),-2),0))</f>
        <v>1.7964425568798521</v>
      </c>
      <c r="CS55" s="46">
        <f ca="1">IF(ScreenHeight!$B56&lt;OFFSET(Radar!$AC$3,COLUMN(),0),    Param!$B$38/ScreenHeight!$B56,    (Param!$B$37+1/(1-OFFSET(Radar!$AD$3,COLUMN(),0)*ScreenHeight!$C56)/Param!$B$39)/OFFSET(Radar!$AC$3,COLUMN(),0))*DistanceShader!CS55*LightShader!CS55*(IF(OFFSET(Ghosts!$S$41,COLUMN(),0)&lt;ScreenHeight!$E56,   1,   (SQRT(OFFSET(Ghosts!$T$41,COLUMN(),0)-OFFSET(Ghosts!$R$41,COLUMN(),0)*ScreenHeight!$D56)-1))+IF(Ghosts!$B$35,IF(Param!$M$21,-1-POWER(0.3,Param!$M$21)/(IF(Param!$M$21&lt;20,LightShader!CS120,OFFSET(LightShader!CS120,Param!$M$21-20,0))+POWER(0.3,Param!$M$21)),-2),0))</f>
        <v>1.748837883913311</v>
      </c>
      <c r="CT55" s="46">
        <f ca="1">IF(ScreenHeight!$B56&lt;OFFSET(Radar!$AC$3,COLUMN(),0),    Param!$B$38/ScreenHeight!$B56,    (Param!$B$37+1/(1-OFFSET(Radar!$AD$3,COLUMN(),0)*ScreenHeight!$C56)/Param!$B$39)/OFFSET(Radar!$AC$3,COLUMN(),0))*DistanceShader!CT55*LightShader!CT55*(IF(OFFSET(Ghosts!$S$41,COLUMN(),0)&lt;ScreenHeight!$E56,   1,   (SQRT(OFFSET(Ghosts!$T$41,COLUMN(),0)-OFFSET(Ghosts!$R$41,COLUMN(),0)*ScreenHeight!$D56)-1))+IF(Ghosts!$B$35,IF(Param!$M$21,-1-POWER(0.3,Param!$M$21)/(IF(Param!$M$21&lt;20,LightShader!CT120,OFFSET(LightShader!CT120,Param!$M$21-20,0))+POWER(0.3,Param!$M$21)),-2),0))</f>
        <v>1.7028246523266997</v>
      </c>
      <c r="CU55" s="46">
        <f ca="1">IF(ScreenHeight!$B56&lt;OFFSET(Radar!$AC$3,COLUMN(),0),    Param!$B$38/ScreenHeight!$B56,    (Param!$B$37+1/(1-OFFSET(Radar!$AD$3,COLUMN(),0)*ScreenHeight!$C56)/Param!$B$39)/OFFSET(Radar!$AC$3,COLUMN(),0))*DistanceShader!CU55*LightShader!CU55*(IF(OFFSET(Ghosts!$S$41,COLUMN(),0)&lt;ScreenHeight!$E56,   1,   (SQRT(OFFSET(Ghosts!$T$41,COLUMN(),0)-OFFSET(Ghosts!$R$41,COLUMN(),0)*ScreenHeight!$D56)-1))+IF(Ghosts!$B$35,IF(Param!$M$21,-1-POWER(0.3,Param!$M$21)/(IF(Param!$M$21&lt;20,LightShader!CU120,OFFSET(LightShader!CU120,Param!$M$21-20,0))+POWER(0.3,Param!$M$21)),-2),0))</f>
        <v>1.658347734120829</v>
      </c>
      <c r="CV55" s="46">
        <f ca="1">IF(ScreenHeight!$B56&lt;OFFSET(Radar!$AC$3,COLUMN(),0),    Param!$B$38/ScreenHeight!$B56,    (Param!$B$37+1/(1-OFFSET(Radar!$AD$3,COLUMN(),0)*ScreenHeight!$C56)/Param!$B$39)/OFFSET(Radar!$AC$3,COLUMN(),0))*DistanceShader!CV55*LightShader!CV55*(IF(OFFSET(Ghosts!$S$41,COLUMN(),0)&lt;ScreenHeight!$E56,   1,   (SQRT(OFFSET(Ghosts!$T$41,COLUMN(),0)-OFFSET(Ghosts!$R$41,COLUMN(),0)*ScreenHeight!$D56)-1))+IF(Ghosts!$B$35,IF(Param!$M$21,-1-POWER(0.3,Param!$M$21)/(IF(Param!$M$21&lt;20,LightShader!CV120,OFFSET(LightShader!CV120,Param!$M$21-20,0))+POWER(0.3,Param!$M$21)),-2),0))</f>
        <v>1.615353206146759</v>
      </c>
      <c r="CW55" s="46">
        <f ca="1">IF(ScreenHeight!$B56&lt;OFFSET(Radar!$AC$3,COLUMN(),0),    Param!$B$38/ScreenHeight!$B56,    (Param!$B$37+1/(1-OFFSET(Radar!$AD$3,COLUMN(),0)*ScreenHeight!$C56)/Param!$B$39)/OFFSET(Radar!$AC$3,COLUMN(),0))*DistanceShader!CW55*LightShader!CW55*(IF(OFFSET(Ghosts!$S$41,COLUMN(),0)&lt;ScreenHeight!$E56,   1,   (SQRT(OFFSET(Ghosts!$T$41,COLUMN(),0)-OFFSET(Ghosts!$R$41,COLUMN(),0)*ScreenHeight!$D56)-1))+IF(Ghosts!$B$35,IF(Param!$M$21,-1-POWER(0.3,Param!$M$21)/(IF(Param!$M$21&lt;20,LightShader!CW120,OFFSET(LightShader!CW120,Param!$M$21-20,0))+POWER(0.3,Param!$M$21)),-2),0))</f>
        <v>1.5737884551889429</v>
      </c>
    </row>
    <row r="56" spans="1:144" ht="7.5" customHeight="1">
      <c r="A56" s="46">
        <f ca="1">IF(ScreenHeight!$B57&lt;OFFSET(Radar!$AC$3,COLUMN(),0),    Param!$B$38/ScreenHeight!$B57,    (Param!$B$37+1/(1-OFFSET(Radar!$AD$3,COLUMN(),0)*ScreenHeight!$C57)/Param!$B$39)/OFFSET(Radar!$AC$3,COLUMN(),0))*DistanceShader!A56*LightShader!A56*(IF(OFFSET(Ghosts!$S$41,COLUMN(),0)&lt;ScreenHeight!$E57,   1,   (SQRT(OFFSET(Ghosts!$T$41,COLUMN(),0)-OFFSET(Ghosts!$R$41,COLUMN(),0)*ScreenHeight!$D57)-1))+IF(Ghosts!$B$35,IF(Param!$M$21,-1-POWER(0.3,Param!$M$21)/(IF(Param!$M$21&lt;20,LightShader!A121,OFFSET(LightShader!A121,Param!$M$21-20,0))+POWER(0.3,Param!$M$21)),-2),0))</f>
        <v>1.65290806061331</v>
      </c>
      <c r="B56" s="46">
        <f ca="1">IF(ScreenHeight!$B57&lt;OFFSET(Radar!$AC$3,COLUMN(),0),    Param!$B$38/ScreenHeight!$B57,    (Param!$B$37+1/(1-OFFSET(Radar!$AD$3,COLUMN(),0)*ScreenHeight!$C57)/Param!$B$39)/OFFSET(Radar!$AC$3,COLUMN(),0))*DistanceShader!B56*LightShader!B56*(IF(OFFSET(Ghosts!$S$41,COLUMN(),0)&lt;ScreenHeight!$E57,   1,   (SQRT(OFFSET(Ghosts!$T$41,COLUMN(),0)-OFFSET(Ghosts!$R$41,COLUMN(),0)*ScreenHeight!$D57)-1))+IF(Ghosts!$B$35,IF(Param!$M$21,-1-POWER(0.3,Param!$M$21)/(IF(Param!$M$21&lt;20,LightShader!B121,OFFSET(LightShader!B121,Param!$M$21-20,0))+POWER(0.3,Param!$M$21)),-2),0))</f>
        <v>1.6959280870474585</v>
      </c>
      <c r="C56" s="46">
        <f ca="1">IF(ScreenHeight!$B57&lt;OFFSET(Radar!$AC$3,COLUMN(),0),    Param!$B$38/ScreenHeight!$B57,    (Param!$B$37+1/(1-OFFSET(Radar!$AD$3,COLUMN(),0)*ScreenHeight!$C57)/Param!$B$39)/OFFSET(Radar!$AC$3,COLUMN(),0))*DistanceShader!C56*LightShader!C56*(IF(OFFSET(Ghosts!$S$41,COLUMN(),0)&lt;ScreenHeight!$E57,   1,   (SQRT(OFFSET(Ghosts!$T$41,COLUMN(),0)-OFFSET(Ghosts!$R$41,COLUMN(),0)*ScreenHeight!$D57)-1))+IF(Ghosts!$B$35,IF(Param!$M$21,-1-POWER(0.3,Param!$M$21)/(IF(Param!$M$21&lt;20,LightShader!C121,OFFSET(LightShader!C121,Param!$M$21-20,0))+POWER(0.3,Param!$M$21)),-2),0))</f>
        <v>1.7403776748871698</v>
      </c>
      <c r="D56" s="46">
        <f ca="1">IF(ScreenHeight!$B57&lt;OFFSET(Radar!$AC$3,COLUMN(),0),    Param!$B$38/ScreenHeight!$B57,    (Param!$B$37+1/(1-OFFSET(Radar!$AD$3,COLUMN(),0)*ScreenHeight!$C57)/Param!$B$39)/OFFSET(Radar!$AC$3,COLUMN(),0))*DistanceShader!D56*LightShader!D56*(IF(OFFSET(Ghosts!$S$41,COLUMN(),0)&lt;ScreenHeight!$E57,   1,   (SQRT(OFFSET(Ghosts!$T$41,COLUMN(),0)-OFFSET(Ghosts!$R$41,COLUMN(),0)*ScreenHeight!$D57)-1))+IF(Ghosts!$B$35,IF(Param!$M$21,-1-POWER(0.3,Param!$M$21)/(IF(Param!$M$21&lt;20,LightShader!D121,OFFSET(LightShader!D121,Param!$M$21-20,0))+POWER(0.3,Param!$M$21)),-2),0))</f>
        <v>1.7863053108589109</v>
      </c>
      <c r="E56" s="46">
        <f ca="1">IF(ScreenHeight!$B57&lt;OFFSET(Radar!$AC$3,COLUMN(),0),    Param!$B$38/ScreenHeight!$B57,    (Param!$B$37+1/(1-OFFSET(Radar!$AD$3,COLUMN(),0)*ScreenHeight!$C57)/Param!$B$39)/OFFSET(Radar!$AC$3,COLUMN(),0))*DistanceShader!E56*LightShader!E56*(IF(OFFSET(Ghosts!$S$41,COLUMN(),0)&lt;ScreenHeight!$E57,   1,   (SQRT(OFFSET(Ghosts!$T$41,COLUMN(),0)-OFFSET(Ghosts!$R$41,COLUMN(),0)*ScreenHeight!$D57)-1))+IF(Ghosts!$B$35,IF(Param!$M$21,-1-POWER(0.3,Param!$M$21)/(IF(Param!$M$21&lt;20,LightShader!E121,OFFSET(LightShader!E121,Param!$M$21-20,0))+POWER(0.3,Param!$M$21)),-2),0))</f>
        <v>1.8337602699724851</v>
      </c>
      <c r="F56" s="46">
        <f ca="1">IF(ScreenHeight!$B57&lt;OFFSET(Radar!$AC$3,COLUMN(),0),    Param!$B$38/ScreenHeight!$B57,    (Param!$B$37+1/(1-OFFSET(Radar!$AD$3,COLUMN(),0)*ScreenHeight!$C57)/Param!$B$39)/OFFSET(Radar!$AC$3,COLUMN(),0))*DistanceShader!F56*LightShader!F56*(IF(OFFSET(Ghosts!$S$41,COLUMN(),0)&lt;ScreenHeight!$E57,   1,   (SQRT(OFFSET(Ghosts!$T$41,COLUMN(),0)-OFFSET(Ghosts!$R$41,COLUMN(),0)*ScreenHeight!$D57)-1))+IF(Ghosts!$B$35,IF(Param!$M$21,-1-POWER(0.3,Param!$M$21)/(IF(Param!$M$21&lt;20,LightShader!F121,OFFSET(LightShader!F121,Param!$M$21-20,0))+POWER(0.3,Param!$M$21)),-2),0))</f>
        <v>1.8827924608768369</v>
      </c>
      <c r="G56" s="46">
        <f ca="1">IF(ScreenHeight!$B57&lt;OFFSET(Radar!$AC$3,COLUMN(),0),    Param!$B$38/ScreenHeight!$B57,    (Param!$B$37+1/(1-OFFSET(Radar!$AD$3,COLUMN(),0)*ScreenHeight!$C57)/Param!$B$39)/OFFSET(Radar!$AC$3,COLUMN(),0))*DistanceShader!G56*LightShader!G56*(IF(OFFSET(Ghosts!$S$41,COLUMN(),0)&lt;ScreenHeight!$E57,   1,   (SQRT(OFFSET(Ghosts!$T$41,COLUMN(),0)-OFFSET(Ghosts!$R$41,COLUMN(),0)*ScreenHeight!$D57)-1))+IF(Ghosts!$B$35,IF(Param!$M$21,-1-POWER(0.3,Param!$M$21)/(IF(Param!$M$21&lt;20,LightShader!G121,OFFSET(LightShader!G121,Param!$M$21-20,0))+POWER(0.3,Param!$M$21)),-2),0))</f>
        <v>1.9334522371017087</v>
      </c>
      <c r="H56" s="46">
        <f ca="1">IF(ScreenHeight!$B57&lt;OFFSET(Radar!$AC$3,COLUMN(),0),    Param!$B$38/ScreenHeight!$B57,    (Param!$B$37+1/(1-OFFSET(Radar!$AD$3,COLUMN(),0)*ScreenHeight!$C57)/Param!$B$39)/OFFSET(Radar!$AC$3,COLUMN(),0))*DistanceShader!H56*LightShader!H56*(IF(OFFSET(Ghosts!$S$41,COLUMN(),0)&lt;ScreenHeight!$E57,   1,   (SQRT(OFFSET(Ghosts!$T$41,COLUMN(),0)-OFFSET(Ghosts!$R$41,COLUMN(),0)*ScreenHeight!$D57)-1))+IF(Ghosts!$B$35,IF(Param!$M$21,-1-POWER(0.3,Param!$M$21)/(IF(Param!$M$21&lt;20,LightShader!H121,OFFSET(LightShader!H121,Param!$M$21-20,0))+POWER(0.3,Param!$M$21)),-2),0))</f>
        <v>1.9857901688560513</v>
      </c>
      <c r="I56" s="46">
        <f ca="1">IF(ScreenHeight!$B57&lt;OFFSET(Radar!$AC$3,COLUMN(),0),    Param!$B$38/ScreenHeight!$B57,    (Param!$B$37+1/(1-OFFSET(Radar!$AD$3,COLUMN(),0)*ScreenHeight!$C57)/Param!$B$39)/OFFSET(Radar!$AC$3,COLUMN(),0))*DistanceShader!I56*LightShader!I56*(IF(OFFSET(Ghosts!$S$41,COLUMN(),0)&lt;ScreenHeight!$E57,   1,   (SQRT(OFFSET(Ghosts!$T$41,COLUMN(),0)-OFFSET(Ghosts!$R$41,COLUMN(),0)*ScreenHeight!$D57)-1))+IF(Ghosts!$B$35,IF(Param!$M$21,-1-POWER(0.3,Param!$M$21)/(IF(Param!$M$21&lt;20,LightShader!I121,OFFSET(LightShader!I121,Param!$M$21-20,0))+POWER(0.3,Param!$M$21)),-2),0))</f>
        <v>2.0398567693207017</v>
      </c>
      <c r="J56" s="46">
        <f ca="1">IF(ScreenHeight!$B57&lt;OFFSET(Radar!$AC$3,COLUMN(),0),    Param!$B$38/ScreenHeight!$B57,    (Param!$B$37+1/(1-OFFSET(Radar!$AD$3,COLUMN(),0)*ScreenHeight!$C57)/Param!$B$39)/OFFSET(Radar!$AC$3,COLUMN(),0))*DistanceShader!J56*LightShader!J56*(IF(OFFSET(Ghosts!$S$41,COLUMN(),0)&lt;ScreenHeight!$E57,   1,   (SQRT(OFFSET(Ghosts!$T$41,COLUMN(),0)-OFFSET(Ghosts!$R$41,COLUMN(),0)*ScreenHeight!$D57)-1))+IF(Ghosts!$B$35,IF(Param!$M$21,-1-POWER(0.3,Param!$M$21)/(IF(Param!$M$21&lt;20,LightShader!J121,OFFSET(LightShader!J121,Param!$M$21-20,0))+POWER(0.3,Param!$M$21)),-2),0))</f>
        <v>2.0957021685568469</v>
      </c>
      <c r="K56" s="46">
        <f ca="1">IF(ScreenHeight!$B57&lt;OFFSET(Radar!$AC$3,COLUMN(),0),    Param!$B$38/ScreenHeight!$B57,    (Param!$B$37+1/(1-OFFSET(Radar!$AD$3,COLUMN(),0)*ScreenHeight!$C57)/Param!$B$39)/OFFSET(Radar!$AC$3,COLUMN(),0))*DistanceShader!K56*LightShader!K56*(IF(OFFSET(Ghosts!$S$41,COLUMN(),0)&lt;ScreenHeight!$E57,   1,   (SQRT(OFFSET(Ghosts!$T$41,COLUMN(),0)-OFFSET(Ghosts!$R$41,COLUMN(),0)*ScreenHeight!$D57)-1))+IF(Ghosts!$B$35,IF(Param!$M$21,-1-POWER(0.3,Param!$M$21)/(IF(Param!$M$21&lt;20,LightShader!K121,OFFSET(LightShader!K121,Param!$M$21-20,0))+POWER(0.3,Param!$M$21)),-2),0))</f>
        <v>2.1533757272504546</v>
      </c>
      <c r="L56" s="46">
        <f ca="1">IF(ScreenHeight!$B57&lt;OFFSET(Radar!$AC$3,COLUMN(),0),    Param!$B$38/ScreenHeight!$B57,    (Param!$B$37+1/(1-OFFSET(Radar!$AD$3,COLUMN(),0)*ScreenHeight!$C57)/Param!$B$39)/OFFSET(Radar!$AC$3,COLUMN(),0))*DistanceShader!L56*LightShader!L56*(IF(OFFSET(Ghosts!$S$41,COLUMN(),0)&lt;ScreenHeight!$E57,   1,   (SQRT(OFFSET(Ghosts!$T$41,COLUMN(),0)-OFFSET(Ghosts!$R$41,COLUMN(),0)*ScreenHeight!$D57)-1))+IF(Ghosts!$B$35,IF(Param!$M$21,-1-POWER(0.3,Param!$M$21)/(IF(Param!$M$21&lt;20,LightShader!L121,OFFSET(LightShader!L121,Param!$M$21-20,0))+POWER(0.3,Param!$M$21)),-2),0))</f>
        <v>2.2129255815259339</v>
      </c>
      <c r="M56" s="46">
        <f ca="1">IF(ScreenHeight!$B57&lt;OFFSET(Radar!$AC$3,COLUMN(),0),    Param!$B$38/ScreenHeight!$B57,    (Param!$B$37+1/(1-OFFSET(Radar!$AD$3,COLUMN(),0)*ScreenHeight!$C57)/Param!$B$39)/OFFSET(Radar!$AC$3,COLUMN(),0))*DistanceShader!M56*LightShader!M56*(IF(OFFSET(Ghosts!$S$41,COLUMN(),0)&lt;ScreenHeight!$E57,   1,   (SQRT(OFFSET(Ghosts!$T$41,COLUMN(),0)-OFFSET(Ghosts!$R$41,COLUMN(),0)*ScreenHeight!$D57)-1))+IF(Ghosts!$B$35,IF(Param!$M$21,-1-POWER(0.3,Param!$M$21)/(IF(Param!$M$21&lt;20,LightShader!M121,OFFSET(LightShader!M121,Param!$M$21-20,0))+POWER(0.3,Param!$M$21)),-2),0))</f>
        <v>2.274398108993601</v>
      </c>
      <c r="N56" s="46">
        <f ca="1">IF(ScreenHeight!$B57&lt;OFFSET(Radar!$AC$3,COLUMN(),0),    Param!$B$38/ScreenHeight!$B57,    (Param!$B$37+1/(1-OFFSET(Radar!$AD$3,COLUMN(),0)*ScreenHeight!$C57)/Param!$B$39)/OFFSET(Radar!$AC$3,COLUMN(),0))*DistanceShader!N56*LightShader!N56*(IF(OFFSET(Ghosts!$S$41,COLUMN(),0)&lt;ScreenHeight!$E57,   1,   (SQRT(OFFSET(Ghosts!$T$41,COLUMN(),0)-OFFSET(Ghosts!$R$41,COLUMN(),0)*ScreenHeight!$D57)-1))+IF(Ghosts!$B$35,IF(Param!$M$21,-1-POWER(0.3,Param!$M$21)/(IF(Param!$M$21&lt;20,LightShader!N121,OFFSET(LightShader!N121,Param!$M$21-20,0))+POWER(0.3,Param!$M$21)),-2),0))</f>
        <v>2.3378373050548338</v>
      </c>
      <c r="O56" s="46">
        <f ca="1">IF(ScreenHeight!$B57&lt;OFFSET(Radar!$AC$3,COLUMN(),0),    Param!$B$38/ScreenHeight!$B57,    (Param!$B$37+1/(1-OFFSET(Radar!$AD$3,COLUMN(),0)*ScreenHeight!$C57)/Param!$B$39)/OFFSET(Radar!$AC$3,COLUMN(),0))*DistanceShader!O56*LightShader!O56*(IF(OFFSET(Ghosts!$S$41,COLUMN(),0)&lt;ScreenHeight!$E57,   1,   (SQRT(OFFSET(Ghosts!$T$41,COLUMN(),0)-OFFSET(Ghosts!$R$41,COLUMN(),0)*ScreenHeight!$D57)-1))+IF(Ghosts!$B$35,IF(Param!$M$21,-1-POWER(0.3,Param!$M$21)/(IF(Param!$M$21&lt;20,LightShader!O121,OFFSET(LightShader!O121,Param!$M$21-20,0))+POWER(0.3,Param!$M$21)),-2),0))</f>
        <v>2.4032840572936656</v>
      </c>
      <c r="P56" s="46">
        <f ca="1">IF(ScreenHeight!$B57&lt;OFFSET(Radar!$AC$3,COLUMN(),0),    Param!$B$38/ScreenHeight!$B57,    (Param!$B$37+1/(1-OFFSET(Radar!$AD$3,COLUMN(),0)*ScreenHeight!$C57)/Param!$B$39)/OFFSET(Radar!$AC$3,COLUMN(),0))*DistanceShader!P56*LightShader!P56*(IF(OFFSET(Ghosts!$S$41,COLUMN(),0)&lt;ScreenHeight!$E57,   1,   (SQRT(OFFSET(Ghosts!$T$41,COLUMN(),0)-OFFSET(Ghosts!$R$41,COLUMN(),0)*ScreenHeight!$D57)-1))+IF(Ghosts!$B$35,IF(Param!$M$21,-1-POWER(0.3,Param!$M$21)/(IF(Param!$M$21&lt;20,LightShader!P121,OFFSET(LightShader!P121,Param!$M$21-20,0))+POWER(0.3,Param!$M$21)),-2),0))</f>
        <v>2.470775304562931</v>
      </c>
      <c r="Q56" s="46">
        <f ca="1">IF(ScreenHeight!$B57&lt;OFFSET(Radar!$AC$3,COLUMN(),0),    Param!$B$38/ScreenHeight!$B57,    (Param!$B$37+1/(1-OFFSET(Radar!$AD$3,COLUMN(),0)*ScreenHeight!$C57)/Param!$B$39)/OFFSET(Radar!$AC$3,COLUMN(),0))*DistanceShader!Q56*LightShader!Q56*(IF(OFFSET(Ghosts!$S$41,COLUMN(),0)&lt;ScreenHeight!$E57,   1,   (SQRT(OFFSET(Ghosts!$T$41,COLUMN(),0)-OFFSET(Ghosts!$R$41,COLUMN(),0)*ScreenHeight!$D57)-1))+IF(Ghosts!$B$35,IF(Param!$M$21,-1-POWER(0.3,Param!$M$21)/(IF(Param!$M$21&lt;20,LightShader!Q121,OFFSET(LightShader!Q121,Param!$M$21-20,0))+POWER(0.3,Param!$M$21)),-2),0))</f>
        <v>2.5403430661706552</v>
      </c>
      <c r="R56" s="46">
        <f ca="1">IF(ScreenHeight!$B57&lt;OFFSET(Radar!$AC$3,COLUMN(),0),    Param!$B$38/ScreenHeight!$B57,    (Param!$B$37+1/(1-OFFSET(Radar!$AD$3,COLUMN(),0)*ScreenHeight!$C57)/Param!$B$39)/OFFSET(Radar!$AC$3,COLUMN(),0))*DistanceShader!R56*LightShader!R56*(IF(OFFSET(Ghosts!$S$41,COLUMN(),0)&lt;ScreenHeight!$E57,   1,   (SQRT(OFFSET(Ghosts!$T$41,COLUMN(),0)-OFFSET(Ghosts!$R$41,COLUMN(),0)*ScreenHeight!$D57)-1))+IF(Ghosts!$B$35,IF(Param!$M$21,-1-POWER(0.3,Param!$M$21)/(IF(Param!$M$21&lt;20,LightShader!R121,OFFSET(LightShader!R121,Param!$M$21-20,0))+POWER(0.3,Param!$M$21)),-2),0))</f>
        <v>2.6120133254514299</v>
      </c>
      <c r="S56" s="46">
        <f ca="1">IF(ScreenHeight!$B57&lt;OFFSET(Radar!$AC$3,COLUMN(),0),    Param!$B$38/ScreenHeight!$B57,    (Param!$B$37+1/(1-OFFSET(Radar!$AD$3,COLUMN(),0)*ScreenHeight!$C57)/Param!$B$39)/OFFSET(Radar!$AC$3,COLUMN(),0))*DistanceShader!S56*LightShader!S56*(IF(OFFSET(Ghosts!$S$41,COLUMN(),0)&lt;ScreenHeight!$E57,   1,   (SQRT(OFFSET(Ghosts!$T$41,COLUMN(),0)-OFFSET(Ghosts!$R$41,COLUMN(),0)*ScreenHeight!$D57)-1))+IF(Ghosts!$B$35,IF(Param!$M$21,-1-POWER(0.3,Param!$M$21)/(IF(Param!$M$21&lt;20,LightShader!S121,OFFSET(LightShader!S121,Param!$M$21-20,0))+POWER(0.3,Param!$M$21)),-2),0))</f>
        <v>2.6858047510569651</v>
      </c>
      <c r="T56" s="46">
        <f ca="1">IF(ScreenHeight!$B57&lt;OFFSET(Radar!$AC$3,COLUMN(),0),    Param!$B$38/ScreenHeight!$B57,    (Param!$B$37+1/(1-OFFSET(Radar!$AD$3,COLUMN(),0)*ScreenHeight!$C57)/Param!$B$39)/OFFSET(Radar!$AC$3,COLUMN(),0))*DistanceShader!T56*LightShader!T56*(IF(OFFSET(Ghosts!$S$41,COLUMN(),0)&lt;ScreenHeight!$E57,   1,   (SQRT(OFFSET(Ghosts!$T$41,COLUMN(),0)-OFFSET(Ghosts!$R$41,COLUMN(),0)*ScreenHeight!$D57)-1))+IF(Ghosts!$B$35,IF(Param!$M$21,-1-POWER(0.3,Param!$M$21)/(IF(Param!$M$21&lt;20,LightShader!T121,OFFSET(LightShader!T121,Param!$M$21-20,0))+POWER(0.3,Param!$M$21)),-2),0))</f>
        <v>2.7617272386407814</v>
      </c>
      <c r="U56" s="46">
        <f ca="1">IF(ScreenHeight!$B57&lt;OFFSET(Radar!$AC$3,COLUMN(),0),    Param!$B$38/ScreenHeight!$B57,    (Param!$B$37+1/(1-OFFSET(Radar!$AD$3,COLUMN(),0)*ScreenHeight!$C57)/Param!$B$39)/OFFSET(Radar!$AC$3,COLUMN(),0))*DistanceShader!U56*LightShader!U56*(IF(OFFSET(Ghosts!$S$41,COLUMN(),0)&lt;ScreenHeight!$E57,   1,   (SQRT(OFFSET(Ghosts!$T$41,COLUMN(),0)-OFFSET(Ghosts!$R$41,COLUMN(),0)*ScreenHeight!$D57)-1))+IF(Ghosts!$B$35,IF(Param!$M$21,-1-POWER(0.3,Param!$M$21)/(IF(Param!$M$21&lt;20,LightShader!U121,OFFSET(LightShader!U121,Param!$M$21-20,0))+POWER(0.3,Param!$M$21)),-2),0))</f>
        <v>2.8397802554056817</v>
      </c>
      <c r="V56" s="46">
        <f ca="1">IF(ScreenHeight!$B57&lt;OFFSET(Radar!$AC$3,COLUMN(),0),    Param!$B$38/ScreenHeight!$B57,    (Param!$B$37+1/(1-OFFSET(Radar!$AD$3,COLUMN(),0)*ScreenHeight!$C57)/Param!$B$39)/OFFSET(Radar!$AC$3,COLUMN(),0))*DistanceShader!V56*LightShader!V56*(IF(OFFSET(Ghosts!$S$41,COLUMN(),0)&lt;ScreenHeight!$E57,   1,   (SQRT(OFFSET(Ghosts!$T$41,COLUMN(),0)-OFFSET(Ghosts!$R$41,COLUMN(),0)*ScreenHeight!$D57)-1))+IF(Ghosts!$B$35,IF(Param!$M$21,-1-POWER(0.3,Param!$M$21)/(IF(Param!$M$21&lt;20,LightShader!V121,OFFSET(LightShader!V121,Param!$M$21-20,0))+POWER(0.3,Param!$M$21)),-2),0))</f>
        <v>2.9199509704396811</v>
      </c>
      <c r="W56" s="46">
        <f ca="1">IF(ScreenHeight!$B57&lt;OFFSET(Radar!$AC$3,COLUMN(),0),    Param!$B$38/ScreenHeight!$B57,    (Param!$B$37+1/(1-OFFSET(Radar!$AD$3,COLUMN(),0)*ScreenHeight!$C57)/Param!$B$39)/OFFSET(Radar!$AC$3,COLUMN(),0))*DistanceShader!W56*LightShader!W56*(IF(OFFSET(Ghosts!$S$41,COLUMN(),0)&lt;ScreenHeight!$E57,   1,   (SQRT(OFFSET(Ghosts!$T$41,COLUMN(),0)-OFFSET(Ghosts!$R$41,COLUMN(),0)*ScreenHeight!$D57)-1))+IF(Ghosts!$B$35,IF(Param!$M$21,-1-POWER(0.3,Param!$M$21)/(IF(Param!$M$21&lt;20,LightShader!W121,OFFSET(LightShader!W121,Param!$M$21-20,0))+POWER(0.3,Param!$M$21)),-2),0))</f>
        <v>3.0022121551555738</v>
      </c>
      <c r="X56" s="46">
        <f ca="1">IF(ScreenHeight!$B57&lt;OFFSET(Radar!$AC$3,COLUMN(),0),    Param!$B$38/ScreenHeight!$B57,    (Param!$B$37+1/(1-OFFSET(Radar!$AD$3,COLUMN(),0)*ScreenHeight!$C57)/Param!$B$39)/OFFSET(Radar!$AC$3,COLUMN(),0))*DistanceShader!X56*LightShader!X56*(IF(OFFSET(Ghosts!$S$41,COLUMN(),0)&lt;ScreenHeight!$E57,   1,   (SQRT(OFFSET(Ghosts!$T$41,COLUMN(),0)-OFFSET(Ghosts!$R$41,COLUMN(),0)*ScreenHeight!$D57)-1))+IF(Ghosts!$B$35,IF(Param!$M$21,-1-POWER(0.3,Param!$M$21)/(IF(Param!$M$21&lt;20,LightShader!X121,OFFSET(LightShader!X121,Param!$M$21-20,0))+POWER(0.3,Param!$M$21)),-2),0))</f>
        <v>3.0865198408074228</v>
      </c>
      <c r="Y56" s="46">
        <f ca="1">IF(ScreenHeight!$B57&lt;OFFSET(Radar!$AC$3,COLUMN(),0),    Param!$B$38/ScreenHeight!$B57,    (Param!$B$37+1/(1-OFFSET(Radar!$AD$3,COLUMN(),0)*ScreenHeight!$C57)/Param!$B$39)/OFFSET(Radar!$AC$3,COLUMN(),0))*DistanceShader!Y56*LightShader!Y56*(IF(OFFSET(Ghosts!$S$41,COLUMN(),0)&lt;ScreenHeight!$E57,   1,   (SQRT(OFFSET(Ghosts!$T$41,COLUMN(),0)-OFFSET(Ghosts!$R$41,COLUMN(),0)*ScreenHeight!$D57)-1))+IF(Ghosts!$B$35,IF(Param!$M$21,-1-POWER(0.3,Param!$M$21)/(IF(Param!$M$21&lt;20,LightShader!Y121,OFFSET(LightShader!Y121,Param!$M$21-20,0))+POWER(0.3,Param!$M$21)),-2),0))</f>
        <v>3.1728107243944339</v>
      </c>
      <c r="Z56" s="46">
        <f ca="1">IF(ScreenHeight!$B57&lt;OFFSET(Radar!$AC$3,COLUMN(),0),    Param!$B$38/ScreenHeight!$B57,    (Param!$B$37+1/(1-OFFSET(Radar!$AD$3,COLUMN(),0)*ScreenHeight!$C57)/Param!$B$39)/OFFSET(Radar!$AC$3,COLUMN(),0))*DistanceShader!Z56*LightShader!Z56*(IF(OFFSET(Ghosts!$S$41,COLUMN(),0)&lt;ScreenHeight!$E57,   1,   (SQRT(OFFSET(Ghosts!$T$41,COLUMN(),0)-OFFSET(Ghosts!$R$41,COLUMN(),0)*ScreenHeight!$D57)-1))+IF(Ghosts!$B$35,IF(Param!$M$21,-1-POWER(0.3,Param!$M$21)/(IF(Param!$M$21&lt;20,LightShader!Z121,OFFSET(LightShader!Z121,Param!$M$21-20,0))+POWER(0.3,Param!$M$21)),-2),0))</f>
        <v>3.260999320765579</v>
      </c>
      <c r="AA56" s="46">
        <f ca="1">IF(ScreenHeight!$B57&lt;OFFSET(Radar!$AC$3,COLUMN(),0),    Param!$B$38/ScreenHeight!$B57,    (Param!$B$37+1/(1-OFFSET(Radar!$AD$3,COLUMN(),0)*ScreenHeight!$C57)/Param!$B$39)/OFFSET(Radar!$AC$3,COLUMN(),0))*DistanceShader!AA56*LightShader!AA56*(IF(OFFSET(Ghosts!$S$41,COLUMN(),0)&lt;ScreenHeight!$E57,   1,   (SQRT(OFFSET(Ghosts!$T$41,COLUMN(),0)-OFFSET(Ghosts!$R$41,COLUMN(),0)*ScreenHeight!$D57)-1))+IF(Ghosts!$B$35,IF(Param!$M$21,-1-POWER(0.3,Param!$M$21)/(IF(Param!$M$21&lt;20,LightShader!AA121,OFFSET(LightShader!AA121,Param!$M$21-20,0))+POWER(0.3,Param!$M$21)),-2),0))</f>
        <v>3.3509748679662064</v>
      </c>
      <c r="AB56" s="46">
        <f ca="1">IF(ScreenHeight!$B57&lt;OFFSET(Radar!$AC$3,COLUMN(),0),    Param!$B$38/ScreenHeight!$B57,    (Param!$B$37+1/(1-OFFSET(Radar!$AD$3,COLUMN(),0)*ScreenHeight!$C57)/Param!$B$39)/OFFSET(Radar!$AC$3,COLUMN(),0))*DistanceShader!AB56*LightShader!AB56*(IF(OFFSET(Ghosts!$S$41,COLUMN(),0)&lt;ScreenHeight!$E57,   1,   (SQRT(OFFSET(Ghosts!$T$41,COLUMN(),0)-OFFSET(Ghosts!$R$41,COLUMN(),0)*ScreenHeight!$D57)-1))+IF(Ghosts!$B$35,IF(Param!$M$21,-1-POWER(0.3,Param!$M$21)/(IF(Param!$M$21&lt;20,LightShader!AB121,OFFSET(LightShader!AB121,Param!$M$21-20,0))+POWER(0.3,Param!$M$21)),-2),0))</f>
        <v>3.4425980054341987</v>
      </c>
      <c r="AC56" s="46">
        <f ca="1">IF(ScreenHeight!$B57&lt;OFFSET(Radar!$AC$3,COLUMN(),0),    Param!$B$38/ScreenHeight!$B57,    (Param!$B$37+1/(1-OFFSET(Radar!$AD$3,COLUMN(),0)*ScreenHeight!$C57)/Param!$B$39)/OFFSET(Radar!$AC$3,COLUMN(),0))*DistanceShader!AC56*LightShader!AC56*(IF(OFFSET(Ghosts!$S$41,COLUMN(),0)&lt;ScreenHeight!$E57,   1,   (SQRT(OFFSET(Ghosts!$T$41,COLUMN(),0)-OFFSET(Ghosts!$R$41,COLUMN(),0)*ScreenHeight!$D57)-1))+IF(Ghosts!$B$35,IF(Param!$M$21,-1-POWER(0.3,Param!$M$21)/(IF(Param!$M$21&lt;20,LightShader!AC121,OFFSET(LightShader!AC121,Param!$M$21-20,0))+POWER(0.3,Param!$M$21)),-2),0))</f>
        <v>3.535697261192567</v>
      </c>
      <c r="AD56" s="46">
        <f ca="1">IF(ScreenHeight!$B57&lt;OFFSET(Radar!$AC$3,COLUMN(),0),    Param!$B$38/ScreenHeight!$B57,    (Param!$B$37+1/(1-OFFSET(Radar!$AD$3,COLUMN(),0)*ScreenHeight!$C57)/Param!$B$39)/OFFSET(Radar!$AC$3,COLUMN(),0))*DistanceShader!AD56*LightShader!AD56*(IF(OFFSET(Ghosts!$S$41,COLUMN(),0)&lt;ScreenHeight!$E57,   1,   (SQRT(OFFSET(Ghosts!$T$41,COLUMN(),0)-OFFSET(Ghosts!$R$41,COLUMN(),0)*ScreenHeight!$D57)-1))+IF(Ghosts!$B$35,IF(Param!$M$21,-1-POWER(0.3,Param!$M$21)/(IF(Param!$M$21&lt;20,LightShader!AD121,OFFSET(LightShader!AD121,Param!$M$21-20,0))+POWER(0.3,Param!$M$21)),-2),0))</f>
        <v>3.6300654052926644</v>
      </c>
      <c r="AE56" s="46">
        <f ca="1">IF(ScreenHeight!$B57&lt;OFFSET(Radar!$AC$3,COLUMN(),0),    Param!$B$38/ScreenHeight!$B57,    (Param!$B$37+1/(1-OFFSET(Radar!$AD$3,COLUMN(),0)*ScreenHeight!$C57)/Param!$B$39)/OFFSET(Radar!$AC$3,COLUMN(),0))*DistanceShader!AE56*LightShader!AE56*(IF(OFFSET(Ghosts!$S$41,COLUMN(),0)&lt;ScreenHeight!$E57,   1,   (SQRT(OFFSET(Ghosts!$T$41,COLUMN(),0)-OFFSET(Ghosts!$R$41,COLUMN(),0)*ScreenHeight!$D57)-1))+IF(Ghosts!$B$35,IF(Param!$M$21,-1-POWER(0.3,Param!$M$21)/(IF(Param!$M$21&lt;20,LightShader!AE121,OFFSET(LightShader!AE121,Param!$M$21-20,0))+POWER(0.3,Param!$M$21)),-2),0))</f>
        <v>3.7254557529008796</v>
      </c>
      <c r="AF56" s="46">
        <f ca="1">IF(ScreenHeight!$B57&lt;OFFSET(Radar!$AC$3,COLUMN(),0),    Param!$B$38/ScreenHeight!$B57,    (Param!$B$37+1/(1-OFFSET(Radar!$AD$3,COLUMN(),0)*ScreenHeight!$C57)/Param!$B$39)/OFFSET(Radar!$AC$3,COLUMN(),0))*DistanceShader!AF56*LightShader!AF56*(IF(OFFSET(Ghosts!$S$41,COLUMN(),0)&lt;ScreenHeight!$E57,   1,   (SQRT(OFFSET(Ghosts!$T$41,COLUMN(),0)-OFFSET(Ghosts!$R$41,COLUMN(),0)*ScreenHeight!$D57)-1))+IF(Ghosts!$B$35,IF(Param!$M$21,-1-POWER(0.3,Param!$M$21)/(IF(Param!$M$21&lt;20,LightShader!AF121,OFFSET(LightShader!AF121,Param!$M$21-20,0))+POWER(0.3,Param!$M$21)),-2),0))</f>
        <v>3.8215785317908919</v>
      </c>
      <c r="AG56" s="46">
        <f ca="1">IF(ScreenHeight!$B57&lt;OFFSET(Radar!$AC$3,COLUMN(),0),    Param!$B$38/ScreenHeight!$B57,    (Param!$B$37+1/(1-OFFSET(Radar!$AD$3,COLUMN(),0)*ScreenHeight!$C57)/Param!$B$39)/OFFSET(Radar!$AC$3,COLUMN(),0))*DistanceShader!AG56*LightShader!AG56*(IF(OFFSET(Ghosts!$S$41,COLUMN(),0)&lt;ScreenHeight!$E57,   1,   (SQRT(OFFSET(Ghosts!$T$41,COLUMN(),0)-OFFSET(Ghosts!$R$41,COLUMN(),0)*ScreenHeight!$D57)-1))+IF(Ghosts!$B$35,IF(Param!$M$21,-1-POWER(0.3,Param!$M$21)/(IF(Param!$M$21&lt;20,LightShader!AG121,OFFSET(LightShader!AG121,Param!$M$21-20,0))+POWER(0.3,Param!$M$21)),-2),0))</f>
        <v>3.9180974653600438</v>
      </c>
      <c r="AH56" s="46">
        <f ca="1">IF(ScreenHeight!$B57&lt;OFFSET(Radar!$AC$3,COLUMN(),0),    Param!$B$38/ScreenHeight!$B57,    (Param!$B$37+1/(1-OFFSET(Radar!$AD$3,COLUMN(),0)*ScreenHeight!$C57)/Param!$B$39)/OFFSET(Radar!$AC$3,COLUMN(),0))*DistanceShader!AH56*LightShader!AH56*(IF(OFFSET(Ghosts!$S$41,COLUMN(),0)&lt;ScreenHeight!$E57,   1,   (SQRT(OFFSET(Ghosts!$T$41,COLUMN(),0)-OFFSET(Ghosts!$R$41,COLUMN(),0)*ScreenHeight!$D57)-1))+IF(Ghosts!$B$35,IF(Param!$M$21,-1-POWER(0.3,Param!$M$21)/(IF(Param!$M$21&lt;20,LightShader!AH121,OFFSET(LightShader!AH121,Param!$M$21-20,0))+POWER(0.3,Param!$M$21)),-2),0))</f>
        <v>4.0146267627236272</v>
      </c>
      <c r="AI56" s="46">
        <f ca="1">IF(ScreenHeight!$B57&lt;OFFSET(Radar!$AC$3,COLUMN(),0),    Param!$B$38/ScreenHeight!$B57,    (Param!$B$37+1/(1-OFFSET(Radar!$AD$3,COLUMN(),0)*ScreenHeight!$C57)/Param!$B$39)/OFFSET(Radar!$AC$3,COLUMN(),0))*DistanceShader!AI56*LightShader!AI56*(IF(OFFSET(Ghosts!$S$41,COLUMN(),0)&lt;ScreenHeight!$E57,   1,   (SQRT(OFFSET(Ghosts!$T$41,COLUMN(),0)-OFFSET(Ghosts!$R$41,COLUMN(),0)*ScreenHeight!$D57)-1))+IF(Ghosts!$B$35,IF(Param!$M$21,-1-POWER(0.3,Param!$M$21)/(IF(Param!$M$21&lt;20,LightShader!AI121,OFFSET(LightShader!AI121,Param!$M$21-20,0))+POWER(0.3,Param!$M$21)),-2),0))</f>
        <v>4.1107287501255438</v>
      </c>
      <c r="AJ56" s="46">
        <f ca="1">IF(ScreenHeight!$B57&lt;OFFSET(Radar!$AC$3,COLUMN(),0),    Param!$B$38/ScreenHeight!$B57,    (Param!$B$37+1/(1-OFFSET(Radar!$AD$3,COLUMN(),0)*ScreenHeight!$C57)/Param!$B$39)/OFFSET(Radar!$AC$3,COLUMN(),0))*DistanceShader!AJ56*LightShader!AJ56*(IF(OFFSET(Ghosts!$S$41,COLUMN(),0)&lt;ScreenHeight!$E57,   1,   (SQRT(OFFSET(Ghosts!$T$41,COLUMN(),0)-OFFSET(Ghosts!$R$41,COLUMN(),0)*ScreenHeight!$D57)-1))+IF(Ghosts!$B$35,IF(Param!$M$21,-1-POWER(0.3,Param!$M$21)/(IF(Param!$M$21&lt;20,LightShader!AJ121,OFFSET(LightShader!AJ121,Param!$M$21-20,0))+POWER(0.3,Param!$M$21)),-2),0))</f>
        <v>4.2059124198245232</v>
      </c>
      <c r="AK56" s="46">
        <f ca="1">IF(ScreenHeight!$B57&lt;OFFSET(Radar!$AC$3,COLUMN(),0),    Param!$B$38/ScreenHeight!$B57,    (Param!$B$37+1/(1-OFFSET(Radar!$AD$3,COLUMN(),0)*ScreenHeight!$C57)/Param!$B$39)/OFFSET(Radar!$AC$3,COLUMN(),0))*DistanceShader!AK56*LightShader!AK56*(IF(OFFSET(Ghosts!$S$41,COLUMN(),0)&lt;ScreenHeight!$E57,   1,   (SQRT(OFFSET(Ghosts!$T$41,COLUMN(),0)-OFFSET(Ghosts!$R$41,COLUMN(),0)*ScreenHeight!$D57)-1))+IF(Ghosts!$B$35,IF(Param!$M$21,-1-POWER(0.3,Param!$M$21)/(IF(Param!$M$21&lt;20,LightShader!AK121,OFFSET(LightShader!AK121,Param!$M$21-20,0))+POWER(0.3,Param!$M$21)),-2),0))</f>
        <v>4.2996332093559344</v>
      </c>
      <c r="AL56" s="46">
        <f ca="1">IF(ScreenHeight!$B57&lt;OFFSET(Radar!$AC$3,COLUMN(),0),    Param!$B$38/ScreenHeight!$B57,    (Param!$B$37+1/(1-OFFSET(Radar!$AD$3,COLUMN(),0)*ScreenHeight!$C57)/Param!$B$39)/OFFSET(Radar!$AC$3,COLUMN(),0))*DistanceShader!AL56*LightShader!AL56*(IF(OFFSET(Ghosts!$S$41,COLUMN(),0)&lt;ScreenHeight!$E57,   1,   (SQRT(OFFSET(Ghosts!$T$41,COLUMN(),0)-OFFSET(Ghosts!$R$41,COLUMN(),0)*ScreenHeight!$D57)-1))+IF(Ghosts!$B$35,IF(Param!$M$21,-1-POWER(0.3,Param!$M$21)/(IF(Param!$M$21&lt;20,LightShader!AL121,OFFSET(LightShader!AL121,Param!$M$21-20,0))+POWER(0.3,Param!$M$21)),-2),0))</f>
        <v>4.3912943497096855</v>
      </c>
      <c r="AM56" s="46">
        <f ca="1">IF(ScreenHeight!$B57&lt;OFFSET(Radar!$AC$3,COLUMN(),0),    Param!$B$38/ScreenHeight!$B57,    (Param!$B$37+1/(1-OFFSET(Radar!$AD$3,COLUMN(),0)*ScreenHeight!$C57)/Param!$B$39)/OFFSET(Radar!$AC$3,COLUMN(),0))*DistanceShader!AM56*LightShader!AM56*(IF(OFFSET(Ghosts!$S$41,COLUMN(),0)&lt;ScreenHeight!$E57,   1,   (SQRT(OFFSET(Ghosts!$T$41,COLUMN(),0)-OFFSET(Ghosts!$R$41,COLUMN(),0)*ScreenHeight!$D57)-1))+IF(Ghosts!$B$35,IF(Param!$M$21,-1-POWER(0.3,Param!$M$21)/(IF(Param!$M$21&lt;20,LightShader!AM121,OFFSET(LightShader!AM121,Param!$M$21-20,0))+POWER(0.3,Param!$M$21)),-2),0))</f>
        <v>4.4802501281976701</v>
      </c>
      <c r="AN56" s="46">
        <f ca="1">IF(ScreenHeight!$B57&lt;OFFSET(Radar!$AC$3,COLUMN(),0),    Param!$B$38/ScreenHeight!$B57,    (Param!$B$37+1/(1-OFFSET(Radar!$AD$3,COLUMN(),0)*ScreenHeight!$C57)/Param!$B$39)/OFFSET(Radar!$AC$3,COLUMN(),0))*DistanceShader!AN56*LightShader!AN56*(IF(OFFSET(Ghosts!$S$41,COLUMN(),0)&lt;ScreenHeight!$E57,   1,   (SQRT(OFFSET(Ghosts!$T$41,COLUMN(),0)-OFFSET(Ghosts!$R$41,COLUMN(),0)*ScreenHeight!$D57)-1))+IF(Ghosts!$B$35,IF(Param!$M$21,-1-POWER(0.3,Param!$M$21)/(IF(Param!$M$21&lt;20,LightShader!AN121,OFFSET(LightShader!AN121,Param!$M$21-20,0))+POWER(0.3,Param!$M$21)),-2),0))</f>
        <v>4.5658113923664638</v>
      </c>
      <c r="AO56" s="46">
        <f ca="1">IF(ScreenHeight!$B57&lt;OFFSET(Radar!$AC$3,COLUMN(),0),    Param!$B$38/ScreenHeight!$B57,    (Param!$B$37+1/(1-OFFSET(Radar!$AD$3,COLUMN(),0)*ScreenHeight!$C57)/Param!$B$39)/OFFSET(Radar!$AC$3,COLUMN(),0))*DistanceShader!AO56*LightShader!AO56*(IF(OFFSET(Ghosts!$S$41,COLUMN(),0)&lt;ScreenHeight!$E57,   1,   (SQRT(OFFSET(Ghosts!$T$41,COLUMN(),0)-OFFSET(Ghosts!$R$41,COLUMN(),0)*ScreenHeight!$D57)-1))+IF(Ghosts!$B$35,IF(Param!$M$21,-1-POWER(0.3,Param!$M$21)/(IF(Param!$M$21&lt;20,LightShader!AO121,OFFSET(LightShader!AO121,Param!$M$21-20,0))+POWER(0.3,Param!$M$21)),-2),0))</f>
        <v>4.6472535669533483</v>
      </c>
      <c r="AP56" s="46">
        <f ca="1">IF(ScreenHeight!$B57&lt;OFFSET(Radar!$AC$3,COLUMN(),0),    Param!$B$38/ScreenHeight!$B57,    (Param!$B$37+1/(1-OFFSET(Radar!$AD$3,COLUMN(),0)*ScreenHeight!$C57)/Param!$B$39)/OFFSET(Radar!$AC$3,COLUMN(),0))*DistanceShader!AP56*LightShader!AP56*(IF(OFFSET(Ghosts!$S$41,COLUMN(),0)&lt;ScreenHeight!$E57,   1,   (SQRT(OFFSET(Ghosts!$T$41,COLUMN(),0)-OFFSET(Ghosts!$R$41,COLUMN(),0)*ScreenHeight!$D57)-1))+IF(Ghosts!$B$35,IF(Param!$M$21,-1-POWER(0.3,Param!$M$21)/(IF(Param!$M$21&lt;20,LightShader!AP121,OFFSET(LightShader!AP121,Param!$M$21-20,0))+POWER(0.3,Param!$M$21)),-2),0))</f>
        <v>4.7238273596360338</v>
      </c>
      <c r="AQ56" s="46">
        <f ca="1">IF(ScreenHeight!$B57&lt;OFFSET(Radar!$AC$3,COLUMN(),0),    Param!$B$38/ScreenHeight!$B57,    (Param!$B$37+1/(1-OFFSET(Radar!$AD$3,COLUMN(),0)*ScreenHeight!$C57)/Param!$B$39)/OFFSET(Radar!$AC$3,COLUMN(),0))*DistanceShader!AQ56*LightShader!AQ56*(IF(OFFSET(Ghosts!$S$41,COLUMN(),0)&lt;ScreenHeight!$E57,   1,   (SQRT(OFFSET(Ghosts!$T$41,COLUMN(),0)-OFFSET(Ghosts!$R$41,COLUMN(),0)*ScreenHeight!$D57)-1))+IF(Ghosts!$B$35,IF(Param!$M$21,-1-POWER(0.3,Param!$M$21)/(IF(Param!$M$21&lt;20,LightShader!AQ121,OFFSET(LightShader!AQ121,Param!$M$21-20,0))+POWER(0.3,Param!$M$21)),-2),0))</f>
        <v>4.7947721894090973</v>
      </c>
      <c r="AR56" s="46">
        <f ca="1">IF(ScreenHeight!$B57&lt;OFFSET(Radar!$AC$3,COLUMN(),0),    Param!$B$38/ScreenHeight!$B57,    (Param!$B$37+1/(1-OFFSET(Radar!$AD$3,COLUMN(),0)*ScreenHeight!$C57)/Param!$B$39)/OFFSET(Radar!$AC$3,COLUMN(),0))*DistanceShader!AR56*LightShader!AR56*(IF(OFFSET(Ghosts!$S$41,COLUMN(),0)&lt;ScreenHeight!$E57,   1,   (SQRT(OFFSET(Ghosts!$T$41,COLUMN(),0)-OFFSET(Ghosts!$R$41,COLUMN(),0)*ScreenHeight!$D57)-1))+IF(Ghosts!$B$35,IF(Param!$M$21,-1-POWER(0.3,Param!$M$21)/(IF(Param!$M$21&lt;20,LightShader!AR121,OFFSET(LightShader!AR121,Param!$M$21-20,0))+POWER(0.3,Param!$M$21)),-2),0))</f>
        <v>4.8593321852970766</v>
      </c>
      <c r="AS56" s="46">
        <f ca="1">IF(ScreenHeight!$B57&lt;OFFSET(Radar!$AC$3,COLUMN(),0),    Param!$B$38/ScreenHeight!$B57,    (Param!$B$37+1/(1-OFFSET(Radar!$AD$3,COLUMN(),0)*ScreenHeight!$C57)/Param!$B$39)/OFFSET(Radar!$AC$3,COLUMN(),0))*DistanceShader!AS56*LightShader!AS56*(IF(OFFSET(Ghosts!$S$41,COLUMN(),0)&lt;ScreenHeight!$E57,   1,   (SQRT(OFFSET(Ghosts!$T$41,COLUMN(),0)-OFFSET(Ghosts!$R$41,COLUMN(),0)*ScreenHeight!$D57)-1))+IF(Ghosts!$B$35,IF(Param!$M$21,-1-POWER(0.3,Param!$M$21)/(IF(Param!$M$21&lt;20,LightShader!AS121,OFFSET(LightShader!AS121,Param!$M$21-20,0))+POWER(0.3,Param!$M$21)),-2),0))</f>
        <v>4.9167743814065794</v>
      </c>
      <c r="AT56" s="46">
        <f ca="1">IF(ScreenHeight!$B57&lt;OFFSET(Radar!$AC$3,COLUMN(),0),    Param!$B$38/ScreenHeight!$B57,    (Param!$B$37+1/(1-OFFSET(Radar!$AD$3,COLUMN(),0)*ScreenHeight!$C57)/Param!$B$39)/OFFSET(Radar!$AC$3,COLUMN(),0))*DistanceShader!AT56*LightShader!AT56*(IF(OFFSET(Ghosts!$S$41,COLUMN(),0)&lt;ScreenHeight!$E57,   1,   (SQRT(OFFSET(Ghosts!$T$41,COLUMN(),0)-OFFSET(Ghosts!$R$41,COLUMN(),0)*ScreenHeight!$D57)-1))+IF(Ghosts!$B$35,IF(Param!$M$21,-1-POWER(0.3,Param!$M$21)/(IF(Param!$M$21&lt;20,LightShader!AT121,OFFSET(LightShader!AT121,Param!$M$21-20,0))+POWER(0.3,Param!$M$21)),-2),0))</f>
        <v>4.9664084939904942</v>
      </c>
      <c r="AU56" s="46">
        <f ca="1">IF(ScreenHeight!$B57&lt;OFFSET(Radar!$AC$3,COLUMN(),0),    Param!$B$38/ScreenHeight!$B57,    (Param!$B$37+1/(1-OFFSET(Radar!$AD$3,COLUMN(),0)*ScreenHeight!$C57)/Param!$B$39)/OFFSET(Radar!$AC$3,COLUMN(),0))*DistanceShader!AU56*LightShader!AU56*(IF(OFFSET(Ghosts!$S$41,COLUMN(),0)&lt;ScreenHeight!$E57,   1,   (SQRT(OFFSET(Ghosts!$T$41,COLUMN(),0)-OFFSET(Ghosts!$R$41,COLUMN(),0)*ScreenHeight!$D57)-1))+IF(Ghosts!$B$35,IF(Param!$M$21,-1-POWER(0.3,Param!$M$21)/(IF(Param!$M$21&lt;20,LightShader!AU121,OFFSET(LightShader!AU121,Param!$M$21-20,0))+POWER(0.3,Param!$M$21)),-2),0))</f>
        <v>5.0076074323552318</v>
      </c>
      <c r="AV56" s="46">
        <f ca="1">IF(ScreenHeight!$B57&lt;OFFSET(Radar!$AC$3,COLUMN(),0),    Param!$B$38/ScreenHeight!$B57,    (Param!$B$37+1/(1-OFFSET(Radar!$AD$3,COLUMN(),0)*ScreenHeight!$C57)/Param!$B$39)/OFFSET(Radar!$AC$3,COLUMN(),0))*DistanceShader!AV56*LightShader!AV56*(IF(OFFSET(Ghosts!$S$41,COLUMN(),0)&lt;ScreenHeight!$E57,   1,   (SQRT(OFFSET(Ghosts!$T$41,COLUMN(),0)-OFFSET(Ghosts!$R$41,COLUMN(),0)*ScreenHeight!$D57)-1))+IF(Ghosts!$B$35,IF(Param!$M$21,-1-POWER(0.3,Param!$M$21)/(IF(Param!$M$21&lt;20,LightShader!AV121,OFFSET(LightShader!AV121,Param!$M$21-20,0))+POWER(0.3,Param!$M$21)),-2),0))</f>
        <v>5.0398274992366741</v>
      </c>
      <c r="AW56" s="46">
        <f ca="1">IF(ScreenHeight!$B57&lt;OFFSET(Radar!$AC$3,COLUMN(),0),    Param!$B$38/ScreenHeight!$B57,    (Param!$B$37+1/(1-OFFSET(Radar!$AD$3,COLUMN(),0)*ScreenHeight!$C57)/Param!$B$39)/OFFSET(Radar!$AC$3,COLUMN(),0))*DistanceShader!AW56*LightShader!AW56*(IF(OFFSET(Ghosts!$S$41,COLUMN(),0)&lt;ScreenHeight!$E57,   1,   (SQRT(OFFSET(Ghosts!$T$41,COLUMN(),0)-OFFSET(Ghosts!$R$41,COLUMN(),0)*ScreenHeight!$D57)-1))+IF(Ghosts!$B$35,IF(Param!$M$21,-1-POWER(0.3,Param!$M$21)/(IF(Param!$M$21&lt;20,LightShader!AW121,OFFSET(LightShader!AW121,Param!$M$21-20,0))+POWER(0.3,Param!$M$21)),-2),0))</f>
        <v>5.0626271107017962</v>
      </c>
      <c r="AX56" s="46">
        <f ca="1">IF(ScreenHeight!$B57&lt;OFFSET(Radar!$AC$3,COLUMN(),0),    Param!$B$38/ScreenHeight!$B57,    (Param!$B$37+1/(1-OFFSET(Radar!$AD$3,COLUMN(),0)*ScreenHeight!$C57)/Param!$B$39)/OFFSET(Radar!$AC$3,COLUMN(),0))*DistanceShader!AX56*LightShader!AX56*(IF(OFFSET(Ghosts!$S$41,COLUMN(),0)&lt;ScreenHeight!$E57,   1,   (SQRT(OFFSET(Ghosts!$T$41,COLUMN(),0)-OFFSET(Ghosts!$R$41,COLUMN(),0)*ScreenHeight!$D57)-1))+IF(Ghosts!$B$35,IF(Param!$M$21,-1-POWER(0.3,Param!$M$21)/(IF(Param!$M$21&lt;20,LightShader!AX121,OFFSET(LightShader!AX121,Param!$M$21-20,0))+POWER(0.3,Param!$M$21)),-2),0))</f>
        <v>5.0756828396833811</v>
      </c>
      <c r="AY56" s="46">
        <f ca="1">IF(ScreenHeight!$B57&lt;OFFSET(Radar!$AC$3,COLUMN(),0),    Param!$B$38/ScreenHeight!$B57,    (Param!$B$37+1/(1-OFFSET(Radar!$AD$3,COLUMN(),0)*ScreenHeight!$C57)/Param!$B$39)/OFFSET(Radar!$AC$3,COLUMN(),0))*DistanceShader!AY56*LightShader!AY56*(IF(OFFSET(Ghosts!$S$41,COLUMN(),0)&lt;ScreenHeight!$E57,   1,   (SQRT(OFFSET(Ghosts!$T$41,COLUMN(),0)-OFFSET(Ghosts!$R$41,COLUMN(),0)*ScreenHeight!$D57)-1))+IF(Ghosts!$B$35,IF(Param!$M$21,-1-POWER(0.3,Param!$M$21)/(IF(Param!$M$21&lt;20,LightShader!AY121,OFFSET(LightShader!AY121,Param!$M$21-20,0))+POWER(0.3,Param!$M$21)),-2),0))</f>
        <v>5.0788016794210131</v>
      </c>
      <c r="AZ56" s="46">
        <f ca="1">IF(ScreenHeight!$B57&lt;OFFSET(Radar!$AC$3,COLUMN(),0),    Param!$B$38/ScreenHeight!$B57,    (Param!$B$37+1/(1-OFFSET(Radar!$AD$3,COLUMN(),0)*ScreenHeight!$C57)/Param!$B$39)/OFFSET(Radar!$AC$3,COLUMN(),0))*DistanceShader!AZ56*LightShader!AZ56*(IF(OFFSET(Ghosts!$S$41,COLUMN(),0)&lt;ScreenHeight!$E57,   1,   (SQRT(OFFSET(Ghosts!$T$41,COLUMN(),0)-OFFSET(Ghosts!$R$41,COLUMN(),0)*ScreenHeight!$D57)-1))+IF(Ghosts!$B$35,IF(Param!$M$21,-1-POWER(0.3,Param!$M$21)/(IF(Param!$M$21&lt;20,LightShader!AZ121,OFFSET(LightShader!AZ121,Param!$M$21-20,0))+POWER(0.3,Param!$M$21)),-2),0))</f>
        <v>5.0719286358859437</v>
      </c>
      <c r="BA56" s="46">
        <f ca="1">IF(ScreenHeight!$B57&lt;OFFSET(Radar!$AC$3,COLUMN(),0),    Param!$B$38/ScreenHeight!$B57,    (Param!$B$37+1/(1-OFFSET(Radar!$AD$3,COLUMN(),0)*ScreenHeight!$C57)/Param!$B$39)/OFFSET(Radar!$AC$3,COLUMN(),0))*DistanceShader!BA56*LightShader!BA56*(IF(OFFSET(Ghosts!$S$41,COLUMN(),0)&lt;ScreenHeight!$E57,   1,   (SQRT(OFFSET(Ghosts!$T$41,COLUMN(),0)-OFFSET(Ghosts!$R$41,COLUMN(),0)*ScreenHeight!$D57)-1))+IF(Ghosts!$B$35,IF(Param!$M$21,-1-POWER(0.3,Param!$M$21)/(IF(Param!$M$21&lt;20,LightShader!BA121,OFFSET(LightShader!BA121,Param!$M$21-20,0))+POWER(0.3,Param!$M$21)),-2),0))</f>
        <v>5.0551490754370914</v>
      </c>
      <c r="BB56" s="46">
        <f ca="1">IF(ScreenHeight!$B57&lt;OFFSET(Radar!$AC$3,COLUMN(),0),    Param!$B$38/ScreenHeight!$B57,    (Param!$B$37+1/(1-OFFSET(Radar!$AD$3,COLUMN(),0)*ScreenHeight!$C57)/Param!$B$39)/OFFSET(Radar!$AC$3,COLUMN(),0))*DistanceShader!BB56*LightShader!BB56*(IF(OFFSET(Ghosts!$S$41,COLUMN(),0)&lt;ScreenHeight!$E57,   1,   (SQRT(OFFSET(Ghosts!$T$41,COLUMN(),0)-OFFSET(Ghosts!$R$41,COLUMN(),0)*ScreenHeight!$D57)-1))+IF(Ghosts!$B$35,IF(Param!$M$21,-1-POWER(0.3,Param!$M$21)/(IF(Param!$M$21&lt;20,LightShader!BB121,OFFSET(LightShader!BB121,Param!$M$21-20,0))+POWER(0.3,Param!$M$21)),-2),0))</f>
        <v>5.0286856414679573</v>
      </c>
      <c r="BC56" s="46">
        <f ca="1">IF(ScreenHeight!$B57&lt;OFFSET(Radar!$AC$3,COLUMN(),0),    Param!$B$38/ScreenHeight!$B57,    (Param!$B$37+1/(1-OFFSET(Radar!$AD$3,COLUMN(),0)*ScreenHeight!$C57)/Param!$B$39)/OFFSET(Radar!$AC$3,COLUMN(),0))*DistanceShader!BC56*LightShader!BC56*(IF(OFFSET(Ghosts!$S$41,COLUMN(),0)&lt;ScreenHeight!$E57,   1,   (SQRT(OFFSET(Ghosts!$T$41,COLUMN(),0)-OFFSET(Ghosts!$R$41,COLUMN(),0)*ScreenHeight!$D57)-1))+IF(Ghosts!$B$35,IF(Param!$M$21,-1-POWER(0.3,Param!$M$21)/(IF(Param!$M$21&lt;20,LightShader!BC121,OFFSET(LightShader!BC121,Param!$M$21-20,0))+POWER(0.3,Param!$M$21)),-2),0))</f>
        <v>4.9928899650164853</v>
      </c>
      <c r="BD56" s="46">
        <f ca="1">IF(ScreenHeight!$B57&lt;OFFSET(Radar!$AC$3,COLUMN(),0),    Param!$B$38/ScreenHeight!$B57,    (Param!$B$37+1/(1-OFFSET(Radar!$AD$3,COLUMN(),0)*ScreenHeight!$C57)/Param!$B$39)/OFFSET(Radar!$AC$3,COLUMN(),0))*DistanceShader!BD56*LightShader!BD56*(IF(OFFSET(Ghosts!$S$41,COLUMN(),0)&lt;ScreenHeight!$E57,   1,   (SQRT(OFFSET(Ghosts!$T$41,COLUMN(),0)-OFFSET(Ghosts!$R$41,COLUMN(),0)*ScreenHeight!$D57)-1))+IF(Ghosts!$B$35,IF(Param!$M$21,-1-POWER(0.3,Param!$M$21)/(IF(Param!$M$21&lt;20,LightShader!BD121,OFFSET(LightShader!BD121,Param!$M$21-20,0))+POWER(0.3,Param!$M$21)),-2),0))</f>
        <v>4.9482297781796021</v>
      </c>
      <c r="BE56" s="46">
        <f ca="1">IF(ScreenHeight!$B57&lt;OFFSET(Radar!$AC$3,COLUMN(),0),    Param!$B$38/ScreenHeight!$B57,    (Param!$B$37+1/(1-OFFSET(Radar!$AD$3,COLUMN(),0)*ScreenHeight!$C57)/Param!$B$39)/OFFSET(Radar!$AC$3,COLUMN(),0))*DistanceShader!BE56*LightShader!BE56*(IF(OFFSET(Ghosts!$S$41,COLUMN(),0)&lt;ScreenHeight!$E57,   1,   (SQRT(OFFSET(Ghosts!$T$41,COLUMN(),0)-OFFSET(Ghosts!$R$41,COLUMN(),0)*ScreenHeight!$D57)-1))+IF(Ghosts!$B$35,IF(Param!$M$21,-1-POWER(0.3,Param!$M$21)/(IF(Param!$M$21&lt;20,LightShader!BE121,OFFSET(LightShader!BE121,Param!$M$21-20,0))+POWER(0.3,Param!$M$21)),-2),0))</f>
        <v>4.8952723495942454</v>
      </c>
      <c r="BF56" s="46">
        <f ca="1">IF(ScreenHeight!$B57&lt;OFFSET(Radar!$AC$3,COLUMN(),0),    Param!$B$38/ScreenHeight!$B57,    (Param!$B$37+1/(1-OFFSET(Radar!$AD$3,COLUMN(),0)*ScreenHeight!$C57)/Param!$B$39)/OFFSET(Radar!$AC$3,COLUMN(),0))*DistanceShader!BF56*LightShader!BF56*(IF(OFFSET(Ghosts!$S$41,COLUMN(),0)&lt;ScreenHeight!$E57,   1,   (SQRT(OFFSET(Ghosts!$T$41,COLUMN(),0)-OFFSET(Ghosts!$R$41,COLUMN(),0)*ScreenHeight!$D57)-1))+IF(Ghosts!$B$35,IF(Param!$M$21,-1-POWER(0.3,Param!$M$21)/(IF(Param!$M$21&lt;20,LightShader!BF121,OFFSET(LightShader!BF121,Param!$M$21-20,0))+POWER(0.3,Param!$M$21)),-2),0))</f>
        <v>4.8346653651538132</v>
      </c>
      <c r="BG56" s="46">
        <f ca="1">IF(ScreenHeight!$B57&lt;OFFSET(Radar!$AC$3,COLUMN(),0),    Param!$B$38/ScreenHeight!$B57,    (Param!$B$37+1/(1-OFFSET(Radar!$AD$3,COLUMN(),0)*ScreenHeight!$C57)/Param!$B$39)/OFFSET(Radar!$AC$3,COLUMN(),0))*DistanceShader!BG56*LightShader!BG56*(IF(OFFSET(Ghosts!$S$41,COLUMN(),0)&lt;ScreenHeight!$E57,   1,   (SQRT(OFFSET(Ghosts!$T$41,COLUMN(),0)-OFFSET(Ghosts!$R$41,COLUMN(),0)*ScreenHeight!$D57)-1))+IF(Ghosts!$B$35,IF(Param!$M$21,-1-POWER(0.3,Param!$M$21)/(IF(Param!$M$21&lt;20,LightShader!BG121,OFFSET(LightShader!BG121,Param!$M$21-20,0))+POWER(0.3,Param!$M$21)),-2),0))</f>
        <v>4.7671164594389817</v>
      </c>
      <c r="BH56" s="46">
        <f ca="1">IF(ScreenHeight!$B57&lt;OFFSET(Radar!$AC$3,COLUMN(),0),    Param!$B$38/ScreenHeight!$B57,    (Param!$B$37+1/(1-OFFSET(Radar!$AD$3,COLUMN(),0)*ScreenHeight!$C57)/Param!$B$39)/OFFSET(Radar!$AC$3,COLUMN(),0))*DistanceShader!BH56*LightShader!BH56*(IF(OFFSET(Ghosts!$S$41,COLUMN(),0)&lt;ScreenHeight!$E57,   1,   (SQRT(OFFSET(Ghosts!$T$41,COLUMN(),0)-OFFSET(Ghosts!$R$41,COLUMN(),0)*ScreenHeight!$D57)-1))+IF(Ghosts!$B$35,IF(Param!$M$21,-1-POWER(0.3,Param!$M$21)/(IF(Param!$M$21&lt;20,LightShader!BH121,OFFSET(LightShader!BH121,Param!$M$21-20,0))+POWER(0.3,Param!$M$21)),-2),0))</f>
        <v>4.6933725677742757</v>
      </c>
      <c r="BI56" s="46">
        <f ca="1">IF(ScreenHeight!$B57&lt;OFFSET(Radar!$AC$3,COLUMN(),0),    Param!$B$38/ScreenHeight!$B57,    (Param!$B$37+1/(1-OFFSET(Radar!$AD$3,COLUMN(),0)*ScreenHeight!$C57)/Param!$B$39)/OFFSET(Radar!$AC$3,COLUMN(),0))*DistanceShader!BI56*LightShader!BI56*(IF(OFFSET(Ghosts!$S$41,COLUMN(),0)&lt;ScreenHeight!$E57,   1,   (SQRT(OFFSET(Ghosts!$T$41,COLUMN(),0)-OFFSET(Ghosts!$R$41,COLUMN(),0)*ScreenHeight!$D57)-1))+IF(Ghosts!$B$35,IF(Param!$M$21,-1-POWER(0.3,Param!$M$21)/(IF(Param!$M$21&lt;20,LightShader!BI121,OFFSET(LightShader!BI121,Param!$M$21-20,0))+POWER(0.3,Param!$M$21)),-2),0))</f>
        <v>4.6142001348796606</v>
      </c>
      <c r="BJ56" s="46">
        <f ca="1">IF(ScreenHeight!$B57&lt;OFFSET(Radar!$AC$3,COLUMN(),0),    Param!$B$38/ScreenHeight!$B57,    (Param!$B$37+1/(1-OFFSET(Radar!$AD$3,COLUMN(),0)*ScreenHeight!$C57)/Param!$B$39)/OFFSET(Radar!$AC$3,COLUMN(),0))*DistanceShader!BJ56*LightShader!BJ56*(IF(OFFSET(Ghosts!$S$41,COLUMN(),0)&lt;ScreenHeight!$E57,   1,   (SQRT(OFFSET(Ghosts!$T$41,COLUMN(),0)-OFFSET(Ghosts!$R$41,COLUMN(),0)*ScreenHeight!$D57)-1))+IF(Ghosts!$B$35,IF(Param!$M$21,-1-POWER(0.3,Param!$M$21)/(IF(Param!$M$21&lt;20,LightShader!BJ121,OFFSET(LightShader!BJ121,Param!$M$21-20,0))+POWER(0.3,Param!$M$21)),-2),0))</f>
        <v>4.5303670134393972</v>
      </c>
      <c r="BK56" s="46">
        <f ca="1">IF(ScreenHeight!$B57&lt;OFFSET(Radar!$AC$3,COLUMN(),0),    Param!$B$38/ScreenHeight!$B57,    (Param!$B$37+1/(1-OFFSET(Radar!$AD$3,COLUMN(),0)*ScreenHeight!$C57)/Param!$B$39)/OFFSET(Radar!$AC$3,COLUMN(),0))*DistanceShader!BK56*LightShader!BK56*(IF(OFFSET(Ghosts!$S$41,COLUMN(),0)&lt;ScreenHeight!$E57,   1,   (SQRT(OFFSET(Ghosts!$T$41,COLUMN(),0)-OFFSET(Ghosts!$R$41,COLUMN(),0)*ScreenHeight!$D57)-1))+IF(Ghosts!$B$35,IF(Param!$M$21,-1-POWER(0.3,Param!$M$21)/(IF(Param!$M$21&lt;20,LightShader!BK121,OFFSET(LightShader!BK121,Param!$M$21-20,0))+POWER(0.3,Param!$M$21)),-2),0))</f>
        <v>4.4426266478763878</v>
      </c>
      <c r="BL56" s="46">
        <f ca="1">IF(ScreenHeight!$B57&lt;OFFSET(Radar!$AC$3,COLUMN(),0),    Param!$B$38/ScreenHeight!$B57,    (Param!$B$37+1/(1-OFFSET(Radar!$AD$3,COLUMN(),0)*ScreenHeight!$C57)/Param!$B$39)/OFFSET(Radar!$AC$3,COLUMN(),0))*DistanceShader!BL56*LightShader!BL56*(IF(OFFSET(Ghosts!$S$41,COLUMN(),0)&lt;ScreenHeight!$E57,   1,   (SQRT(OFFSET(Ghosts!$T$41,COLUMN(),0)-OFFSET(Ghosts!$R$41,COLUMN(),0)*ScreenHeight!$D57)-1))+IF(Ghosts!$B$35,IF(Param!$M$21,-1-POWER(0.3,Param!$M$21)/(IF(Param!$M$21&lt;20,LightShader!BL121,OFFSET(LightShader!BL121,Param!$M$21-20,0))+POWER(0.3,Param!$M$21)),-2),0))</f>
        <v>4.3517048963276137</v>
      </c>
      <c r="BM56" s="46">
        <f ca="1">IF(ScreenHeight!$B57&lt;OFFSET(Radar!$AC$3,COLUMN(),0),    Param!$B$38/ScreenHeight!$B57,    (Param!$B$37+1/(1-OFFSET(Radar!$AD$3,COLUMN(),0)*ScreenHeight!$C57)/Param!$B$39)/OFFSET(Radar!$AC$3,COLUMN(),0))*DistanceShader!BM56*LightShader!BM56*(IF(OFFSET(Ghosts!$S$41,COLUMN(),0)&lt;ScreenHeight!$E57,   1,   (SQRT(OFFSET(Ghosts!$T$41,COLUMN(),0)-OFFSET(Ghosts!$R$41,COLUMN(),0)*ScreenHeight!$D57)-1))+IF(Ghosts!$B$35,IF(Param!$M$21,-1-POWER(0.3,Param!$M$21)/(IF(Param!$M$21&lt;20,LightShader!BM121,OFFSET(LightShader!BM121,Param!$M$21-20,0))+POWER(0.3,Param!$M$21)),-2),0))</f>
        <v>4.2582896220922422</v>
      </c>
      <c r="BN56" s="46">
        <f ca="1">IF(ScreenHeight!$B57&lt;OFFSET(Radar!$AC$3,COLUMN(),0),    Param!$B$38/ScreenHeight!$B57,    (Param!$B$37+1/(1-OFFSET(Radar!$AD$3,COLUMN(),0)*ScreenHeight!$C57)/Param!$B$39)/OFFSET(Radar!$AC$3,COLUMN(),0))*DistanceShader!BN56*LightShader!BN56*(IF(OFFSET(Ghosts!$S$41,COLUMN(),0)&lt;ScreenHeight!$E57,   1,   (SQRT(OFFSET(Ghosts!$T$41,COLUMN(),0)-OFFSET(Ghosts!$R$41,COLUMN(),0)*ScreenHeight!$D57)-1))+IF(Ghosts!$B$35,IF(Param!$M$21,-1-POWER(0.3,Param!$M$21)/(IF(Param!$M$21&lt;20,LightShader!BN121,OFFSET(LightShader!BN121,Param!$M$21-20,0))+POWER(0.3,Param!$M$21)),-2),0))</f>
        <v>4.1630230011932978</v>
      </c>
      <c r="BO56" s="46">
        <f ca="1">IF(ScreenHeight!$B57&lt;OFFSET(Radar!$AC$3,COLUMN(),0),    Param!$B$38/ScreenHeight!$B57,    (Param!$B$37+1/(1-OFFSET(Radar!$AD$3,COLUMN(),0)*ScreenHeight!$C57)/Param!$B$39)/OFFSET(Radar!$AC$3,COLUMN(),0))*DistanceShader!BO56*LightShader!BO56*(IF(OFFSET(Ghosts!$S$41,COLUMN(),0)&lt;ScreenHeight!$E57,   1,   (SQRT(OFFSET(Ghosts!$T$41,COLUMN(),0)-OFFSET(Ghosts!$R$41,COLUMN(),0)*ScreenHeight!$D57)-1))+IF(Ghosts!$B$35,IF(Param!$M$21,-1-POWER(0.3,Param!$M$21)/(IF(Param!$M$21&lt;20,LightShader!BO121,OFFSET(LightShader!BO121,Param!$M$21-20,0))+POWER(0.3,Param!$M$21)),-2),0))</f>
        <v>4.0664963532838616</v>
      </c>
      <c r="BP56" s="46">
        <f ca="1">IF(ScreenHeight!$B57&lt;OFFSET(Radar!$AC$3,COLUMN(),0),    Param!$B$38/ScreenHeight!$B57,    (Param!$B$37+1/(1-OFFSET(Radar!$AD$3,COLUMN(),0)*ScreenHeight!$C57)/Param!$B$39)/OFFSET(Radar!$AC$3,COLUMN(),0))*DistanceShader!BP56*LightShader!BP56*(IF(OFFSET(Ghosts!$S$41,COLUMN(),0)&lt;ScreenHeight!$E57,   1,   (SQRT(OFFSET(Ghosts!$T$41,COLUMN(),0)-OFFSET(Ghosts!$R$41,COLUMN(),0)*ScreenHeight!$D57)-1))+IF(Ghosts!$B$35,IF(Param!$M$21,-1-POWER(0.3,Param!$M$21)/(IF(Param!$M$21&lt;20,LightShader!BP121,OFFSET(LightShader!BP121,Param!$M$21-20,0))+POWER(0.3,Param!$M$21)),-2),0))</f>
        <v>3.9692472099337346</v>
      </c>
      <c r="BQ56" s="46">
        <f ca="1">IF(ScreenHeight!$B57&lt;OFFSET(Radar!$AC$3,COLUMN(),0),    Param!$B$38/ScreenHeight!$B57,    (Param!$B$37+1/(1-OFFSET(Radar!$AD$3,COLUMN(),0)*ScreenHeight!$C57)/Param!$B$39)/OFFSET(Radar!$AC$3,COLUMN(),0))*DistanceShader!BQ56*LightShader!BQ56*(IF(OFFSET(Ghosts!$S$41,COLUMN(),0)&lt;ScreenHeight!$E57,   1,   (SQRT(OFFSET(Ghosts!$T$41,COLUMN(),0)-OFFSET(Ghosts!$R$41,COLUMN(),0)*ScreenHeight!$D57)-1))+IF(Ghosts!$B$35,IF(Param!$M$21,-1-POWER(0.3,Param!$M$21)/(IF(Param!$M$21&lt;20,LightShader!BQ121,OFFSET(LightShader!BQ121,Param!$M$21-20,0))+POWER(0.3,Param!$M$21)),-2),0))</f>
        <v>3.871758283178897</v>
      </c>
      <c r="BR56" s="46">
        <f ca="1">IF(ScreenHeight!$B57&lt;OFFSET(Radar!$AC$3,COLUMN(),0),    Param!$B$38/ScreenHeight!$B57,    (Param!$B$37+1/(1-OFFSET(Radar!$AD$3,COLUMN(),0)*ScreenHeight!$C57)/Param!$B$39)/OFFSET(Radar!$AC$3,COLUMN(),0))*DistanceShader!BR56*LightShader!BR56*(IF(OFFSET(Ghosts!$S$41,COLUMN(),0)&lt;ScreenHeight!$E57,   1,   (SQRT(OFFSET(Ghosts!$T$41,COLUMN(),0)-OFFSET(Ghosts!$R$41,COLUMN(),0)*ScreenHeight!$D57)-1))+IF(Ghosts!$B$35,IF(Param!$M$21,-1-POWER(0.3,Param!$M$21)/(IF(Param!$M$21&lt;20,LightShader!BR121,OFFSET(LightShader!BR121,Param!$M$21-20,0))+POWER(0.3,Param!$M$21)),-2),0))</f>
        <v>3.7744579808596117</v>
      </c>
      <c r="BS56" s="46">
        <f ca="1">IF(ScreenHeight!$B57&lt;OFFSET(Radar!$AC$3,COLUMN(),0),    Param!$B$38/ScreenHeight!$B57,    (Param!$B$37+1/(1-OFFSET(Radar!$AD$3,COLUMN(),0)*ScreenHeight!$C57)/Param!$B$39)/OFFSET(Radar!$AC$3,COLUMN(),0))*DistanceShader!BS56*LightShader!BS56*(IF(OFFSET(Ghosts!$S$41,COLUMN(),0)&lt;ScreenHeight!$E57,   1,   (SQRT(OFFSET(Ghosts!$T$41,COLUMN(),0)-OFFSET(Ghosts!$R$41,COLUMN(),0)*ScreenHeight!$D57)-1))+IF(Ghosts!$B$35,IF(Param!$M$21,-1-POWER(0.3,Param!$M$21)/(IF(Param!$M$21&lt;20,LightShader!BS121,OFFSET(LightShader!BS121,Param!$M$21-20,0))+POWER(0.3,Param!$M$21)),-2),0))</f>
        <v>3.6777221252331707</v>
      </c>
      <c r="BT56" s="46">
        <f ca="1">IF(ScreenHeight!$B57&lt;OFFSET(Radar!$AC$3,COLUMN(),0),    Param!$B$38/ScreenHeight!$B57,    (Param!$B$37+1/(1-OFFSET(Radar!$AD$3,COLUMN(),0)*ScreenHeight!$C57)/Param!$B$39)/OFFSET(Radar!$AC$3,COLUMN(),0))*DistanceShader!BT56*LightShader!BT56*(IF(OFFSET(Ghosts!$S$41,COLUMN(),0)&lt;ScreenHeight!$E57,   1,   (SQRT(OFFSET(Ghosts!$T$41,COLUMN(),0)-OFFSET(Ghosts!$R$41,COLUMN(),0)*ScreenHeight!$D57)-1))+IF(Ghosts!$B$35,IF(Param!$M$21,-1-POWER(0.3,Param!$M$21)/(IF(Param!$M$21&lt;20,LightShader!BT121,OFFSET(LightShader!BT121,Param!$M$21-20,0))+POWER(0.3,Param!$M$21)),-2),0))</f>
        <v>3.5818765592787307</v>
      </c>
      <c r="BU56" s="46">
        <f ca="1">IF(ScreenHeight!$B57&lt;OFFSET(Radar!$AC$3,COLUMN(),0),    Param!$B$38/ScreenHeight!$B57,    (Param!$B$37+1/(1-OFFSET(Radar!$AD$3,COLUMN(),0)*ScreenHeight!$C57)/Param!$B$39)/OFFSET(Radar!$AC$3,COLUMN(),0))*DistanceShader!BU56*LightShader!BU56*(IF(OFFSET(Ghosts!$S$41,COLUMN(),0)&lt;ScreenHeight!$E57,   1,   (SQRT(OFFSET(Ghosts!$T$41,COLUMN(),0)-OFFSET(Ghosts!$R$41,COLUMN(),0)*ScreenHeight!$D57)-1))+IF(Ghosts!$B$35,IF(Param!$M$21,-1-POWER(0.3,Param!$M$21)/(IF(Param!$M$21&lt;20,LightShader!BU121,OFFSET(LightShader!BU121,Param!$M$21-20,0))+POWER(0.3,Param!$M$21)),-2),0))</f>
        <v>3.4872003636763975</v>
      </c>
      <c r="BV56" s="46">
        <f ca="1">IF(ScreenHeight!$B57&lt;OFFSET(Radar!$AC$3,COLUMN(),0),    Param!$B$38/ScreenHeight!$B57,    (Param!$B$37+1/(1-OFFSET(Radar!$AD$3,COLUMN(),0)*ScreenHeight!$C57)/Param!$B$39)/OFFSET(Radar!$AC$3,COLUMN(),0))*DistanceShader!BV56*LightShader!BV56*(IF(OFFSET(Ghosts!$S$41,COLUMN(),0)&lt;ScreenHeight!$E57,   1,   (SQRT(OFFSET(Ghosts!$T$41,COLUMN(),0)-OFFSET(Ghosts!$R$41,COLUMN(),0)*ScreenHeight!$D57)-1))+IF(Ghosts!$B$35,IF(Param!$M$21,-1-POWER(0.3,Param!$M$21)/(IF(Param!$M$21&lt;20,LightShader!BV121,OFFSET(LightShader!BV121,Param!$M$21-20,0))+POWER(0.3,Param!$M$21)),-2),0))</f>
        <v>3.3939294507381095</v>
      </c>
      <c r="BW56" s="46">
        <f ca="1">IF(ScreenHeight!$B57&lt;OFFSET(Radar!$AC$3,COLUMN(),0),    Param!$B$38/ScreenHeight!$B57,    (Param!$B$37+1/(1-OFFSET(Radar!$AD$3,COLUMN(),0)*ScreenHeight!$C57)/Param!$B$39)/OFFSET(Radar!$AC$3,COLUMN(),0))*DistanceShader!BW56*LightShader!BW56*(IF(OFFSET(Ghosts!$S$41,COLUMN(),0)&lt;ScreenHeight!$E57,   1,   (SQRT(OFFSET(Ghosts!$T$41,COLUMN(),0)-OFFSET(Ghosts!$R$41,COLUMN(),0)*ScreenHeight!$D57)-1))+IF(Ghosts!$B$35,IF(Param!$M$21,-1-POWER(0.3,Param!$M$21)/(IF(Param!$M$21&lt;20,LightShader!BW121,OFFSET(LightShader!BW121,Param!$M$21-20,0))+POWER(0.3,Param!$M$21)),-2),0))</f>
        <v>3.3022603452265851</v>
      </c>
      <c r="BX56" s="46">
        <f ca="1">IF(ScreenHeight!$B57&lt;OFFSET(Radar!$AC$3,COLUMN(),0),    Param!$B$38/ScreenHeight!$B57,    (Param!$B$37+1/(1-OFFSET(Radar!$AD$3,COLUMN(),0)*ScreenHeight!$C57)/Param!$B$39)/OFFSET(Radar!$AC$3,COLUMN(),0))*DistanceShader!BX56*LightShader!BX56*(IF(OFFSET(Ghosts!$S$41,COLUMN(),0)&lt;ScreenHeight!$E57,   1,   (SQRT(OFFSET(Ghosts!$T$41,COLUMN(),0)-OFFSET(Ghosts!$R$41,COLUMN(),0)*ScreenHeight!$D57)-1))+IF(Ghosts!$B$35,IF(Param!$M$21,-1-POWER(0.3,Param!$M$21)/(IF(Param!$M$21&lt;20,LightShader!BX121,OFFSET(LightShader!BX121,Param!$M$21-20,0))+POWER(0.3,Param!$M$21)),-2),0))</f>
        <v>3.212354003070387</v>
      </c>
      <c r="BY56" s="46">
        <f ca="1">IF(ScreenHeight!$B57&lt;OFFSET(Radar!$AC$3,COLUMN(),0),    Param!$B$38/ScreenHeight!$B57,    (Param!$B$37+1/(1-OFFSET(Radar!$AD$3,COLUMN(),0)*ScreenHeight!$C57)/Param!$B$39)/OFFSET(Radar!$AC$3,COLUMN(),0))*DistanceShader!BY56*LightShader!BY56*(IF(OFFSET(Ghosts!$S$41,COLUMN(),0)&lt;ScreenHeight!$E57,   1,   (SQRT(OFFSET(Ghosts!$T$41,COLUMN(),0)-OFFSET(Ghosts!$R$41,COLUMN(),0)*ScreenHeight!$D57)-1))+IF(Ghosts!$B$35,IF(Param!$M$21,-1-POWER(0.3,Param!$M$21)/(IF(Param!$M$21&lt;20,LightShader!BY121,OFFSET(LightShader!BY121,Param!$M$21-20,0))+POWER(0.3,Param!$M$21)),-2),0))</f>
        <v>3.1243395557056601</v>
      </c>
      <c r="BZ56" s="46">
        <f ca="1">IF(ScreenHeight!$B57&lt;OFFSET(Radar!$AC$3,COLUMN(),0),    Param!$B$38/ScreenHeight!$B57,    (Param!$B$37+1/(1-OFFSET(Radar!$AD$3,COLUMN(),0)*ScreenHeight!$C57)/Param!$B$39)/OFFSET(Radar!$AC$3,COLUMN(),0))*DistanceShader!BZ56*LightShader!BZ56*(IF(OFFSET(Ghosts!$S$41,COLUMN(),0)&lt;ScreenHeight!$E57,   1,   (SQRT(OFFSET(Ghosts!$T$41,COLUMN(),0)-OFFSET(Ghosts!$R$41,COLUMN(),0)*ScreenHeight!$D57)-1))+IF(Ghosts!$B$35,IF(Param!$M$21,-1-POWER(0.3,Param!$M$21)/(IF(Param!$M$21&lt;20,LightShader!BZ121,OFFSET(LightShader!BZ121,Param!$M$21-20,0))+POWER(0.3,Param!$M$21)),-2),0))</f>
        <v>3.0383178993033129</v>
      </c>
      <c r="CA56" s="46">
        <f ca="1">IF(ScreenHeight!$B57&lt;OFFSET(Radar!$AC$3,COLUMN(),0),    Param!$B$38/ScreenHeight!$B57,    (Param!$B$37+1/(1-OFFSET(Radar!$AD$3,COLUMN(),0)*ScreenHeight!$C57)/Param!$B$39)/OFFSET(Radar!$AC$3,COLUMN(),0))*DistanceShader!CA56*LightShader!CA56*(IF(OFFSET(Ghosts!$S$41,COLUMN(),0)&lt;ScreenHeight!$E57,   1,   (SQRT(OFFSET(Ghosts!$T$41,COLUMN(),0)-OFFSET(Ghosts!$R$41,COLUMN(),0)*ScreenHeight!$D57)-1))+IF(Ghosts!$B$35,IF(Param!$M$21,-1-POWER(0.3,Param!$M$21)/(IF(Param!$M$21&lt;20,LightShader!CA121,OFFSET(LightShader!CA121,Param!$M$21-20,0))+POWER(0.3,Param!$M$21)),-2),0))</f>
        <v>2.9543650742869603</v>
      </c>
      <c r="CB56" s="46">
        <f ca="1">IF(ScreenHeight!$B57&lt;OFFSET(Radar!$AC$3,COLUMN(),0),    Param!$B$38/ScreenHeight!$B57,    (Param!$B$37+1/(1-OFFSET(Radar!$AD$3,COLUMN(),0)*ScreenHeight!$C57)/Param!$B$39)/OFFSET(Radar!$AC$3,COLUMN(),0))*DistanceShader!CB56*LightShader!CB56*(IF(OFFSET(Ghosts!$S$41,COLUMN(),0)&lt;ScreenHeight!$E57,   1,   (SQRT(OFFSET(Ghosts!$T$41,COLUMN(),0)-OFFSET(Ghosts!$R$41,COLUMN(),0)*ScreenHeight!$D57)-1))+IF(Ghosts!$B$35,IF(Param!$M$21,-1-POWER(0.3,Param!$M$21)/(IF(Param!$M$21&lt;20,LightShader!CB121,OFFSET(LightShader!CB121,Param!$M$21-20,0))+POWER(0.3,Param!$M$21)),-2),0))</f>
        <v>2.8725354015573537</v>
      </c>
      <c r="CC56" s="46">
        <f ca="1">IF(ScreenHeight!$B57&lt;OFFSET(Radar!$AC$3,COLUMN(),0),    Param!$B$38/ScreenHeight!$B57,    (Param!$B$37+1/(1-OFFSET(Radar!$AD$3,COLUMN(),0)*ScreenHeight!$C57)/Param!$B$39)/OFFSET(Radar!$AC$3,COLUMN(),0))*DistanceShader!CC56*LightShader!CC56*(IF(OFFSET(Ghosts!$S$41,COLUMN(),0)&lt;ScreenHeight!$E57,   1,   (SQRT(OFFSET(Ghosts!$T$41,COLUMN(),0)-OFFSET(Ghosts!$R$41,COLUMN(),0)*ScreenHeight!$D57)-1))+IF(Ghosts!$B$35,IF(Param!$M$21,-1-POWER(0.3,Param!$M$21)/(IF(Param!$M$21&lt;20,LightShader!CC121,OFFSET(LightShader!CC121,Param!$M$21-20,0))+POWER(0.3,Param!$M$21)),-2),0))</f>
        <v>2.7928643582142088</v>
      </c>
      <c r="CD56" s="46">
        <f ca="1">IF(ScreenHeight!$B57&lt;OFFSET(Radar!$AC$3,COLUMN(),0),    Param!$B$38/ScreenHeight!$B57,    (Param!$B$37+1/(1-OFFSET(Radar!$AD$3,COLUMN(),0)*ScreenHeight!$C57)/Param!$B$39)/OFFSET(Radar!$AC$3,COLUMN(),0))*DistanceShader!CD56*LightShader!CD56*(IF(OFFSET(Ghosts!$S$41,COLUMN(),0)&lt;ScreenHeight!$E57,   1,   (SQRT(OFFSET(Ghosts!$T$41,COLUMN(),0)-OFFSET(Ghosts!$R$41,COLUMN(),0)*ScreenHeight!$D57)-1))+IF(Ghosts!$B$35,IF(Param!$M$21,-1-POWER(0.3,Param!$M$21)/(IF(Param!$M$21&lt;20,LightShader!CD121,OFFSET(LightShader!CD121,Param!$M$21-20,0))+POWER(0.3,Param!$M$21)),-2),0))</f>
        <v>2.7153711879293478</v>
      </c>
      <c r="CE56" s="46">
        <f ca="1">IF(ScreenHeight!$B57&lt;OFFSET(Radar!$AC$3,COLUMN(),0),    Param!$B$38/ScreenHeight!$B57,    (Param!$B$37+1/(1-OFFSET(Radar!$AD$3,COLUMN(),0)*ScreenHeight!$C57)/Param!$B$39)/OFFSET(Radar!$AC$3,COLUMN(),0))*DistanceShader!CE56*LightShader!CE56*(IF(OFFSET(Ghosts!$S$41,COLUMN(),0)&lt;ScreenHeight!$E57,   1,   (SQRT(OFFSET(Ghosts!$T$41,COLUMN(),0)-OFFSET(Ghosts!$R$41,COLUMN(),0)*ScreenHeight!$D57)-1))+IF(Ghosts!$B$35,IF(Param!$M$21,-1-POWER(0.3,Param!$M$21)/(IF(Param!$M$21&lt;20,LightShader!CE121,OFFSET(LightShader!CE121,Param!$M$21-20,0))+POWER(0.3,Param!$M$21)),-2),0))</f>
        <v>2.640061250131513</v>
      </c>
      <c r="CF56" s="46">
        <f ca="1">IF(ScreenHeight!$B57&lt;OFFSET(Radar!$AC$3,COLUMN(),0),    Param!$B$38/ScreenHeight!$B57,    (Param!$B$37+1/(1-OFFSET(Radar!$AD$3,COLUMN(),0)*ScreenHeight!$C57)/Param!$B$39)/OFFSET(Radar!$AC$3,COLUMN(),0))*DistanceShader!CF56*LightShader!CF56*(IF(OFFSET(Ghosts!$S$41,COLUMN(),0)&lt;ScreenHeight!$E57,   1,   (SQRT(OFFSET(Ghosts!$T$41,COLUMN(),0)-OFFSET(Ghosts!$R$41,COLUMN(),0)*ScreenHeight!$D57)-1))+IF(Ghosts!$B$35,IF(Param!$M$21,-1-POWER(0.3,Param!$M$21)/(IF(Param!$M$21&lt;20,LightShader!CF121,OFFSET(LightShader!CF121,Param!$M$21-20,0))+POWER(0.3,Param!$M$21)),-2),0))</f>
        <v>2.5669281184414308</v>
      </c>
      <c r="CG56" s="46">
        <f ca="1">IF(ScreenHeight!$B57&lt;OFFSET(Radar!$AC$3,COLUMN(),0),    Param!$B$38/ScreenHeight!$B57,    (Param!$B$37+1/(1-OFFSET(Radar!$AD$3,COLUMN(),0)*ScreenHeight!$C57)/Param!$B$39)/OFFSET(Radar!$AC$3,COLUMN(),0))*DistanceShader!CG56*LightShader!CG56*(IF(OFFSET(Ghosts!$S$41,COLUMN(),0)&lt;ScreenHeight!$E57,   1,   (SQRT(OFFSET(Ghosts!$T$41,COLUMN(),0)-OFFSET(Ghosts!$R$41,COLUMN(),0)*ScreenHeight!$D57)-1))+IF(Ghosts!$B$35,IF(Param!$M$21,-1-POWER(0.3,Param!$M$21)/(IF(Param!$M$21&lt;20,LightShader!CG121,OFFSET(LightShader!CG121,Param!$M$21-20,0))+POWER(0.3,Param!$M$21)),-2),0))</f>
        <v>2.4959554429146853</v>
      </c>
      <c r="CH56" s="46">
        <f ca="1">IF(ScreenHeight!$B57&lt;OFFSET(Radar!$AC$3,COLUMN(),0),    Param!$B$38/ScreenHeight!$B57,    (Param!$B$37+1/(1-OFFSET(Radar!$AD$3,COLUMN(),0)*ScreenHeight!$C57)/Param!$B$39)/OFFSET(Radar!$AC$3,COLUMN(),0))*DistanceShader!CH56*LightShader!CH56*(IF(OFFSET(Ghosts!$S$41,COLUMN(),0)&lt;ScreenHeight!$E57,   1,   (SQRT(OFFSET(Ghosts!$T$41,COLUMN(),0)-OFFSET(Ghosts!$R$41,COLUMN(),0)*ScreenHeight!$D57)-1))+IF(Ghosts!$B$35,IF(Param!$M$21,-1-POWER(0.3,Param!$M$21)/(IF(Param!$M$21&lt;20,LightShader!CH121,OFFSET(LightShader!CH121,Param!$M$21-20,0))+POWER(0.3,Param!$M$21)),-2),0))</f>
        <v>2.4271185931027808</v>
      </c>
      <c r="CI56" s="46">
        <f ca="1">IF(ScreenHeight!$B57&lt;OFFSET(Radar!$AC$3,COLUMN(),0),    Param!$B$38/ScreenHeight!$B57,    (Param!$B$37+1/(1-OFFSET(Radar!$AD$3,COLUMN(),0)*ScreenHeight!$C57)/Param!$B$39)/OFFSET(Radar!$AC$3,COLUMN(),0))*DistanceShader!CI56*LightShader!CI56*(IF(OFFSET(Ghosts!$S$41,COLUMN(),0)&lt;ScreenHeight!$E57,   1,   (SQRT(OFFSET(Ghosts!$T$41,COLUMN(),0)-OFFSET(Ghosts!$R$41,COLUMN(),0)*ScreenHeight!$D57)-1))+IF(Ghosts!$B$35,IF(Param!$M$21,-1-POWER(0.3,Param!$M$21)/(IF(Param!$M$21&lt;20,LightShader!CI121,OFFSET(LightShader!CI121,Param!$M$21-20,0))+POWER(0.3,Param!$M$21)),-2),0))</f>
        <v>2.3603861001434687</v>
      </c>
      <c r="CJ56" s="46">
        <f ca="1">IF(ScreenHeight!$B57&lt;OFFSET(Radar!$AC$3,COLUMN(),0),    Param!$B$38/ScreenHeight!$B57,    (Param!$B$37+1/(1-OFFSET(Radar!$AD$3,COLUMN(),0)*ScreenHeight!$C57)/Param!$B$39)/OFFSET(Radar!$AC$3,COLUMN(),0))*DistanceShader!CJ56*LightShader!CJ56*(IF(OFFSET(Ghosts!$S$41,COLUMN(),0)&lt;ScreenHeight!$E57,   1,   (SQRT(OFFSET(Ghosts!$T$41,COLUMN(),0)-OFFSET(Ghosts!$R$41,COLUMN(),0)*ScreenHeight!$D57)-1))+IF(Ghosts!$B$35,IF(Param!$M$21,-1-POWER(0.3,Param!$M$21)/(IF(Param!$M$21&lt;20,LightShader!CJ121,OFFSET(LightShader!CJ121,Param!$M$21-20,0))+POWER(0.3,Param!$M$21)),-2),0))</f>
        <v>2.2957209163776251</v>
      </c>
      <c r="CK56" s="46">
        <f ca="1">IF(ScreenHeight!$B57&lt;OFFSET(Radar!$AC$3,COLUMN(),0),    Param!$B$38/ScreenHeight!$B57,    (Param!$B$37+1/(1-OFFSET(Radar!$AD$3,COLUMN(),0)*ScreenHeight!$C57)/Param!$B$39)/OFFSET(Radar!$AC$3,COLUMN(),0))*DistanceShader!CK56*LightShader!CK56*(IF(OFFSET(Ghosts!$S$41,COLUMN(),0)&lt;ScreenHeight!$E57,   1,   (SQRT(OFFSET(Ghosts!$T$41,COLUMN(),0)-OFFSET(Ghosts!$R$41,COLUMN(),0)*ScreenHeight!$D57)-1))+IF(Ghosts!$B$35,IF(Param!$M$21,-1-POWER(0.3,Param!$M$21)/(IF(Param!$M$21&lt;20,LightShader!CK121,OFFSET(LightShader!CK121,Param!$M$21-20,0))+POWER(0.3,Param!$M$21)),-2),0))</f>
        <v>2.2330815106313726</v>
      </c>
      <c r="CL56" s="46">
        <f ca="1">IF(ScreenHeight!$B57&lt;OFFSET(Radar!$AC$3,COLUMN(),0),    Param!$B$38/ScreenHeight!$B57,    (Param!$B$37+1/(1-OFFSET(Radar!$AD$3,COLUMN(),0)*ScreenHeight!$C57)/Param!$B$39)/OFFSET(Radar!$AC$3,COLUMN(),0))*DistanceShader!CL56*LightShader!CL56*(IF(OFFSET(Ghosts!$S$41,COLUMN(),0)&lt;ScreenHeight!$E57,   1,   (SQRT(OFFSET(Ghosts!$T$41,COLUMN(),0)-OFFSET(Ghosts!$R$41,COLUMN(),0)*ScreenHeight!$D57)-1))+IF(Ghosts!$B$35,IF(Param!$M$21,-1-POWER(0.3,Param!$M$21)/(IF(Param!$M$21&lt;20,LightShader!CL121,OFFSET(LightShader!CL121,Param!$M$21-20,0))+POWER(0.3,Param!$M$21)),-2),0))</f>
        <v>2.1724228165084951</v>
      </c>
      <c r="CM56" s="46">
        <f ca="1">IF(ScreenHeight!$B57&lt;OFFSET(Radar!$AC$3,COLUMN(),0),    Param!$B$38/ScreenHeight!$B57,    (Param!$B$37+1/(1-OFFSET(Radar!$AD$3,COLUMN(),0)*ScreenHeight!$C57)/Param!$B$39)/OFFSET(Radar!$AC$3,COLUMN(),0))*DistanceShader!CM56*LightShader!CM56*(IF(OFFSET(Ghosts!$S$41,COLUMN(),0)&lt;ScreenHeight!$E57,   1,   (SQRT(OFFSET(Ghosts!$T$41,COLUMN(),0)-OFFSET(Ghosts!$R$41,COLUMN(),0)*ScreenHeight!$D57)-1))+IF(Ghosts!$B$35,IF(Param!$M$21,-1-POWER(0.3,Param!$M$21)/(IF(Param!$M$21&lt;20,LightShader!CM121,OFFSET(LightShader!CM121,Param!$M$21-20,0))+POWER(0.3,Param!$M$21)),-2),0))</f>
        <v>2.1136970499701238</v>
      </c>
      <c r="CN56" s="46">
        <f ca="1">IF(ScreenHeight!$B57&lt;OFFSET(Radar!$AC$3,COLUMN(),0),    Param!$B$38/ScreenHeight!$B57,    (Param!$B$37+1/(1-OFFSET(Radar!$AD$3,COLUMN(),0)*ScreenHeight!$C57)/Param!$B$39)/OFFSET(Radar!$AC$3,COLUMN(),0))*DistanceShader!CN56*LightShader!CN56*(IF(OFFSET(Ghosts!$S$41,COLUMN(),0)&lt;ScreenHeight!$E57,   1,   (SQRT(OFFSET(Ghosts!$T$41,COLUMN(),0)-OFFSET(Ghosts!$R$41,COLUMN(),0)*ScreenHeight!$D57)-1))+IF(Ghosts!$B$35,IF(Param!$M$21,-1-POWER(0.3,Param!$M$21)/(IF(Param!$M$21&lt;20,LightShader!CN121,OFFSET(LightShader!CN121,Param!$M$21-20,0))+POWER(0.3,Param!$M$21)),-2),0))</f>
        <v>2.0568544112558285</v>
      </c>
      <c r="CO56" s="46">
        <f ca="1">IF(ScreenHeight!$B57&lt;OFFSET(Radar!$AC$3,COLUMN(),0),    Param!$B$38/ScreenHeight!$B57,    (Param!$B$37+1/(1-OFFSET(Radar!$AD$3,COLUMN(),0)*ScreenHeight!$C57)/Param!$B$39)/OFFSET(Radar!$AC$3,COLUMN(),0))*DistanceShader!CO56*LightShader!CO56*(IF(OFFSET(Ghosts!$S$41,COLUMN(),0)&lt;ScreenHeight!$E57,   1,   (SQRT(OFFSET(Ghosts!$T$41,COLUMN(),0)-OFFSET(Ghosts!$R$41,COLUMN(),0)*ScreenHeight!$D57)-1))+IF(Ghosts!$B$35,IF(Param!$M$21,-1-POWER(0.3,Param!$M$21)/(IF(Param!$M$21&lt;20,LightShader!CO121,OFFSET(LightShader!CO121,Param!$M$21-20,0))+POWER(0.3,Param!$M$21)),-2),0))</f>
        <v>2.0018436849099595</v>
      </c>
      <c r="CP56" s="46">
        <f ca="1">IF(ScreenHeight!$B57&lt;OFFSET(Radar!$AC$3,COLUMN(),0),    Param!$B$38/ScreenHeight!$B57,    (Param!$B$37+1/(1-OFFSET(Radar!$AD$3,COLUMN(),0)*ScreenHeight!$C57)/Param!$B$39)/OFFSET(Radar!$AC$3,COLUMN(),0))*DistanceShader!CP56*LightShader!CP56*(IF(OFFSET(Ghosts!$S$41,COLUMN(),0)&lt;ScreenHeight!$E57,   1,   (SQRT(OFFSET(Ghosts!$T$41,COLUMN(),0)-OFFSET(Ghosts!$R$41,COLUMN(),0)*ScreenHeight!$D57)-1))+IF(Ghosts!$B$35,IF(Param!$M$21,-1-POWER(0.3,Param!$M$21)/(IF(Param!$M$21&lt;20,LightShader!CP121,OFFSET(LightShader!CP121,Param!$M$21-20,0))+POWER(0.3,Param!$M$21)),-2),0))</f>
        <v>1.9486127503813069</v>
      </c>
      <c r="CQ56" s="46">
        <f ca="1">IF(ScreenHeight!$B57&lt;OFFSET(Radar!$AC$3,COLUMN(),0),    Param!$B$38/ScreenHeight!$B57,    (Param!$B$37+1/(1-OFFSET(Radar!$AD$3,COLUMN(),0)*ScreenHeight!$C57)/Param!$B$39)/OFFSET(Radar!$AC$3,COLUMN(),0))*DistanceShader!CQ56*LightShader!CQ56*(IF(OFFSET(Ghosts!$S$41,COLUMN(),0)&lt;ScreenHeight!$E57,   1,   (SQRT(OFFSET(Ghosts!$T$41,COLUMN(),0)-OFFSET(Ghosts!$R$41,COLUMN(),0)*ScreenHeight!$D57)-1))+IF(Ghosts!$B$35,IF(Param!$M$21,-1-POWER(0.3,Param!$M$21)/(IF(Param!$M$21&lt;20,LightShader!CQ121,OFFSET(LightShader!CQ121,Param!$M$21-20,0))+POWER(0.3,Param!$M$21)),-2),0))</f>
        <v>1.897109014405022</v>
      </c>
      <c r="CR56" s="46">
        <f ca="1">IF(ScreenHeight!$B57&lt;OFFSET(Radar!$AC$3,COLUMN(),0),    Param!$B$38/ScreenHeight!$B57,    (Param!$B$37+1/(1-OFFSET(Radar!$AD$3,COLUMN(),0)*ScreenHeight!$C57)/Param!$B$39)/OFFSET(Radar!$AC$3,COLUMN(),0))*DistanceShader!CR56*LightShader!CR56*(IF(OFFSET(Ghosts!$S$41,COLUMN(),0)&lt;ScreenHeight!$E57,   1,   (SQRT(OFFSET(Ghosts!$T$41,COLUMN(),0)-OFFSET(Ghosts!$R$41,COLUMN(),0)*ScreenHeight!$D57)-1))+IF(Ghosts!$B$35,IF(Param!$M$21,-1-POWER(0.3,Param!$M$21)/(IF(Param!$M$21&lt;20,LightShader!CR121,OFFSET(LightShader!CR121,Param!$M$21-20,0))+POWER(0.3,Param!$M$21)),-2),0))</f>
        <v>1.8472797751809349</v>
      </c>
      <c r="CS56" s="46">
        <f ca="1">IF(ScreenHeight!$B57&lt;OFFSET(Radar!$AC$3,COLUMN(),0),    Param!$B$38/ScreenHeight!$B57,    (Param!$B$37+1/(1-OFFSET(Radar!$AD$3,COLUMN(),0)*ScreenHeight!$C57)/Param!$B$39)/OFFSET(Radar!$AC$3,COLUMN(),0))*DistanceShader!CS56*LightShader!CS56*(IF(OFFSET(Ghosts!$S$41,COLUMN(),0)&lt;ScreenHeight!$E57,   1,   (SQRT(OFFSET(Ghosts!$T$41,COLUMN(),0)-OFFSET(Ghosts!$R$41,COLUMN(),0)*ScreenHeight!$D57)-1))+IF(Ghosts!$B$35,IF(Param!$M$21,-1-POWER(0.3,Param!$M$21)/(IF(Param!$M$21&lt;20,LightShader!CS121,OFFSET(LightShader!CS121,Param!$M$21-20,0))+POWER(0.3,Param!$M$21)),-2),0))</f>
        <v>1.7990725272482402</v>
      </c>
      <c r="CT56" s="46">
        <f ca="1">IF(ScreenHeight!$B57&lt;OFFSET(Radar!$AC$3,COLUMN(),0),    Param!$B$38/ScreenHeight!$B57,    (Param!$B$37+1/(1-OFFSET(Radar!$AD$3,COLUMN(),0)*ScreenHeight!$C57)/Param!$B$39)/OFFSET(Radar!$AC$3,COLUMN(),0))*DistanceShader!CT56*LightShader!CT56*(IF(OFFSET(Ghosts!$S$41,COLUMN(),0)&lt;ScreenHeight!$E57,   1,   (SQRT(OFFSET(Ghosts!$T$41,COLUMN(),0)-OFFSET(Ghosts!$R$41,COLUMN(),0)*ScreenHeight!$D57)-1))+IF(Ghosts!$B$35,IF(Param!$M$21,-1-POWER(0.3,Param!$M$21)/(IF(Param!$M$21&lt;20,LightShader!CT121,OFFSET(LightShader!CT121,Param!$M$21-20,0))+POWER(0.3,Param!$M$21)),-2),0))</f>
        <v>1.7524352149315987</v>
      </c>
      <c r="CU56" s="46">
        <f ca="1">IF(ScreenHeight!$B57&lt;OFFSET(Radar!$AC$3,COLUMN(),0),    Param!$B$38/ScreenHeight!$B57,    (Param!$B$37+1/(1-OFFSET(Radar!$AD$3,COLUMN(),0)*ScreenHeight!$C57)/Param!$B$39)/OFFSET(Radar!$AC$3,COLUMN(),0))*DistanceShader!CU56*LightShader!CU56*(IF(OFFSET(Ghosts!$S$41,COLUMN(),0)&lt;ScreenHeight!$E57,   1,   (SQRT(OFFSET(Ghosts!$T$41,COLUMN(),0)-OFFSET(Ghosts!$R$41,COLUMN(),0)*ScreenHeight!$D57)-1))+IF(Ghosts!$B$35,IF(Param!$M$21,-1-POWER(0.3,Param!$M$21)/(IF(Param!$M$21&lt;20,LightShader!CU121,OFFSET(LightShader!CU121,Param!$M$21-20,0))+POWER(0.3,Param!$M$21)),-2),0))</f>
        <v>1.7073164413008592</v>
      </c>
      <c r="CV56" s="46">
        <f ca="1">IF(ScreenHeight!$B57&lt;OFFSET(Radar!$AC$3,COLUMN(),0),    Param!$B$38/ScreenHeight!$B57,    (Param!$B$37+1/(1-OFFSET(Radar!$AD$3,COLUMN(),0)*ScreenHeight!$C57)/Param!$B$39)/OFFSET(Radar!$AC$3,COLUMN(),0))*DistanceShader!CV56*LightShader!CV56*(IF(OFFSET(Ghosts!$S$41,COLUMN(),0)&lt;ScreenHeight!$E57,   1,   (SQRT(OFFSET(Ghosts!$T$41,COLUMN(),0)-OFFSET(Ghosts!$R$41,COLUMN(),0)*ScreenHeight!$D57)-1))+IF(Ghosts!$B$35,IF(Param!$M$21,-1-POWER(0.3,Param!$M$21)/(IF(Param!$M$21&lt;20,LightShader!CV121,OFFSET(LightShader!CV121,Param!$M$21-20,0))+POWER(0.3,Param!$M$21)),-2),0))</f>
        <v>1.6636656387446933</v>
      </c>
      <c r="CW56" s="46">
        <f ca="1">IF(ScreenHeight!$B57&lt;OFFSET(Radar!$AC$3,COLUMN(),0),    Param!$B$38/ScreenHeight!$B57,    (Param!$B$37+1/(1-OFFSET(Radar!$AD$3,COLUMN(),0)*ScreenHeight!$C57)/Param!$B$39)/OFFSET(Radar!$AC$3,COLUMN(),0))*DistanceShader!CW56*LightShader!CW56*(IF(OFFSET(Ghosts!$S$41,COLUMN(),0)&lt;ScreenHeight!$E57,   1,   (SQRT(OFFSET(Ghosts!$T$41,COLUMN(),0)-OFFSET(Ghosts!$R$41,COLUMN(),0)*ScreenHeight!$D57)-1))+IF(Ghosts!$B$35,IF(Param!$M$21,-1-POWER(0.3,Param!$M$21)/(IF(Param!$M$21&lt;20,LightShader!CW121,OFFSET(LightShader!CW121,Param!$M$21-20,0))+POWER(0.3,Param!$M$21)),-2),0))</f>
        <v>1.6214332065039025</v>
      </c>
    </row>
    <row r="57" spans="1:144" ht="7.5" customHeight="1">
      <c r="A57" s="46">
        <f ca="1">IF(ScreenHeight!$B58&lt;OFFSET(Radar!$AC$3,COLUMN(),0),    Param!$B$38/ScreenHeight!$B58,    (Param!$B$37+1/(1-OFFSET(Radar!$AD$3,COLUMN(),0)*ScreenHeight!$C58)/Param!$B$39)/OFFSET(Radar!$AC$3,COLUMN(),0))*DistanceShader!A57*LightShader!A57*(IF(OFFSET(Ghosts!$S$41,COLUMN(),0)&lt;ScreenHeight!$E58,   1,   (SQRT(OFFSET(Ghosts!$T$41,COLUMN(),0)-OFFSET(Ghosts!$R$41,COLUMN(),0)*ScreenHeight!$D58)-1))+IF(Ghosts!$B$35,IF(Param!$M$21,-1-POWER(0.3,Param!$M$21)/(IF(Param!$M$21&lt;20,LightShader!A122,OFFSET(LightShader!A122,Param!$M$21-20,0))+POWER(0.3,Param!$M$21)),-2),0))</f>
        <v>1.6990967955278666</v>
      </c>
      <c r="B57" s="46">
        <f ca="1">IF(ScreenHeight!$B58&lt;OFFSET(Radar!$AC$3,COLUMN(),0),    Param!$B$38/ScreenHeight!$B58,    (Param!$B$37+1/(1-OFFSET(Radar!$AD$3,COLUMN(),0)*ScreenHeight!$C58)/Param!$B$39)/OFFSET(Radar!$AC$3,COLUMN(),0))*DistanceShader!B57*LightShader!B57*(IF(OFFSET(Ghosts!$S$41,COLUMN(),0)&lt;ScreenHeight!$E58,   1,   (SQRT(OFFSET(Ghosts!$T$41,COLUMN(),0)-OFFSET(Ghosts!$R$41,COLUMN(),0)*ScreenHeight!$D58)-1))+IF(Ghosts!$B$35,IF(Param!$M$21,-1-POWER(0.3,Param!$M$21)/(IF(Param!$M$21&lt;20,LightShader!B122,OFFSET(LightShader!B122,Param!$M$21-20,0))+POWER(0.3,Param!$M$21)),-2),0))</f>
        <v>1.742687603477187</v>
      </c>
      <c r="C57" s="46">
        <f ca="1">IF(ScreenHeight!$B58&lt;OFFSET(Radar!$AC$3,COLUMN(),0),    Param!$B$38/ScreenHeight!$B58,    (Param!$B$37+1/(1-OFFSET(Radar!$AD$3,COLUMN(),0)*ScreenHeight!$C58)/Param!$B$39)/OFFSET(Radar!$AC$3,COLUMN(),0))*DistanceShader!C57*LightShader!C57*(IF(OFFSET(Ghosts!$S$41,COLUMN(),0)&lt;ScreenHeight!$E58,   1,   (SQRT(OFFSET(Ghosts!$T$41,COLUMN(),0)-OFFSET(Ghosts!$R$41,COLUMN(),0)*ScreenHeight!$D58)-1))+IF(Ghosts!$B$35,IF(Param!$M$21,-1-POWER(0.3,Param!$M$21)/(IF(Param!$M$21&lt;20,LightShader!C122,OFFSET(LightShader!C122,Param!$M$21-20,0))+POWER(0.3,Param!$M$21)),-2),0))</f>
        <v>1.7876909141315516</v>
      </c>
      <c r="D57" s="46">
        <f ca="1">IF(ScreenHeight!$B58&lt;OFFSET(Radar!$AC$3,COLUMN(),0),    Param!$B$38/ScreenHeight!$B58,    (Param!$B$37+1/(1-OFFSET(Radar!$AD$3,COLUMN(),0)*ScreenHeight!$C58)/Param!$B$39)/OFFSET(Radar!$AC$3,COLUMN(),0))*DistanceShader!D57*LightShader!D57*(IF(OFFSET(Ghosts!$S$41,COLUMN(),0)&lt;ScreenHeight!$E58,   1,   (SQRT(OFFSET(Ghosts!$T$41,COLUMN(),0)-OFFSET(Ghosts!$R$41,COLUMN(),0)*ScreenHeight!$D58)-1))+IF(Ghosts!$B$35,IF(Param!$M$21,-1-POWER(0.3,Param!$M$21)/(IF(Param!$M$21&lt;20,LightShader!D122,OFFSET(LightShader!D122,Param!$M$21-20,0))+POWER(0.3,Param!$M$21)),-2),0))</f>
        <v>1.8341519553791981</v>
      </c>
      <c r="E57" s="46">
        <f ca="1">IF(ScreenHeight!$B58&lt;OFFSET(Radar!$AC$3,COLUMN(),0),    Param!$B$38/ScreenHeight!$B58,    (Param!$B$37+1/(1-OFFSET(Radar!$AD$3,COLUMN(),0)*ScreenHeight!$C58)/Param!$B$39)/OFFSET(Radar!$AC$3,COLUMN(),0))*DistanceShader!E57*LightShader!E57*(IF(OFFSET(Ghosts!$S$41,COLUMN(),0)&lt;ScreenHeight!$E58,   1,   (SQRT(OFFSET(Ghosts!$T$41,COLUMN(),0)-OFFSET(Ghosts!$R$41,COLUMN(),0)*ScreenHeight!$D58)-1))+IF(Ghosts!$B$35,IF(Param!$M$21,-1-POWER(0.3,Param!$M$21)/(IF(Param!$M$21&lt;20,LightShader!E122,OFFSET(LightShader!E122,Param!$M$21-20,0))+POWER(0.3,Param!$M$21)),-2),0))</f>
        <v>1.8821164055658781</v>
      </c>
      <c r="F57" s="46">
        <f ca="1">IF(ScreenHeight!$B58&lt;OFFSET(Radar!$AC$3,COLUMN(),0),    Param!$B$38/ScreenHeight!$B58,    (Param!$B$37+1/(1-OFFSET(Radar!$AD$3,COLUMN(),0)*ScreenHeight!$C58)/Param!$B$39)/OFFSET(Radar!$AC$3,COLUMN(),0))*DistanceShader!F57*LightShader!F57*(IF(OFFSET(Ghosts!$S$41,COLUMN(),0)&lt;ScreenHeight!$E58,   1,   (SQRT(OFFSET(Ghosts!$T$41,COLUMN(),0)-OFFSET(Ghosts!$R$41,COLUMN(),0)*ScreenHeight!$D58)-1))+IF(Ghosts!$B$35,IF(Param!$M$21,-1-POWER(0.3,Param!$M$21)/(IF(Param!$M$21&lt;20,LightShader!F122,OFFSET(LightShader!F122,Param!$M$21-20,0))+POWER(0.3,Param!$M$21)),-2),0))</f>
        <v>1.9316302102691143</v>
      </c>
      <c r="G57" s="46">
        <f ca="1">IF(ScreenHeight!$B58&lt;OFFSET(Radar!$AC$3,COLUMN(),0),    Param!$B$38/ScreenHeight!$B58,    (Param!$B$37+1/(1-OFFSET(Radar!$AD$3,COLUMN(),0)*ScreenHeight!$C58)/Param!$B$39)/OFFSET(Radar!$AC$3,COLUMN(),0))*DistanceShader!G57*LightShader!G57*(IF(OFFSET(Ghosts!$S$41,COLUMN(),0)&lt;ScreenHeight!$E58,   1,   (SQRT(OFFSET(Ghosts!$T$41,COLUMN(),0)-OFFSET(Ghosts!$R$41,COLUMN(),0)*ScreenHeight!$D58)-1))+IF(Ghosts!$B$35,IF(Param!$M$21,-1-POWER(0.3,Param!$M$21)/(IF(Param!$M$21&lt;20,LightShader!G122,OFFSET(LightShader!G122,Param!$M$21-20,0))+POWER(0.3,Param!$M$21)),-2),0))</f>
        <v>1.9827393634604717</v>
      </c>
      <c r="H57" s="46">
        <f ca="1">IF(ScreenHeight!$B58&lt;OFFSET(Radar!$AC$3,COLUMN(),0),    Param!$B$38/ScreenHeight!$B58,    (Param!$B$37+1/(1-OFFSET(Radar!$AD$3,COLUMN(),0)*ScreenHeight!$C58)/Param!$B$39)/OFFSET(Radar!$AC$3,COLUMN(),0))*DistanceShader!H57*LightShader!H57*(IF(OFFSET(Ghosts!$S$41,COLUMN(),0)&lt;ScreenHeight!$E58,   1,   (SQRT(OFFSET(Ghosts!$T$41,COLUMN(),0)-OFFSET(Ghosts!$R$41,COLUMN(),0)*ScreenHeight!$D58)-1))+IF(Ghosts!$B$35,IF(Param!$M$21,-1-POWER(0.3,Param!$M$21)/(IF(Param!$M$21&lt;20,LightShader!H122,OFFSET(LightShader!H122,Param!$M$21-20,0))+POWER(0.3,Param!$M$21)),-2),0))</f>
        <v>2.0354896478909499</v>
      </c>
      <c r="I57" s="46">
        <f ca="1">IF(ScreenHeight!$B58&lt;OFFSET(Radar!$AC$3,COLUMN(),0),    Param!$B$38/ScreenHeight!$B58,    (Param!$B$37+1/(1-OFFSET(Radar!$AD$3,COLUMN(),0)*ScreenHeight!$C58)/Param!$B$39)/OFFSET(Radar!$AC$3,COLUMN(),0))*DistanceShader!I57*LightShader!I57*(IF(OFFSET(Ghosts!$S$41,COLUMN(),0)&lt;ScreenHeight!$E58,   1,   (SQRT(OFFSET(Ghosts!$T$41,COLUMN(),0)-OFFSET(Ghosts!$R$41,COLUMN(),0)*ScreenHeight!$D58)-1))+IF(Ghosts!$B$35,IF(Param!$M$21,-1-POWER(0.3,Param!$M$21)/(IF(Param!$M$21&lt;20,LightShader!I122,OFFSET(LightShader!I122,Param!$M$21-20,0))+POWER(0.3,Param!$M$21)),-2),0))</f>
        <v>2.0899263288874703</v>
      </c>
      <c r="J57" s="46">
        <f ca="1">IF(ScreenHeight!$B58&lt;OFFSET(Radar!$AC$3,COLUMN(),0),    Param!$B$38/ScreenHeight!$B58,    (Param!$B$37+1/(1-OFFSET(Radar!$AD$3,COLUMN(),0)*ScreenHeight!$C58)/Param!$B$39)/OFFSET(Radar!$AC$3,COLUMN(),0))*DistanceShader!J57*LightShader!J57*(IF(OFFSET(Ghosts!$S$41,COLUMN(),0)&lt;ScreenHeight!$E58,   1,   (SQRT(OFFSET(Ghosts!$T$41,COLUMN(),0)-OFFSET(Ghosts!$R$41,COLUMN(),0)*ScreenHeight!$D58)-1))+IF(Ghosts!$B$35,IF(Param!$M$21,-1-POWER(0.3,Param!$M$21)/(IF(Param!$M$21&lt;20,LightShader!J122,OFFSET(LightShader!J122,Param!$M$21-20,0))+POWER(0.3,Param!$M$21)),-2),0))</f>
        <v>2.1460937950418915</v>
      </c>
      <c r="K57" s="46">
        <f ca="1">IF(ScreenHeight!$B58&lt;OFFSET(Radar!$AC$3,COLUMN(),0),    Param!$B$38/ScreenHeight!$B58,    (Param!$B$37+1/(1-OFFSET(Radar!$AD$3,COLUMN(),0)*ScreenHeight!$C58)/Param!$B$39)/OFFSET(Radar!$AC$3,COLUMN(),0))*DistanceShader!K57*LightShader!K57*(IF(OFFSET(Ghosts!$S$41,COLUMN(),0)&lt;ScreenHeight!$E58,   1,   (SQRT(OFFSET(Ghosts!$T$41,COLUMN(),0)-OFFSET(Ghosts!$R$41,COLUMN(),0)*ScreenHeight!$D58)-1))+IF(Ghosts!$B$35,IF(Param!$M$21,-1-POWER(0.3,Param!$M$21)/(IF(Param!$M$21&lt;20,LightShader!K122,OFFSET(LightShader!K122,Param!$M$21-20,0))+POWER(0.3,Param!$M$21)),-2),0))</f>
        <v>2.2040351385100854</v>
      </c>
      <c r="L57" s="46">
        <f ca="1">IF(ScreenHeight!$B58&lt;OFFSET(Radar!$AC$3,COLUMN(),0),    Param!$B$38/ScreenHeight!$B58,    (Param!$B$37+1/(1-OFFSET(Radar!$AD$3,COLUMN(),0)*ScreenHeight!$C58)/Param!$B$39)/OFFSET(Radar!$AC$3,COLUMN(),0))*DistanceShader!L57*LightShader!L57*(IF(OFFSET(Ghosts!$S$41,COLUMN(),0)&lt;ScreenHeight!$E58,   1,   (SQRT(OFFSET(Ghosts!$T$41,COLUMN(),0)-OFFSET(Ghosts!$R$41,COLUMN(),0)*ScreenHeight!$D58)-1))+IF(Ghosts!$B$35,IF(Param!$M$21,-1-POWER(0.3,Param!$M$21)/(IF(Param!$M$21&lt;20,LightShader!L122,OFFSET(LightShader!L122,Param!$M$21-20,0))+POWER(0.3,Param!$M$21)),-2),0))</f>
        <v>2.2637916668226428</v>
      </c>
      <c r="M57" s="46">
        <f ca="1">IF(ScreenHeight!$B58&lt;OFFSET(Radar!$AC$3,COLUMN(),0),    Param!$B$38/ScreenHeight!$B58,    (Param!$B$37+1/(1-OFFSET(Radar!$AD$3,COLUMN(),0)*ScreenHeight!$C58)/Param!$B$39)/OFFSET(Radar!$AC$3,COLUMN(),0))*DistanceShader!M57*LightShader!M57*(IF(OFFSET(Ghosts!$S$41,COLUMN(),0)&lt;ScreenHeight!$E58,   1,   (SQRT(OFFSET(Ghosts!$T$41,COLUMN(),0)-OFFSET(Ghosts!$R$41,COLUMN(),0)*ScreenHeight!$D58)-1))+IF(Ghosts!$B$35,IF(Param!$M$21,-1-POWER(0.3,Param!$M$21)/(IF(Param!$M$21&lt;20,LightShader!M122,OFFSET(LightShader!M122,Param!$M$21-20,0))+POWER(0.3,Param!$M$21)),-2),0))</f>
        <v>2.3254023372512327</v>
      </c>
      <c r="N57" s="46">
        <f ca="1">IF(ScreenHeight!$B58&lt;OFFSET(Radar!$AC$3,COLUMN(),0),    Param!$B$38/ScreenHeight!$B58,    (Param!$B$37+1/(1-OFFSET(Radar!$AD$3,COLUMN(),0)*ScreenHeight!$C58)/Param!$B$39)/OFFSET(Radar!$AC$3,COLUMN(),0))*DistanceShader!N57*LightShader!N57*(IF(OFFSET(Ghosts!$S$41,COLUMN(),0)&lt;ScreenHeight!$E58,   1,   (SQRT(OFFSET(Ghosts!$T$41,COLUMN(),0)-OFFSET(Ghosts!$R$41,COLUMN(),0)*ScreenHeight!$D58)-1))+IF(Ghosts!$B$35,IF(Param!$M$21,-1-POWER(0.3,Param!$M$21)/(IF(Param!$M$21&lt;20,LightShader!N122,OFFSET(LightShader!N122,Param!$M$21-20,0))+POWER(0.3,Param!$M$21)),-2),0))</f>
        <v>2.3889031038917996</v>
      </c>
      <c r="O57" s="46">
        <f ca="1">IF(ScreenHeight!$B58&lt;OFFSET(Radar!$AC$3,COLUMN(),0),    Param!$B$38/ScreenHeight!$B58,    (Param!$B$37+1/(1-OFFSET(Radar!$AD$3,COLUMN(),0)*ScreenHeight!$C58)/Param!$B$39)/OFFSET(Radar!$AC$3,COLUMN(),0))*DistanceShader!O57*LightShader!O57*(IF(OFFSET(Ghosts!$S$41,COLUMN(),0)&lt;ScreenHeight!$E58,   1,   (SQRT(OFFSET(Ghosts!$T$41,COLUMN(),0)-OFFSET(Ghosts!$R$41,COLUMN(),0)*ScreenHeight!$D58)-1))+IF(Ghosts!$B$35,IF(Param!$M$21,-1-POWER(0.3,Param!$M$21)/(IF(Param!$M$21&lt;20,LightShader!O122,OFFSET(LightShader!O122,Param!$M$21-20,0))+POWER(0.3,Param!$M$21)),-2),0))</f>
        <v>2.4543261667433471</v>
      </c>
      <c r="P57" s="46">
        <f ca="1">IF(ScreenHeight!$B58&lt;OFFSET(Radar!$AC$3,COLUMN(),0),    Param!$B$38/ScreenHeight!$B58,    (Param!$B$37+1/(1-OFFSET(Radar!$AD$3,COLUMN(),0)*ScreenHeight!$C58)/Param!$B$39)/OFFSET(Radar!$AC$3,COLUMN(),0))*DistanceShader!P57*LightShader!P57*(IF(OFFSET(Ghosts!$S$41,COLUMN(),0)&lt;ScreenHeight!$E58,   1,   (SQRT(OFFSET(Ghosts!$T$41,COLUMN(),0)-OFFSET(Ghosts!$R$41,COLUMN(),0)*ScreenHeight!$D58)-1))+IF(Ghosts!$B$35,IF(Param!$M$21,-1-POWER(0.3,Param!$M$21)/(IF(Param!$M$21&lt;20,LightShader!P122,OFFSET(LightShader!P122,Param!$M$21-20,0))+POWER(0.3,Param!$M$21)),-2),0))</f>
        <v>2.5216991112152782</v>
      </c>
      <c r="Q57" s="46">
        <f ca="1">IF(ScreenHeight!$B58&lt;OFFSET(Radar!$AC$3,COLUMN(),0),    Param!$B$38/ScreenHeight!$B58,    (Param!$B$37+1/(1-OFFSET(Radar!$AD$3,COLUMN(),0)*ScreenHeight!$C58)/Param!$B$39)/OFFSET(Radar!$AC$3,COLUMN(),0))*DistanceShader!Q57*LightShader!Q57*(IF(OFFSET(Ghosts!$S$41,COLUMN(),0)&lt;ScreenHeight!$E58,   1,   (SQRT(OFFSET(Ghosts!$T$41,COLUMN(),0)-OFFSET(Ghosts!$R$41,COLUMN(),0)*ScreenHeight!$D58)-1))+IF(Ghosts!$B$35,IF(Param!$M$21,-1-POWER(0.3,Param!$M$21)/(IF(Param!$M$21&lt;20,LightShader!Q122,OFFSET(LightShader!Q122,Param!$M$21-20,0))+POWER(0.3,Param!$M$21)),-2),0))</f>
        <v>2.5910439257387212</v>
      </c>
      <c r="R57" s="46">
        <f ca="1">IF(ScreenHeight!$B58&lt;OFFSET(Radar!$AC$3,COLUMN(),0),    Param!$B$38/ScreenHeight!$B58,    (Param!$B$37+1/(1-OFFSET(Radar!$AD$3,COLUMN(),0)*ScreenHeight!$C58)/Param!$B$39)/OFFSET(Radar!$AC$3,COLUMN(),0))*DistanceShader!R57*LightShader!R57*(IF(OFFSET(Ghosts!$S$41,COLUMN(),0)&lt;ScreenHeight!$E58,   1,   (SQRT(OFFSET(Ghosts!$T$41,COLUMN(),0)-OFFSET(Ghosts!$R$41,COLUMN(),0)*ScreenHeight!$D58)-1))+IF(Ghosts!$B$35,IF(Param!$M$21,-1-POWER(0.3,Param!$M$21)/(IF(Param!$M$21&lt;20,LightShader!R122,OFFSET(LightShader!R122,Param!$M$21-20,0))+POWER(0.3,Param!$M$21)),-2),0))</f>
        <v>2.6623758845575174</v>
      </c>
      <c r="S57" s="46">
        <f ca="1">IF(ScreenHeight!$B58&lt;OFFSET(Radar!$AC$3,COLUMN(),0),    Param!$B$38/ScreenHeight!$B58,    (Param!$B$37+1/(1-OFFSET(Radar!$AD$3,COLUMN(),0)*ScreenHeight!$C58)/Param!$B$39)/OFFSET(Radar!$AC$3,COLUMN(),0))*DistanceShader!S57*LightShader!S57*(IF(OFFSET(Ghosts!$S$41,COLUMN(),0)&lt;ScreenHeight!$E58,   1,   (SQRT(OFFSET(Ghosts!$T$41,COLUMN(),0)-OFFSET(Ghosts!$R$41,COLUMN(),0)*ScreenHeight!$D58)-1))+IF(Ghosts!$B$35,IF(Param!$M$21,-1-POWER(0.3,Param!$M$21)/(IF(Param!$M$21&lt;20,LightShader!S122,OFFSET(LightShader!S122,Param!$M$21-20,0))+POWER(0.3,Param!$M$21)),-2),0))</f>
        <v>2.7357022824258168</v>
      </c>
      <c r="T57" s="46">
        <f ca="1">IF(ScreenHeight!$B58&lt;OFFSET(Radar!$AC$3,COLUMN(),0),    Param!$B$38/ScreenHeight!$B58,    (Param!$B$37+1/(1-OFFSET(Radar!$AD$3,COLUMN(),0)*ScreenHeight!$C58)/Param!$B$39)/OFFSET(Radar!$AC$3,COLUMN(),0))*DistanceShader!T57*LightShader!T57*(IF(OFFSET(Ghosts!$S$41,COLUMN(),0)&lt;ScreenHeight!$E58,   1,   (SQRT(OFFSET(Ghosts!$T$41,COLUMN(),0)-OFFSET(Ghosts!$R$41,COLUMN(),0)*ScreenHeight!$D58)-1))+IF(Ghosts!$B$35,IF(Param!$M$21,-1-POWER(0.3,Param!$M$21)/(IF(Param!$M$21&lt;20,LightShader!T122,OFFSET(LightShader!T122,Param!$M$21-20,0))+POWER(0.3,Param!$M$21)),-2),0))</f>
        <v>2.8110210079628493</v>
      </c>
      <c r="U57" s="46">
        <f ca="1">IF(ScreenHeight!$B58&lt;OFFSET(Radar!$AC$3,COLUMN(),0),    Param!$B$38/ScreenHeight!$B58,    (Param!$B$37+1/(1-OFFSET(Radar!$AD$3,COLUMN(),0)*ScreenHeight!$C58)/Param!$B$39)/OFFSET(Radar!$AC$3,COLUMN(),0))*DistanceShader!U57*LightShader!U57*(IF(OFFSET(Ghosts!$S$41,COLUMN(),0)&lt;ScreenHeight!$E58,   1,   (SQRT(OFFSET(Ghosts!$T$41,COLUMN(),0)-OFFSET(Ghosts!$R$41,COLUMN(),0)*ScreenHeight!$D58)-1))+IF(Ghosts!$B$35,IF(Param!$M$21,-1-POWER(0.3,Param!$M$21)/(IF(Param!$M$21&lt;20,LightShader!U122,OFFSET(LightShader!U122,Param!$M$21-20,0))+POWER(0.3,Param!$M$21)),-2),0))</f>
        <v>2.8883189429670422</v>
      </c>
      <c r="V57" s="46">
        <f ca="1">IF(ScreenHeight!$B58&lt;OFFSET(Radar!$AC$3,COLUMN(),0),    Param!$B$38/ScreenHeight!$B58,    (Param!$B$37+1/(1-OFFSET(Radar!$AD$3,COLUMN(),0)*ScreenHeight!$C58)/Param!$B$39)/OFFSET(Radar!$AC$3,COLUMN(),0))*DistanceShader!V57*LightShader!V57*(IF(OFFSET(Ghosts!$S$41,COLUMN(),0)&lt;ScreenHeight!$E58,   1,   (SQRT(OFFSET(Ghosts!$T$41,COLUMN(),0)-OFFSET(Ghosts!$R$41,COLUMN(),0)*ScreenHeight!$D58)-1))+IF(Ghosts!$B$35,IF(Param!$M$21,-1-POWER(0.3,Param!$M$21)/(IF(Param!$M$21&lt;20,LightShader!V122,OFFSET(LightShader!V122,Param!$M$21-20,0))+POWER(0.3,Param!$M$21)),-2),0))</f>
        <v>2.967570176266658</v>
      </c>
      <c r="W57" s="46">
        <f ca="1">IF(ScreenHeight!$B58&lt;OFFSET(Radar!$AC$3,COLUMN(),0),    Param!$B$38/ScreenHeight!$B58,    (Param!$B$37+1/(1-OFFSET(Radar!$AD$3,COLUMN(),0)*ScreenHeight!$C58)/Param!$B$39)/OFFSET(Radar!$AC$3,COLUMN(),0))*DistanceShader!W57*LightShader!W57*(IF(OFFSET(Ghosts!$S$41,COLUMN(),0)&lt;ScreenHeight!$E58,   1,   (SQRT(OFFSET(Ghosts!$T$41,COLUMN(),0)-OFFSET(Ghosts!$R$41,COLUMN(),0)*ScreenHeight!$D58)-1))+IF(Ghosts!$B$35,IF(Param!$M$21,-1-POWER(0.3,Param!$M$21)/(IF(Param!$M$21&lt;20,LightShader!W122,OFFSET(LightShader!W122,Param!$M$21-20,0))+POWER(0.3,Param!$M$21)),-2),0))</f>
        <v>3.04873402292294</v>
      </c>
      <c r="X57" s="46">
        <f ca="1">IF(ScreenHeight!$B58&lt;OFFSET(Radar!$AC$3,COLUMN(),0),    Param!$B$38/ScreenHeight!$B58,    (Param!$B$37+1/(1-OFFSET(Radar!$AD$3,COLUMN(),0)*ScreenHeight!$C58)/Param!$B$39)/OFFSET(Radar!$AC$3,COLUMN(),0))*DistanceShader!X57*LightShader!X57*(IF(OFFSET(Ghosts!$S$41,COLUMN(),0)&lt;ScreenHeight!$E58,   1,   (SQRT(OFFSET(Ghosts!$T$41,COLUMN(),0)-OFFSET(Ghosts!$R$41,COLUMN(),0)*ScreenHeight!$D58)-1))+IF(Ghosts!$B$35,IF(Param!$M$21,-1-POWER(0.3,Param!$M$21)/(IF(Param!$M$21&lt;20,LightShader!X122,OFFSET(LightShader!X122,Param!$M$21-20,0))+POWER(0.3,Param!$M$21)),-2),0))</f>
        <v>3.1317528430937962</v>
      </c>
      <c r="Y57" s="46">
        <f ca="1">IF(ScreenHeight!$B58&lt;OFFSET(Radar!$AC$3,COLUMN(),0),    Param!$B$38/ScreenHeight!$B58,    (Param!$B$37+1/(1-OFFSET(Radar!$AD$3,COLUMN(),0)*ScreenHeight!$C58)/Param!$B$39)/OFFSET(Radar!$AC$3,COLUMN(),0))*DistanceShader!Y57*LightShader!Y57*(IF(OFFSET(Ghosts!$S$41,COLUMN(),0)&lt;ScreenHeight!$E58,   1,   (SQRT(OFFSET(Ghosts!$T$41,COLUMN(),0)-OFFSET(Ghosts!$R$41,COLUMN(),0)*ScreenHeight!$D58)-1))+IF(Ghosts!$B$35,IF(Param!$M$21,-1-POWER(0.3,Param!$M$21)/(IF(Param!$M$21&lt;20,LightShader!Y122,OFFSET(LightShader!Y122,Param!$M$21-20,0))+POWER(0.3,Param!$M$21)),-2),0))</f>
        <v>3.2165496599501826</v>
      </c>
      <c r="Z57" s="46">
        <f ca="1">IF(ScreenHeight!$B58&lt;OFFSET(Radar!$AC$3,COLUMN(),0),    Param!$B$38/ScreenHeight!$B58,    (Param!$B$37+1/(1-OFFSET(Radar!$AD$3,COLUMN(),0)*ScreenHeight!$C58)/Param!$B$39)/OFFSET(Radar!$AC$3,COLUMN(),0))*DistanceShader!Z57*LightShader!Z57*(IF(OFFSET(Ghosts!$S$41,COLUMN(),0)&lt;ScreenHeight!$E58,   1,   (SQRT(OFFSET(Ghosts!$T$41,COLUMN(),0)-OFFSET(Ghosts!$R$41,COLUMN(),0)*ScreenHeight!$D58)-1))+IF(Ghosts!$B$35,IF(Param!$M$21,-1-POWER(0.3,Param!$M$21)/(IF(Param!$M$21&lt;20,LightShader!Z122,OFFSET(LightShader!Z122,Param!$M$21-20,0))+POWER(0.3,Param!$M$21)),-2),0))</f>
        <v>3.3030255830978761</v>
      </c>
      <c r="AA57" s="46">
        <f ca="1">IF(ScreenHeight!$B58&lt;OFFSET(Radar!$AC$3,COLUMN(),0),    Param!$B$38/ScreenHeight!$B58,    (Param!$B$37+1/(1-OFFSET(Radar!$AD$3,COLUMN(),0)*ScreenHeight!$C58)/Param!$B$39)/OFFSET(Radar!$AC$3,COLUMN(),0))*DistanceShader!AA57*LightShader!AA57*(IF(OFFSET(Ghosts!$S$41,COLUMN(),0)&lt;ScreenHeight!$E58,   1,   (SQRT(OFFSET(Ghosts!$T$41,COLUMN(),0)-OFFSET(Ghosts!$R$41,COLUMN(),0)*ScreenHeight!$D58)-1))+IF(Ghosts!$B$35,IF(Param!$M$21,-1-POWER(0.3,Param!$M$21)/(IF(Param!$M$21&lt;20,LightShader!AA122,OFFSET(LightShader!AA122,Param!$M$21-20,0))+POWER(0.3,Param!$M$21)),-2),0))</f>
        <v>3.3910570534121987</v>
      </c>
      <c r="AB57" s="46">
        <f ca="1">IF(ScreenHeight!$B58&lt;OFFSET(Radar!$AC$3,COLUMN(),0),    Param!$B$38/ScreenHeight!$B58,    (Param!$B$37+1/(1-OFFSET(Radar!$AD$3,COLUMN(),0)*ScreenHeight!$C58)/Param!$B$39)/OFFSET(Radar!$AC$3,COLUMN(),0))*DistanceShader!AB57*LightShader!AB57*(IF(OFFSET(Ghosts!$S$41,COLUMN(),0)&lt;ScreenHeight!$E58,   1,   (SQRT(OFFSET(Ghosts!$T$41,COLUMN(),0)-OFFSET(Ghosts!$R$41,COLUMN(),0)*ScreenHeight!$D58)-1))+IF(Ghosts!$B$35,IF(Param!$M$21,-1-POWER(0.3,Param!$M$21)/(IF(Param!$M$21&lt;20,LightShader!AB122,OFFSET(LightShader!AB122,Param!$M$21-20,0))+POWER(0.3,Param!$M$21)),-2),0))</f>
        <v>3.4804929374706077</v>
      </c>
      <c r="AC57" s="46">
        <f ca="1">IF(ScreenHeight!$B58&lt;OFFSET(Radar!$AC$3,COLUMN(),0),    Param!$B$38/ScreenHeight!$B58,    (Param!$B$37+1/(1-OFFSET(Radar!$AD$3,COLUMN(),0)*ScreenHeight!$C58)/Param!$B$39)/OFFSET(Radar!$AC$3,COLUMN(),0))*DistanceShader!AC57*LightShader!AC57*(IF(OFFSET(Ghosts!$S$41,COLUMN(),0)&lt;ScreenHeight!$E58,   1,   (SQRT(OFFSET(Ghosts!$T$41,COLUMN(),0)-OFFSET(Ghosts!$R$41,COLUMN(),0)*ScreenHeight!$D58)-1))+IF(Ghosts!$B$35,IF(Param!$M$21,-1-POWER(0.3,Param!$M$21)/(IF(Param!$M$21&lt;20,LightShader!AC122,OFFSET(LightShader!AC122,Param!$M$21-20,0))+POWER(0.3,Param!$M$21)),-2),0))</f>
        <v>3.5711515152679061</v>
      </c>
      <c r="AD57" s="46">
        <f ca="1">IF(ScreenHeight!$B58&lt;OFFSET(Radar!$AC$3,COLUMN(),0),    Param!$B$38/ScreenHeight!$B58,    (Param!$B$37+1/(1-OFFSET(Radar!$AD$3,COLUMN(),0)*ScreenHeight!$C58)/Param!$B$39)/OFFSET(Radar!$AC$3,COLUMN(),0))*DistanceShader!AD57*LightShader!AD57*(IF(OFFSET(Ghosts!$S$41,COLUMN(),0)&lt;ScreenHeight!$E58,   1,   (SQRT(OFFSET(Ghosts!$T$41,COLUMN(),0)-OFFSET(Ghosts!$R$41,COLUMN(),0)*ScreenHeight!$D58)-1))+IF(Ghosts!$B$35,IF(Param!$M$21,-1-POWER(0.3,Param!$M$21)/(IF(Param!$M$21&lt;20,LightShader!AD122,OFFSET(LightShader!AD122,Param!$M$21-20,0))+POWER(0.3,Param!$M$21)),-2),0))</f>
        <v>3.662817423934305</v>
      </c>
      <c r="AE57" s="46">
        <f ca="1">IF(ScreenHeight!$B58&lt;OFFSET(Radar!$AC$3,COLUMN(),0),    Param!$B$38/ScreenHeight!$B58,    (Param!$B$37+1/(1-OFFSET(Radar!$AD$3,COLUMN(),0)*ScreenHeight!$C58)/Param!$B$39)/OFFSET(Radar!$AC$3,COLUMN(),0))*DistanceShader!AE57*LightShader!AE57*(IF(OFFSET(Ghosts!$S$41,COLUMN(),0)&lt;ScreenHeight!$E58,   1,   (SQRT(OFFSET(Ghosts!$T$41,COLUMN(),0)-OFFSET(Ghosts!$R$41,COLUMN(),0)*ScreenHeight!$D58)-1))+IF(Ghosts!$B$35,IF(Param!$M$21,-1-POWER(0.3,Param!$M$21)/(IF(Param!$M$21&lt;20,LightShader!AE122,OFFSET(LightShader!AE122,Param!$M$21-20,0))+POWER(0.3,Param!$M$21)),-2),0))</f>
        <v>3.7552386428910638</v>
      </c>
      <c r="AF57" s="46">
        <f ca="1">IF(ScreenHeight!$B58&lt;OFFSET(Radar!$AC$3,COLUMN(),0),    Param!$B$38/ScreenHeight!$B58,    (Param!$B$37+1/(1-OFFSET(Radar!$AD$3,COLUMN(),0)*ScreenHeight!$C58)/Param!$B$39)/OFFSET(Radar!$AC$3,COLUMN(),0))*DistanceShader!AF57*LightShader!AF57*(IF(OFFSET(Ghosts!$S$41,COLUMN(),0)&lt;ScreenHeight!$E58,   1,   (SQRT(OFFSET(Ghosts!$T$41,COLUMN(),0)-OFFSET(Ghosts!$R$41,COLUMN(),0)*ScreenHeight!$D58)-1))+IF(Ghosts!$B$35,IF(Param!$M$21,-1-POWER(0.3,Param!$M$21)/(IF(Param!$M$21&lt;20,LightShader!AF122,OFFSET(LightShader!AF122,Param!$M$21-20,0))+POWER(0.3,Param!$M$21)),-2),0))</f>
        <v>3.8481236321351804</v>
      </c>
      <c r="AG57" s="46">
        <f ca="1">IF(ScreenHeight!$B58&lt;OFFSET(Radar!$AC$3,COLUMN(),0),    Param!$B$38/ScreenHeight!$B58,    (Param!$B$37+1/(1-OFFSET(Radar!$AD$3,COLUMN(),0)*ScreenHeight!$C58)/Param!$B$39)/OFFSET(Radar!$AC$3,COLUMN(),0))*DistanceShader!AG57*LightShader!AG57*(IF(OFFSET(Ghosts!$S$41,COLUMN(),0)&lt;ScreenHeight!$E58,   1,   (SQRT(OFFSET(Ghosts!$T$41,COLUMN(),0)-OFFSET(Ghosts!$R$41,COLUMN(),0)*ScreenHeight!$D58)-1))+IF(Ghosts!$B$35,IF(Param!$M$21,-1-POWER(0.3,Param!$M$21)/(IF(Param!$M$21&lt;20,LightShader!AG122,OFFSET(LightShader!AG122,Param!$M$21-20,0))+POWER(0.3,Param!$M$21)),-2),0))</f>
        <v>3.9411387645892746</v>
      </c>
      <c r="AH57" s="46">
        <f ca="1">IF(ScreenHeight!$B58&lt;OFFSET(Radar!$AC$3,COLUMN(),0),    Param!$B$38/ScreenHeight!$B58,    (Param!$B$37+1/(1-OFFSET(Radar!$AD$3,COLUMN(),0)*ScreenHeight!$C58)/Param!$B$39)/OFFSET(Radar!$AC$3,COLUMN(),0))*DistanceShader!AH57*LightShader!AH57*(IF(OFFSET(Ghosts!$S$41,COLUMN(),0)&lt;ScreenHeight!$E58,   1,   (SQRT(OFFSET(Ghosts!$T$41,COLUMN(),0)-OFFSET(Ghosts!$R$41,COLUMN(),0)*ScreenHeight!$D58)-1))+IF(Ghosts!$B$35,IF(Param!$M$21,-1-POWER(0.3,Param!$M$21)/(IF(Param!$M$21&lt;20,LightShader!AH122,OFFSET(LightShader!AH122,Param!$M$21-20,0))+POWER(0.3,Param!$M$21)),-2),0))</f>
        <v>4.033906224554876</v>
      </c>
      <c r="AI57" s="46">
        <f ca="1">IF(ScreenHeight!$B58&lt;OFFSET(Radar!$AC$3,COLUMN(),0),    Param!$B$38/ScreenHeight!$B58,    (Param!$B$37+1/(1-OFFSET(Radar!$AD$3,COLUMN(),0)*ScreenHeight!$C58)/Param!$B$39)/OFFSET(Radar!$AC$3,COLUMN(),0))*DistanceShader!AI57*LightShader!AI57*(IF(OFFSET(Ghosts!$S$41,COLUMN(),0)&lt;ScreenHeight!$E58,   1,   (SQRT(OFFSET(Ghosts!$T$41,COLUMN(),0)-OFFSET(Ghosts!$R$41,COLUMN(),0)*ScreenHeight!$D58)-1))+IF(Ghosts!$B$35,IF(Param!$M$21,-1-POWER(0.3,Param!$M$21)/(IF(Param!$M$21&lt;20,LightShader!AI122,OFFSET(LightShader!AI122,Param!$M$21-20,0))+POWER(0.3,Param!$M$21)),-2),0))</f>
        <v>4.1260025753933753</v>
      </c>
      <c r="AJ57" s="46">
        <f ca="1">IF(ScreenHeight!$B58&lt;OFFSET(Radar!$AC$3,COLUMN(),0),    Param!$B$38/ScreenHeight!$B58,    (Param!$B$37+1/(1-OFFSET(Radar!$AD$3,COLUMN(),0)*ScreenHeight!$C58)/Param!$B$39)/OFFSET(Radar!$AC$3,COLUMN(),0))*DistanceShader!AJ57*LightShader!AJ57*(IF(OFFSET(Ghosts!$S$41,COLUMN(),0)&lt;ScreenHeight!$E58,   1,   (SQRT(OFFSET(Ghosts!$T$41,COLUMN(),0)-OFFSET(Ghosts!$R$41,COLUMN(),0)*ScreenHeight!$D58)-1))+IF(Ghosts!$B$35,IF(Param!$M$21,-1-POWER(0.3,Param!$M$21)/(IF(Param!$M$21&lt;20,LightShader!AJ122,OFFSET(LightShader!AJ122,Param!$M$21-20,0))+POWER(0.3,Param!$M$21)),-2),0))</f>
        <v>4.2169582278668178</v>
      </c>
      <c r="AK57" s="46">
        <f ca="1">IF(ScreenHeight!$B58&lt;OFFSET(Radar!$AC$3,COLUMN(),0),    Param!$B$38/ScreenHeight!$B58,    (Param!$B$37+1/(1-OFFSET(Radar!$AD$3,COLUMN(),0)*ScreenHeight!$C58)/Param!$B$39)/OFFSET(Radar!$AC$3,COLUMN(),0))*DistanceShader!AK57*LightShader!AK57*(IF(OFFSET(Ghosts!$S$41,COLUMN(),0)&lt;ScreenHeight!$E58,   1,   (SQRT(OFFSET(Ghosts!$T$41,COLUMN(),0)-OFFSET(Ghosts!$R$41,COLUMN(),0)*ScreenHeight!$D58)-1))+IF(Ghosts!$B$35,IF(Param!$M$21,-1-POWER(0.3,Param!$M$21)/(IF(Param!$M$21&lt;20,LightShader!AK122,OFFSET(LightShader!AK122,Param!$M$21-20,0))+POWER(0.3,Param!$M$21)),-2),0))</f>
        <v>4.3062580623618363</v>
      </c>
      <c r="AL57" s="46">
        <f ca="1">IF(ScreenHeight!$B58&lt;OFFSET(Radar!$AC$3,COLUMN(),0),    Param!$B$38/ScreenHeight!$B58,    (Param!$B$37+1/(1-OFFSET(Radar!$AD$3,COLUMN(),0)*ScreenHeight!$C58)/Param!$B$39)/OFFSET(Radar!$AC$3,COLUMN(),0))*DistanceShader!AL57*LightShader!AL57*(IF(OFFSET(Ghosts!$S$41,COLUMN(),0)&lt;ScreenHeight!$E58,   1,   (SQRT(OFFSET(Ghosts!$T$41,COLUMN(),0)-OFFSET(Ghosts!$R$41,COLUMN(),0)*ScreenHeight!$D58)-1))+IF(Ghosts!$B$35,IF(Param!$M$21,-1-POWER(0.3,Param!$M$21)/(IF(Param!$M$21&lt;20,LightShader!AL122,OFFSET(LightShader!AL122,Param!$M$21-20,0))+POWER(0.3,Param!$M$21)),-2),0))</f>
        <v>4.393343468807287</v>
      </c>
      <c r="AM57" s="46">
        <f ca="1">IF(ScreenHeight!$B58&lt;OFFSET(Radar!$AC$3,COLUMN(),0),    Param!$B$38/ScreenHeight!$B58,    (Param!$B$37+1/(1-OFFSET(Radar!$AD$3,COLUMN(),0)*ScreenHeight!$C58)/Param!$B$39)/OFFSET(Radar!$AC$3,COLUMN(),0))*DistanceShader!AM57*LightShader!AM57*(IF(OFFSET(Ghosts!$S$41,COLUMN(),0)&lt;ScreenHeight!$E58,   1,   (SQRT(OFFSET(Ghosts!$T$41,COLUMN(),0)-OFFSET(Ghosts!$R$41,COLUMN(),0)*ScreenHeight!$D58)-1))+IF(Ghosts!$B$35,IF(Param!$M$21,-1-POWER(0.3,Param!$M$21)/(IF(Param!$M$21&lt;20,LightShader!AM122,OFFSET(LightShader!AM122,Param!$M$21-20,0))+POWER(0.3,Param!$M$21)),-2),0))</f>
        <v>4.4776160620526229</v>
      </c>
      <c r="AN57" s="46">
        <f ca="1">IF(ScreenHeight!$B58&lt;OFFSET(Radar!$AC$3,COLUMN(),0),    Param!$B$38/ScreenHeight!$B58,    (Param!$B$37+1/(1-OFFSET(Radar!$AD$3,COLUMN(),0)*ScreenHeight!$C58)/Param!$B$39)/OFFSET(Radar!$AC$3,COLUMN(),0))*DistanceShader!AN57*LightShader!AN57*(IF(OFFSET(Ghosts!$S$41,COLUMN(),0)&lt;ScreenHeight!$E58,   1,   (SQRT(OFFSET(Ghosts!$T$41,COLUMN(),0)-OFFSET(Ghosts!$R$41,COLUMN(),0)*ScreenHeight!$D58)-1))+IF(Ghosts!$B$35,IF(Param!$M$21,-1-POWER(0.3,Param!$M$21)/(IF(Param!$M$21&lt;20,LightShader!AN122,OFFSET(LightShader!AN122,Param!$M$21-20,0))+POWER(0.3,Param!$M$21)),-2),0))</f>
        <v>4.5584433020872313</v>
      </c>
      <c r="AO57" s="46">
        <f ca="1">IF(ScreenHeight!$B58&lt;OFFSET(Radar!$AC$3,COLUMN(),0),    Param!$B$38/ScreenHeight!$B58,    (Param!$B$37+1/(1-OFFSET(Radar!$AD$3,COLUMN(),0)*ScreenHeight!$C58)/Param!$B$39)/OFFSET(Radar!$AC$3,COLUMN(),0))*DistanceShader!AO57*LightShader!AO57*(IF(OFFSET(Ghosts!$S$41,COLUMN(),0)&lt;ScreenHeight!$E58,   1,   (SQRT(OFFSET(Ghosts!$T$41,COLUMN(),0)-OFFSET(Ghosts!$R$41,COLUMN(),0)*ScreenHeight!$D58)-1))+IF(Ghosts!$B$35,IF(Param!$M$21,-1-POWER(0.3,Param!$M$21)/(IF(Param!$M$21&lt;20,LightShader!AO122,OFFSET(LightShader!AO122,Param!$M$21-20,0))+POWER(0.3,Param!$M$21)),-2),0))</f>
        <v>4.6351661925008045</v>
      </c>
      <c r="AP57" s="46">
        <f ca="1">IF(ScreenHeight!$B58&lt;OFFSET(Radar!$AC$3,COLUMN(),0),    Param!$B$38/ScreenHeight!$B58,    (Param!$B$37+1/(1-OFFSET(Radar!$AD$3,COLUMN(),0)*ScreenHeight!$C58)/Param!$B$39)/OFFSET(Radar!$AC$3,COLUMN(),0))*DistanceShader!AP57*LightShader!AP57*(IF(OFFSET(Ghosts!$S$41,COLUMN(),0)&lt;ScreenHeight!$E58,   1,   (SQRT(OFFSET(Ghosts!$T$41,COLUMN(),0)-OFFSET(Ghosts!$R$41,COLUMN(),0)*ScreenHeight!$D58)-1))+IF(Ghosts!$B$35,IF(Param!$M$21,-1-POWER(0.3,Param!$M$21)/(IF(Param!$M$21&lt;20,LightShader!AP122,OFFSET(LightShader!AP122,Param!$M$21-20,0))+POWER(0.3,Param!$M$21)),-2),0))</f>
        <v>4.7071091432638603</v>
      </c>
      <c r="AQ57" s="46">
        <f ca="1">IF(ScreenHeight!$B58&lt;OFFSET(Radar!$AC$3,COLUMN(),0),    Param!$B$38/ScreenHeight!$B58,    (Param!$B$37+1/(1-OFFSET(Radar!$AD$3,COLUMN(),0)*ScreenHeight!$C58)/Param!$B$39)/OFFSET(Radar!$AC$3,COLUMN(),0))*DistanceShader!AQ57*LightShader!AQ57*(IF(OFFSET(Ghosts!$S$41,COLUMN(),0)&lt;ScreenHeight!$E58,   1,   (SQRT(OFFSET(Ghosts!$T$41,COLUMN(),0)-OFFSET(Ghosts!$R$41,COLUMN(),0)*ScreenHeight!$D58)-1))+IF(Ghosts!$B$35,IF(Param!$M$21,-1-POWER(0.3,Param!$M$21)/(IF(Param!$M$21&lt;20,LightShader!AQ122,OFFSET(LightShader!AQ122,Param!$M$21-20,0))+POWER(0.3,Param!$M$21)),-2),0))</f>
        <v>4.7735919642599649</v>
      </c>
      <c r="AR57" s="46">
        <f ca="1">IF(ScreenHeight!$B58&lt;OFFSET(Radar!$AC$3,COLUMN(),0),    Param!$B$38/ScreenHeight!$B58,    (Param!$B$37+1/(1-OFFSET(Radar!$AD$3,COLUMN(),0)*ScreenHeight!$C58)/Param!$B$39)/OFFSET(Radar!$AC$3,COLUMN(),0))*DistanceShader!AR57*LightShader!AR57*(IF(OFFSET(Ghosts!$S$41,COLUMN(),0)&lt;ScreenHeight!$E58,   1,   (SQRT(OFFSET(Ghosts!$T$41,COLUMN(),0)-OFFSET(Ghosts!$R$41,COLUMN(),0)*ScreenHeight!$D58)-1))+IF(Ghosts!$B$35,IF(Param!$M$21,-1-POWER(0.3,Param!$M$21)/(IF(Param!$M$21&lt;20,LightShader!AR122,OFFSET(LightShader!AR122,Param!$M$21-20,0))+POWER(0.3,Param!$M$21)),-2),0))</f>
        <v>4.8339438070993381</v>
      </c>
      <c r="AS57" s="46">
        <f ca="1">IF(ScreenHeight!$B58&lt;OFFSET(Radar!$AC$3,COLUMN(),0),    Param!$B$38/ScreenHeight!$B58,    (Param!$B$37+1/(1-OFFSET(Radar!$AD$3,COLUMN(),0)*ScreenHeight!$C58)/Param!$B$39)/OFFSET(Radar!$AC$3,COLUMN(),0))*DistanceShader!AS57*LightShader!AS57*(IF(OFFSET(Ghosts!$S$41,COLUMN(),0)&lt;ScreenHeight!$E58,   1,   (SQRT(OFFSET(Ghosts!$T$41,COLUMN(),0)-OFFSET(Ghosts!$R$41,COLUMN(),0)*ScreenHeight!$D58)-1))+IF(Ghosts!$B$35,IF(Param!$M$21,-1-POWER(0.3,Param!$M$21)/(IF(Param!$M$21&lt;20,LightShader!AS122,OFFSET(LightShader!AS122,Param!$M$21-20,0))+POWER(0.3,Param!$M$21)),-2),0))</f>
        <v>4.8875187027683449</v>
      </c>
      <c r="AT57" s="46">
        <f ca="1">IF(ScreenHeight!$B58&lt;OFFSET(Radar!$AC$3,COLUMN(),0),    Param!$B$38/ScreenHeight!$B58,    (Param!$B$37+1/(1-OFFSET(Radar!$AD$3,COLUMN(),0)*ScreenHeight!$C58)/Param!$B$39)/OFFSET(Radar!$AC$3,COLUMN(),0))*DistanceShader!AT57*LightShader!AT57*(IF(OFFSET(Ghosts!$S$41,COLUMN(),0)&lt;ScreenHeight!$E58,   1,   (SQRT(OFFSET(Ghosts!$T$41,COLUMN(),0)-OFFSET(Ghosts!$R$41,COLUMN(),0)*ScreenHeight!$D58)-1))+IF(Ghosts!$B$35,IF(Param!$M$21,-1-POWER(0.3,Param!$M$21)/(IF(Param!$M$21&lt;20,LightShader!AT122,OFFSET(LightShader!AT122,Param!$M$21-20,0))+POWER(0.3,Param!$M$21)),-2),0))</f>
        <v>4.9337121653470337</v>
      </c>
      <c r="AU57" s="46">
        <f ca="1">IF(ScreenHeight!$B58&lt;OFFSET(Radar!$AC$3,COLUMN(),0),    Param!$B$38/ScreenHeight!$B58,    (Param!$B$37+1/(1-OFFSET(Radar!$AD$3,COLUMN(),0)*ScreenHeight!$C58)/Param!$B$39)/OFFSET(Radar!$AC$3,COLUMN(),0))*DistanceShader!AU57*LightShader!AU57*(IF(OFFSET(Ghosts!$S$41,COLUMN(),0)&lt;ScreenHeight!$E58,   1,   (SQRT(OFFSET(Ghosts!$T$41,COLUMN(),0)-OFFSET(Ghosts!$R$41,COLUMN(),0)*ScreenHeight!$D58)-1))+IF(Ghosts!$B$35,IF(Param!$M$21,-1-POWER(0.3,Param!$M$21)/(IF(Param!$M$21&lt;20,LightShader!AU122,OFFSET(LightShader!AU122,Param!$M$21-20,0))+POWER(0.3,Param!$M$21)),-2),0))</f>
        <v>4.9719781660855205</v>
      </c>
      <c r="AV57" s="46">
        <f ca="1">IF(ScreenHeight!$B58&lt;OFFSET(Radar!$AC$3,COLUMN(),0),    Param!$B$38/ScreenHeight!$B58,    (Param!$B$37+1/(1-OFFSET(Radar!$AD$3,COLUMN(),0)*ScreenHeight!$C58)/Param!$B$39)/OFFSET(Radar!$AC$3,COLUMN(),0))*DistanceShader!AV57*LightShader!AV57*(IF(OFFSET(Ghosts!$S$41,COLUMN(),0)&lt;ScreenHeight!$E58,   1,   (SQRT(OFFSET(Ghosts!$T$41,COLUMN(),0)-OFFSET(Ghosts!$R$41,COLUMN(),0)*ScreenHeight!$D58)-1))+IF(Ghosts!$B$35,IF(Param!$M$21,-1-POWER(0.3,Param!$M$21)/(IF(Param!$M$21&lt;20,LightShader!AV122,OFFSET(LightShader!AV122,Param!$M$21-20,0))+POWER(0.3,Param!$M$21)),-2),0))</f>
        <v>5.001845649523089</v>
      </c>
      <c r="AW57" s="46">
        <f ca="1">IF(ScreenHeight!$B58&lt;OFFSET(Radar!$AC$3,COLUMN(),0),    Param!$B$38/ScreenHeight!$B58,    (Param!$B$37+1/(1-OFFSET(Radar!$AD$3,COLUMN(),0)*ScreenHeight!$C58)/Param!$B$39)/OFFSET(Radar!$AC$3,COLUMN(),0))*DistanceShader!AW57*LightShader!AW57*(IF(OFFSET(Ghosts!$S$41,COLUMN(),0)&lt;ScreenHeight!$E58,   1,   (SQRT(OFFSET(Ghosts!$T$41,COLUMN(),0)-OFFSET(Ghosts!$R$41,COLUMN(),0)*ScreenHeight!$D58)-1))+IF(Ghosts!$B$35,IF(Param!$M$21,-1-POWER(0.3,Param!$M$21)/(IF(Param!$M$21&lt;20,LightShader!AW122,OFFSET(LightShader!AW122,Param!$M$21-20,0))+POWER(0.3,Param!$M$21)),-2),0))</f>
        <v>5.0229336862305756</v>
      </c>
      <c r="AX57" s="46">
        <f ca="1">IF(ScreenHeight!$B58&lt;OFFSET(Radar!$AC$3,COLUMN(),0),    Param!$B$38/ScreenHeight!$B58,    (Param!$B$37+1/(1-OFFSET(Radar!$AD$3,COLUMN(),0)*ScreenHeight!$C58)/Param!$B$39)/OFFSET(Radar!$AC$3,COLUMN(),0))*DistanceShader!AX57*LightShader!AX57*(IF(OFFSET(Ghosts!$S$41,COLUMN(),0)&lt;ScreenHeight!$E58,   1,   (SQRT(OFFSET(Ghosts!$T$41,COLUMN(),0)-OFFSET(Ghosts!$R$41,COLUMN(),0)*ScreenHeight!$D58)-1))+IF(Ghosts!$B$35,IF(Param!$M$21,-1-POWER(0.3,Param!$M$21)/(IF(Param!$M$21&lt;20,LightShader!AX122,OFFSET(LightShader!AX122,Param!$M$21-20,0))+POWER(0.3,Param!$M$21)),-2),0))</f>
        <v>5.0349643536544608</v>
      </c>
      <c r="AY57" s="46">
        <f ca="1">IF(ScreenHeight!$B58&lt;OFFSET(Radar!$AC$3,COLUMN(),0),    Param!$B$38/ScreenHeight!$B58,    (Param!$B$37+1/(1-OFFSET(Radar!$AD$3,COLUMN(),0)*ScreenHeight!$C58)/Param!$B$39)/OFFSET(Radar!$AC$3,COLUMN(),0))*DistanceShader!AY57*LightShader!AY57*(IF(OFFSET(Ghosts!$S$41,COLUMN(),0)&lt;ScreenHeight!$E58,   1,   (SQRT(OFFSET(Ghosts!$T$41,COLUMN(),0)-OFFSET(Ghosts!$R$41,COLUMN(),0)*ScreenHeight!$D58)-1))+IF(Ghosts!$B$35,IF(Param!$M$21,-1-POWER(0.3,Param!$M$21)/(IF(Param!$M$21&lt;20,LightShader!AY122,OFFSET(LightShader!AY122,Param!$M$21-20,0))+POWER(0.3,Param!$M$21)),-2),0))</f>
        <v>5.0377725182227353</v>
      </c>
      <c r="AZ57" s="46">
        <f ca="1">IF(ScreenHeight!$B58&lt;OFFSET(Radar!$AC$3,COLUMN(),0),    Param!$B$38/ScreenHeight!$B58,    (Param!$B$37+1/(1-OFFSET(Radar!$AD$3,COLUMN(),0)*ScreenHeight!$C58)/Param!$B$39)/OFFSET(Radar!$AC$3,COLUMN(),0))*DistanceShader!AZ57*LightShader!AZ57*(IF(OFFSET(Ghosts!$S$41,COLUMN(),0)&lt;ScreenHeight!$E58,   1,   (SQRT(OFFSET(Ghosts!$T$41,COLUMN(),0)-OFFSET(Ghosts!$R$41,COLUMN(),0)*ScreenHeight!$D58)-1))+IF(Ghosts!$B$35,IF(Param!$M$21,-1-POWER(0.3,Param!$M$21)/(IF(Param!$M$21&lt;20,LightShader!AZ122,OFFSET(LightShader!AZ122,Param!$M$21-20,0))+POWER(0.3,Param!$M$21)),-2),0))</f>
        <v>5.0313118581765508</v>
      </c>
      <c r="BA57" s="46">
        <f ca="1">IF(ScreenHeight!$B58&lt;OFFSET(Radar!$AC$3,COLUMN(),0),    Param!$B$38/ScreenHeight!$B58,    (Param!$B$37+1/(1-OFFSET(Radar!$AD$3,COLUMN(),0)*ScreenHeight!$C58)/Param!$B$39)/OFFSET(Radar!$AC$3,COLUMN(),0))*DistanceShader!BA57*LightShader!BA57*(IF(OFFSET(Ghosts!$S$41,COLUMN(),0)&lt;ScreenHeight!$E58,   1,   (SQRT(OFFSET(Ghosts!$T$41,COLUMN(),0)-OFFSET(Ghosts!$R$41,COLUMN(),0)*ScreenHeight!$D58)-1))+IF(Ghosts!$B$35,IF(Param!$M$21,-1-POWER(0.3,Param!$M$21)/(IF(Param!$M$21&lt;20,LightShader!BA122,OFFSET(LightShader!BA122,Param!$M$21-20,0))+POWER(0.3,Param!$M$21)),-2),0))</f>
        <v>5.0156567049574505</v>
      </c>
      <c r="BB57" s="46">
        <f ca="1">IF(ScreenHeight!$B58&lt;OFFSET(Radar!$AC$3,COLUMN(),0),    Param!$B$38/ScreenHeight!$B58,    (Param!$B$37+1/(1-OFFSET(Radar!$AD$3,COLUMN(),0)*ScreenHeight!$C58)/Param!$B$39)/OFFSET(Radar!$AC$3,COLUMN(),0))*DistanceShader!BB57*LightShader!BB57*(IF(OFFSET(Ghosts!$S$41,COLUMN(),0)&lt;ScreenHeight!$E58,   1,   (SQRT(OFFSET(Ghosts!$T$41,COLUMN(),0)-OFFSET(Ghosts!$R$41,COLUMN(),0)*ScreenHeight!$D58)-1))+IF(Ghosts!$B$35,IF(Param!$M$21,-1-POWER(0.3,Param!$M$21)/(IF(Param!$M$21&lt;20,LightShader!BB122,OFFSET(LightShader!BB122,Param!$M$21-20,0))+POWER(0.3,Param!$M$21)),-2),0))</f>
        <v>4.9909995674075649</v>
      </c>
      <c r="BC57" s="46">
        <f ca="1">IF(ScreenHeight!$B58&lt;OFFSET(Radar!$AC$3,COLUMN(),0),    Param!$B$38/ScreenHeight!$B58,    (Param!$B$37+1/(1-OFFSET(Radar!$AD$3,COLUMN(),0)*ScreenHeight!$C58)/Param!$B$39)/OFFSET(Radar!$AC$3,COLUMN(),0))*DistanceShader!BC57*LightShader!BC57*(IF(OFFSET(Ghosts!$S$41,COLUMN(),0)&lt;ScreenHeight!$E58,   1,   (SQRT(OFFSET(Ghosts!$T$41,COLUMN(),0)-OFFSET(Ghosts!$R$41,COLUMN(),0)*ScreenHeight!$D58)-1))+IF(Ghosts!$B$35,IF(Param!$M$21,-1-POWER(0.3,Param!$M$21)/(IF(Param!$M$21&lt;20,LightShader!BC122,OFFSET(LightShader!BC122,Param!$M$21-20,0))+POWER(0.3,Param!$M$21)),-2),0))</f>
        <v>4.9576445055115803</v>
      </c>
      <c r="BD57" s="46">
        <f ca="1">IF(ScreenHeight!$B58&lt;OFFSET(Radar!$AC$3,COLUMN(),0),    Param!$B$38/ScreenHeight!$B58,    (Param!$B$37+1/(1-OFFSET(Radar!$AD$3,COLUMN(),0)*ScreenHeight!$C58)/Param!$B$39)/OFFSET(Radar!$AC$3,COLUMN(),0))*DistanceShader!BD57*LightShader!BD57*(IF(OFFSET(Ghosts!$S$41,COLUMN(),0)&lt;ScreenHeight!$E58,   1,   (SQRT(OFFSET(Ghosts!$T$41,COLUMN(),0)-OFFSET(Ghosts!$R$41,COLUMN(),0)*ScreenHeight!$D58)-1))+IF(Ghosts!$B$35,IF(Param!$M$21,-1-POWER(0.3,Param!$M$21)/(IF(Param!$M$21&lt;20,LightShader!BD122,OFFSET(LightShader!BD122,Param!$M$21-20,0))+POWER(0.3,Param!$M$21)),-2),0))</f>
        <v>4.9159968041388504</v>
      </c>
      <c r="BE57" s="46">
        <f ca="1">IF(ScreenHeight!$B58&lt;OFFSET(Radar!$AC$3,COLUMN(),0),    Param!$B$38/ScreenHeight!$B58,    (Param!$B$37+1/(1-OFFSET(Radar!$AD$3,COLUMN(),0)*ScreenHeight!$C58)/Param!$B$39)/OFFSET(Radar!$AC$3,COLUMN(),0))*DistanceShader!BE57*LightShader!BE57*(IF(OFFSET(Ghosts!$S$41,COLUMN(),0)&lt;ScreenHeight!$E58,   1,   (SQRT(OFFSET(Ghosts!$T$41,COLUMN(),0)-OFFSET(Ghosts!$R$41,COLUMN(),0)*ScreenHeight!$D58)-1))+IF(Ghosts!$B$35,IF(Param!$M$21,-1-POWER(0.3,Param!$M$21)/(IF(Param!$M$21&lt;20,LightShader!BE122,OFFSET(LightShader!BE122,Param!$M$21-20,0))+POWER(0.3,Param!$M$21)),-2),0))</f>
        <v>4.8665496305816438</v>
      </c>
      <c r="BF57" s="46">
        <f ca="1">IF(ScreenHeight!$B58&lt;OFFSET(Radar!$AC$3,COLUMN(),0),    Param!$B$38/ScreenHeight!$B58,    (Param!$B$37+1/(1-OFFSET(Radar!$AD$3,COLUMN(),0)*ScreenHeight!$C58)/Param!$B$39)/OFFSET(Radar!$AC$3,COLUMN(),0))*DistanceShader!BF57*LightShader!BF57*(IF(OFFSET(Ghosts!$S$41,COLUMN(),0)&lt;ScreenHeight!$E58,   1,   (SQRT(OFFSET(Ghosts!$T$41,COLUMN(),0)-OFFSET(Ghosts!$R$41,COLUMN(),0)*ScreenHeight!$D58)-1))+IF(Ghosts!$B$35,IF(Param!$M$21,-1-POWER(0.3,Param!$M$21)/(IF(Param!$M$21&lt;20,LightShader!BF122,OFFSET(LightShader!BF122,Param!$M$21-20,0))+POWER(0.3,Param!$M$21)),-2),0))</f>
        <v>4.8098685192948105</v>
      </c>
      <c r="BG57" s="46">
        <f ca="1">IF(ScreenHeight!$B58&lt;OFFSET(Radar!$AC$3,COLUMN(),0),    Param!$B$38/ScreenHeight!$B58,    (Param!$B$37+1/(1-OFFSET(Radar!$AD$3,COLUMN(),0)*ScreenHeight!$C58)/Param!$B$39)/OFFSET(Radar!$AC$3,COLUMN(),0))*DistanceShader!BG57*LightShader!BG57*(IF(OFFSET(Ghosts!$S$41,COLUMN(),0)&lt;ScreenHeight!$E58,   1,   (SQRT(OFFSET(Ghosts!$T$41,COLUMN(),0)-OFFSET(Ghosts!$R$41,COLUMN(),0)*ScreenHeight!$D58)-1))+IF(Ghosts!$B$35,IF(Param!$M$21,-1-POWER(0.3,Param!$M$21)/(IF(Param!$M$21&lt;20,LightShader!BG122,OFFSET(LightShader!BG122,Param!$M$21-20,0))+POWER(0.3,Param!$M$21)),-2),0))</f>
        <v>4.7465746013980556</v>
      </c>
      <c r="BH57" s="46">
        <f ca="1">IF(ScreenHeight!$B58&lt;OFFSET(Radar!$AC$3,COLUMN(),0),    Param!$B$38/ScreenHeight!$B58,    (Param!$B$37+1/(1-OFFSET(Radar!$AD$3,COLUMN(),0)*ScreenHeight!$C58)/Param!$B$39)/OFFSET(Radar!$AC$3,COLUMN(),0))*DistanceShader!BH57*LightShader!BH57*(IF(OFFSET(Ghosts!$S$41,COLUMN(),0)&lt;ScreenHeight!$E58,   1,   (SQRT(OFFSET(Ghosts!$T$41,COLUMN(),0)-OFFSET(Ghosts!$R$41,COLUMN(),0)*ScreenHeight!$D58)-1))+IF(Ghosts!$B$35,IF(Param!$M$21,-1-POWER(0.3,Param!$M$21)/(IF(Param!$M$21&lt;20,LightShader!BH122,OFFSET(LightShader!BH122,Param!$M$21-20,0))+POWER(0.3,Param!$M$21)),-2),0))</f>
        <v>4.6773274859029543</v>
      </c>
      <c r="BI57" s="46">
        <f ca="1">IF(ScreenHeight!$B58&lt;OFFSET(Radar!$AC$3,COLUMN(),0),    Param!$B$38/ScreenHeight!$B58,    (Param!$B$37+1/(1-OFFSET(Radar!$AD$3,COLUMN(),0)*ScreenHeight!$C58)/Param!$B$39)/OFFSET(Radar!$AC$3,COLUMN(),0))*DistanceShader!BI57*LightShader!BI57*(IF(OFFSET(Ghosts!$S$41,COLUMN(),0)&lt;ScreenHeight!$E58,   1,   (SQRT(OFFSET(Ghosts!$T$41,COLUMN(),0)-OFFSET(Ghosts!$R$41,COLUMN(),0)*ScreenHeight!$D58)-1))+IF(Ghosts!$B$35,IF(Param!$M$21,-1-POWER(0.3,Param!$M$21)/(IF(Param!$M$21&lt;20,LightShader!BI122,OFFSET(LightShader!BI122,Param!$M$21-20,0))+POWER(0.3,Param!$M$21)),-2),0))</f>
        <v>4.6028086158065182</v>
      </c>
      <c r="BJ57" s="46">
        <f ca="1">IF(ScreenHeight!$B58&lt;OFFSET(Radar!$AC$3,COLUMN(),0),    Param!$B$38/ScreenHeight!$B58,    (Param!$B$37+1/(1-OFFSET(Radar!$AD$3,COLUMN(),0)*ScreenHeight!$C58)/Param!$B$39)/OFFSET(Radar!$AC$3,COLUMN(),0))*DistanceShader!BJ57*LightShader!BJ57*(IF(OFFSET(Ghosts!$S$41,COLUMN(),0)&lt;ScreenHeight!$E58,   1,   (SQRT(OFFSET(Ghosts!$T$41,COLUMN(),0)-OFFSET(Ghosts!$R$41,COLUMN(),0)*ScreenHeight!$D58)-1))+IF(Ghosts!$B$35,IF(Param!$M$21,-1-POWER(0.3,Param!$M$21)/(IF(Param!$M$21&lt;20,LightShader!BJ122,OFFSET(LightShader!BJ122,Param!$M$21-20,0))+POWER(0.3,Param!$M$21)),-2),0))</f>
        <v>4.5237057841948305</v>
      </c>
      <c r="BK57" s="46">
        <f ca="1">IF(ScreenHeight!$B58&lt;OFFSET(Radar!$AC$3,COLUMN(),0),    Param!$B$38/ScreenHeight!$B58,    (Param!$B$37+1/(1-OFFSET(Radar!$AD$3,COLUMN(),0)*ScreenHeight!$C58)/Param!$B$39)/OFFSET(Radar!$AC$3,COLUMN(),0))*DistanceShader!BK57*LightShader!BK57*(IF(OFFSET(Ghosts!$S$41,COLUMN(),0)&lt;ScreenHeight!$E58,   1,   (SQRT(OFFSET(Ghosts!$T$41,COLUMN(),0)-OFFSET(Ghosts!$R$41,COLUMN(),0)*ScreenHeight!$D58)-1))+IF(Ghosts!$B$35,IF(Param!$M$21,-1-POWER(0.3,Param!$M$21)/(IF(Param!$M$21&lt;20,LightShader!BK122,OFFSET(LightShader!BK122,Param!$M$21-20,0))+POWER(0.3,Param!$M$21)),-2),0))</f>
        <v>4.4406993257902005</v>
      </c>
      <c r="BL57" s="46">
        <f ca="1">IF(ScreenHeight!$B58&lt;OFFSET(Radar!$AC$3,COLUMN(),0),    Param!$B$38/ScreenHeight!$B58,    (Param!$B$37+1/(1-OFFSET(Radar!$AD$3,COLUMN(),0)*ScreenHeight!$C58)/Param!$B$39)/OFFSET(Radar!$AC$3,COLUMN(),0))*DistanceShader!BL57*LightShader!BL57*(IF(OFFSET(Ghosts!$S$41,COLUMN(),0)&lt;ScreenHeight!$E58,   1,   (SQRT(OFFSET(Ghosts!$T$41,COLUMN(),0)-OFFSET(Ghosts!$R$41,COLUMN(),0)*ScreenHeight!$D58)-1))+IF(Ghosts!$B$35,IF(Param!$M$21,-1-POWER(0.3,Param!$M$21)/(IF(Param!$M$21&lt;20,LightShader!BL122,OFFSET(LightShader!BL122,Param!$M$21-20,0))+POWER(0.3,Param!$M$21)),-2),0))</f>
        <v>4.3544503199609617</v>
      </c>
      <c r="BM57" s="46">
        <f ca="1">IF(ScreenHeight!$B58&lt;OFFSET(Radar!$AC$3,COLUMN(),0),    Param!$B$38/ScreenHeight!$B58,    (Param!$B$37+1/(1-OFFSET(Radar!$AD$3,COLUMN(),0)*ScreenHeight!$C58)/Param!$B$39)/OFFSET(Radar!$AC$3,COLUMN(),0))*DistanceShader!BM57*LightShader!BM57*(IF(OFFSET(Ghosts!$S$41,COLUMN(),0)&lt;ScreenHeight!$E58,   1,   (SQRT(OFFSET(Ghosts!$T$41,COLUMN(),0)-OFFSET(Ghosts!$R$41,COLUMN(),0)*ScreenHeight!$D58)-1))+IF(Ghosts!$B$35,IF(Param!$M$21,-1-POWER(0.3,Param!$M$21)/(IF(Param!$M$21&lt;20,LightShader!BM122,OFFSET(LightShader!BM122,Param!$M$21-20,0))+POWER(0.3,Param!$M$21)),-2),0))</f>
        <v>4.2655909706787121</v>
      </c>
      <c r="BN57" s="46">
        <f ca="1">IF(ScreenHeight!$B58&lt;OFFSET(Radar!$AC$3,COLUMN(),0),    Param!$B$38/ScreenHeight!$B58,    (Param!$B$37+1/(1-OFFSET(Radar!$AD$3,COLUMN(),0)*ScreenHeight!$C58)/Param!$B$39)/OFFSET(Radar!$AC$3,COLUMN(),0))*DistanceShader!BN57*LightShader!BN57*(IF(OFFSET(Ghosts!$S$41,COLUMN(),0)&lt;ScreenHeight!$E58,   1,   (SQRT(OFFSET(Ghosts!$T$41,COLUMN(),0)-OFFSET(Ghosts!$R$41,COLUMN(),0)*ScreenHeight!$D58)-1))+IF(Ghosts!$B$35,IF(Param!$M$21,-1-POWER(0.3,Param!$M$21)/(IF(Param!$M$21&lt;20,LightShader!BN122,OFFSET(LightShader!BN122,Param!$M$21-20,0))+POWER(0.3,Param!$M$21)),-2),0))</f>
        <v>4.1747171807023351</v>
      </c>
      <c r="BO57" s="46">
        <f ca="1">IF(ScreenHeight!$B58&lt;OFFSET(Radar!$AC$3,COLUMN(),0),    Param!$B$38/ScreenHeight!$B58,    (Param!$B$37+1/(1-OFFSET(Radar!$AD$3,COLUMN(),0)*ScreenHeight!$C58)/Param!$B$39)/OFFSET(Radar!$AC$3,COLUMN(),0))*DistanceShader!BO57*LightShader!BO57*(IF(OFFSET(Ghosts!$S$41,COLUMN(),0)&lt;ScreenHeight!$E58,   1,   (SQRT(OFFSET(Ghosts!$T$41,COLUMN(),0)-OFFSET(Ghosts!$R$41,COLUMN(),0)*ScreenHeight!$D58)-1))+IF(Ghosts!$B$35,IF(Param!$M$21,-1-POWER(0.3,Param!$M$21)/(IF(Param!$M$21&lt;20,LightShader!BO122,OFFSET(LightShader!BO122,Param!$M$21-20,0))+POWER(0.3,Param!$M$21)),-2),0))</f>
        <v>4.0823832192307652</v>
      </c>
      <c r="BP57" s="46">
        <f ca="1">IF(ScreenHeight!$B58&lt;OFFSET(Radar!$AC$3,COLUMN(),0),    Param!$B$38/ScreenHeight!$B58,    (Param!$B$37+1/(1-OFFSET(Radar!$AD$3,COLUMN(),0)*ScreenHeight!$C58)/Param!$B$39)/OFFSET(Radar!$AC$3,COLUMN(),0))*DistanceShader!BP57*LightShader!BP57*(IF(OFFSET(Ghosts!$S$41,COLUMN(),0)&lt;ScreenHeight!$E58,   1,   (SQRT(OFFSET(Ghosts!$T$41,COLUMN(),0)-OFFSET(Ghosts!$R$41,COLUMN(),0)*ScreenHeight!$D58)-1))+IF(Ghosts!$B$35,IF(Param!$M$21,-1-POWER(0.3,Param!$M$21)/(IF(Param!$M$21&lt;20,LightShader!BP122,OFFSET(LightShader!BP122,Param!$M$21-20,0))+POWER(0.3,Param!$M$21)),-2),0))</f>
        <v>3.9890982971223212</v>
      </c>
      <c r="BQ57" s="46">
        <f ca="1">IF(ScreenHeight!$B58&lt;OFFSET(Radar!$AC$3,COLUMN(),0),    Param!$B$38/ScreenHeight!$B58,    (Param!$B$37+1/(1-OFFSET(Radar!$AD$3,COLUMN(),0)*ScreenHeight!$C58)/Param!$B$39)/OFFSET(Radar!$AC$3,COLUMN(),0))*DistanceShader!BQ57*LightShader!BQ57*(IF(OFFSET(Ghosts!$S$41,COLUMN(),0)&lt;ScreenHeight!$E58,   1,   (SQRT(OFFSET(Ghosts!$T$41,COLUMN(),0)-OFFSET(Ghosts!$R$41,COLUMN(),0)*ScreenHeight!$D58)-1))+IF(Ghosts!$B$35,IF(Param!$M$21,-1-POWER(0.3,Param!$M$21)/(IF(Param!$M$21&lt;20,LightShader!BQ122,OFFSET(LightShader!BQ122,Param!$M$21-20,0))+POWER(0.3,Param!$M$21)),-2),0))</f>
        <v>3.8953248102317555</v>
      </c>
      <c r="BR57" s="46">
        <f ca="1">IF(ScreenHeight!$B58&lt;OFFSET(Radar!$AC$3,COLUMN(),0),    Param!$B$38/ScreenHeight!$B58,    (Param!$B$37+1/(1-OFFSET(Radar!$AD$3,COLUMN(),0)*ScreenHeight!$C58)/Param!$B$39)/OFFSET(Radar!$AC$3,COLUMN(),0))*DistanceShader!BR57*LightShader!BR57*(IF(OFFSET(Ghosts!$S$41,COLUMN(),0)&lt;ScreenHeight!$E58,   1,   (SQRT(OFFSET(Ghosts!$T$41,COLUMN(),0)-OFFSET(Ghosts!$R$41,COLUMN(),0)*ScreenHeight!$D58)-1))+IF(Ghosts!$B$35,IF(Param!$M$21,-1-POWER(0.3,Param!$M$21)/(IF(Param!$M$21&lt;20,LightShader!BR122,OFFSET(LightShader!BR122,Param!$M$21-20,0))+POWER(0.3,Param!$M$21)),-2),0))</f>
        <v>3.801477985471418</v>
      </c>
      <c r="BS57" s="46">
        <f ca="1">IF(ScreenHeight!$B58&lt;OFFSET(Radar!$AC$3,COLUMN(),0),    Param!$B$38/ScreenHeight!$B58,    (Param!$B$37+1/(1-OFFSET(Radar!$AD$3,COLUMN(),0)*ScreenHeight!$C58)/Param!$B$39)/OFFSET(Radar!$AC$3,COLUMN(),0))*DistanceShader!BS57*LightShader!BS57*(IF(OFFSET(Ghosts!$S$41,COLUMN(),0)&lt;ScreenHeight!$E58,   1,   (SQRT(OFFSET(Ghosts!$T$41,COLUMN(),0)-OFFSET(Ghosts!$R$41,COLUMN(),0)*ScreenHeight!$D58)-1))+IF(Ghosts!$B$35,IF(Param!$M$21,-1-POWER(0.3,Param!$M$21)/(IF(Param!$M$21&lt;20,LightShader!BS122,OFFSET(LightShader!BS122,Param!$M$21-20,0))+POWER(0.3,Param!$M$21)),-2),0))</f>
        <v>3.7079266604323857</v>
      </c>
      <c r="BT57" s="46">
        <f ca="1">IF(ScreenHeight!$B58&lt;OFFSET(Radar!$AC$3,COLUMN(),0),    Param!$B$38/ScreenHeight!$B58,    (Param!$B$37+1/(1-OFFSET(Radar!$AD$3,COLUMN(),0)*ScreenHeight!$C58)/Param!$B$39)/OFFSET(Radar!$AC$3,COLUMN(),0))*DistanceShader!BT57*LightShader!BT57*(IF(OFFSET(Ghosts!$S$41,COLUMN(),0)&lt;ScreenHeight!$E58,   1,   (SQRT(OFFSET(Ghosts!$T$41,COLUMN(),0)-OFFSET(Ghosts!$R$41,COLUMN(),0)*ScreenHeight!$D58)-1))+IF(Ghosts!$B$35,IF(Param!$M$21,-1-POWER(0.3,Param!$M$21)/(IF(Param!$M$21&lt;20,LightShader!BT122,OFFSET(LightShader!BT122,Param!$M$21-20,0))+POWER(0.3,Param!$M$21)),-2),0))</f>
        <v>3.614994939981953</v>
      </c>
      <c r="BU57" s="46">
        <f ca="1">IF(ScreenHeight!$B58&lt;OFFSET(Radar!$AC$3,COLUMN(),0),    Param!$B$38/ScreenHeight!$B58,    (Param!$B$37+1/(1-OFFSET(Radar!$AD$3,COLUMN(),0)*ScreenHeight!$C58)/Param!$B$39)/OFFSET(Radar!$AC$3,COLUMN(),0))*DistanceShader!BU57*LightShader!BU57*(IF(OFFSET(Ghosts!$S$41,COLUMN(),0)&lt;ScreenHeight!$E58,   1,   (SQRT(OFFSET(Ghosts!$T$41,COLUMN(),0)-OFFSET(Ghosts!$R$41,COLUMN(),0)*ScreenHeight!$D58)-1))+IF(Ghosts!$B$35,IF(Param!$M$21,-1-POWER(0.3,Param!$M$21)/(IF(Param!$M$21&lt;20,LightShader!BU122,OFFSET(LightShader!BU122,Param!$M$21-20,0))+POWER(0.3,Param!$M$21)),-2),0))</f>
        <v>3.5229644967048563</v>
      </c>
      <c r="BV57" s="46">
        <f ca="1">IF(ScreenHeight!$B58&lt;OFFSET(Radar!$AC$3,COLUMN(),0),    Param!$B$38/ScreenHeight!$B58,    (Param!$B$37+1/(1-OFFSET(Radar!$AD$3,COLUMN(),0)*ScreenHeight!$C58)/Param!$B$39)/OFFSET(Radar!$AC$3,COLUMN(),0))*DistanceShader!BV57*LightShader!BV57*(IF(OFFSET(Ghosts!$S$41,COLUMN(),0)&lt;ScreenHeight!$E58,   1,   (SQRT(OFFSET(Ghosts!$T$41,COLUMN(),0)-OFFSET(Ghosts!$R$41,COLUMN(),0)*ScreenHeight!$D58)-1))+IF(Ghosts!$B$35,IF(Param!$M$21,-1-POWER(0.3,Param!$M$21)/(IF(Param!$M$21&lt;20,LightShader!BV122,OFFSET(LightShader!BV122,Param!$M$21-20,0))+POWER(0.3,Param!$M$21)),-2),0))</f>
        <v>3.432077311679552</v>
      </c>
      <c r="BW57" s="46">
        <f ca="1">IF(ScreenHeight!$B58&lt;OFFSET(Radar!$AC$3,COLUMN(),0),    Param!$B$38/ScreenHeight!$B58,    (Param!$B$37+1/(1-OFFSET(Radar!$AD$3,COLUMN(),0)*ScreenHeight!$C58)/Param!$B$39)/OFFSET(Radar!$AC$3,COLUMN(),0))*DistanceShader!BW57*LightShader!BW57*(IF(OFFSET(Ghosts!$S$41,COLUMN(),0)&lt;ScreenHeight!$E58,   1,   (SQRT(OFFSET(Ghosts!$T$41,COLUMN(),0)-OFFSET(Ghosts!$R$41,COLUMN(),0)*ScreenHeight!$D58)-1))+IF(Ghosts!$B$35,IF(Param!$M$21,-1-POWER(0.3,Param!$M$21)/(IF(Param!$M$21&lt;20,LightShader!BW122,OFFSET(LightShader!BW122,Param!$M$21-20,0))+POWER(0.3,Param!$M$21)),-2),0))</f>
        <v>3.342538684158407</v>
      </c>
      <c r="BX57" s="46">
        <f ca="1">IF(ScreenHeight!$B58&lt;OFFSET(Radar!$AC$3,COLUMN(),0),    Param!$B$38/ScreenHeight!$B58,    (Param!$B$37+1/(1-OFFSET(Radar!$AD$3,COLUMN(),0)*ScreenHeight!$C58)/Param!$B$39)/OFFSET(Radar!$AC$3,COLUMN(),0))*DistanceShader!BX57*LightShader!BX57*(IF(OFFSET(Ghosts!$S$41,COLUMN(),0)&lt;ScreenHeight!$E58,   1,   (SQRT(OFFSET(Ghosts!$T$41,COLUMN(),0)-OFFSET(Ghosts!$R$41,COLUMN(),0)*ScreenHeight!$D58)-1))+IF(Ghosts!$B$35,IF(Param!$M$21,-1-POWER(0.3,Param!$M$21)/(IF(Param!$M$21&lt;20,LightShader!BX122,OFFSET(LightShader!BX122,Param!$M$21-20,0))+POWER(0.3,Param!$M$21)),-2),0))</f>
        <v>3.2545203705267287</v>
      </c>
      <c r="BY57" s="46">
        <f ca="1">IF(ScreenHeight!$B58&lt;OFFSET(Radar!$AC$3,COLUMN(),0),    Param!$B$38/ScreenHeight!$B58,    (Param!$B$37+1/(1-OFFSET(Radar!$AD$3,COLUMN(),0)*ScreenHeight!$C58)/Param!$B$39)/OFFSET(Radar!$AC$3,COLUMN(),0))*DistanceShader!BY57*LightShader!BY57*(IF(OFFSET(Ghosts!$S$41,COLUMN(),0)&lt;ScreenHeight!$E58,   1,   (SQRT(OFFSET(Ghosts!$T$41,COLUMN(),0)-OFFSET(Ghosts!$R$41,COLUMN(),0)*ScreenHeight!$D58)-1))+IF(Ghosts!$B$35,IF(Param!$M$21,-1-POWER(0.3,Param!$M$21)/(IF(Param!$M$21&lt;20,LightShader!BY122,OFFSET(LightShader!BY122,Param!$M$21-20,0))+POWER(0.3,Param!$M$21)),-2),0))</f>
        <v>3.1681637426223892</v>
      </c>
      <c r="BZ57" s="46">
        <f ca="1">IF(ScreenHeight!$B58&lt;OFFSET(Radar!$AC$3,COLUMN(),0),    Param!$B$38/ScreenHeight!$B58,    (Param!$B$37+1/(1-OFFSET(Radar!$AD$3,COLUMN(),0)*ScreenHeight!$C58)/Param!$B$39)/OFFSET(Radar!$AC$3,COLUMN(),0))*DistanceShader!BZ57*LightShader!BZ57*(IF(OFFSET(Ghosts!$S$41,COLUMN(),0)&lt;ScreenHeight!$E58,   1,   (SQRT(OFFSET(Ghosts!$T$41,COLUMN(),0)-OFFSET(Ghosts!$R$41,COLUMN(),0)*ScreenHeight!$D58)-1))+IF(Ghosts!$B$35,IF(Param!$M$21,-1-POWER(0.3,Param!$M$21)/(IF(Param!$M$21&lt;20,LightShader!BZ122,OFFSET(LightShader!BZ122,Param!$M$21-20,0))+POWER(0.3,Param!$M$21)),-2),0))</f>
        <v>3.0835828820218718</v>
      </c>
      <c r="CA57" s="46">
        <f ca="1">IF(ScreenHeight!$B58&lt;OFFSET(Radar!$AC$3,COLUMN(),0),    Param!$B$38/ScreenHeight!$B58,    (Param!$B$37+1/(1-OFFSET(Radar!$AD$3,COLUMN(),0)*ScreenHeight!$C58)/Param!$B$39)/OFFSET(Radar!$AC$3,COLUMN(),0))*DistanceShader!CA57*LightShader!CA57*(IF(OFFSET(Ghosts!$S$41,COLUMN(),0)&lt;ScreenHeight!$E58,   1,   (SQRT(OFFSET(Ghosts!$T$41,COLUMN(),0)-OFFSET(Ghosts!$R$41,COLUMN(),0)*ScreenHeight!$D58)-1))+IF(Ghosts!$B$35,IF(Param!$M$21,-1-POWER(0.3,Param!$M$21)/(IF(Param!$M$21&lt;20,LightShader!CA122,OFFSET(LightShader!CA122,Param!$M$21-20,0))+POWER(0.3,Param!$M$21)),-2),0))</f>
        <v>3.0008675497299371</v>
      </c>
      <c r="CB57" s="46">
        <f ca="1">IF(ScreenHeight!$B58&lt;OFFSET(Radar!$AC$3,COLUMN(),0),    Param!$B$38/ScreenHeight!$B58,    (Param!$B$37+1/(1-OFFSET(Radar!$AD$3,COLUMN(),0)*ScreenHeight!$C58)/Param!$B$39)/OFFSET(Radar!$AC$3,COLUMN(),0))*DistanceShader!CB57*LightShader!CB57*(IF(OFFSET(Ghosts!$S$41,COLUMN(),0)&lt;ScreenHeight!$E58,   1,   (SQRT(OFFSET(Ghosts!$T$41,COLUMN(),0)-OFFSET(Ghosts!$R$41,COLUMN(),0)*ScreenHeight!$D58)-1))+IF(Ghosts!$B$35,IF(Param!$M$21,-1-POWER(0.3,Param!$M$21)/(IF(Param!$M$21&lt;20,LightShader!CB122,OFFSET(LightShader!CB122,Param!$M$21-20,0))+POWER(0.3,Param!$M$21)),-2),0))</f>
        <v>2.920085989751223</v>
      </c>
      <c r="CC57" s="46">
        <f ca="1">IF(ScreenHeight!$B58&lt;OFFSET(Radar!$AC$3,COLUMN(),0),    Param!$B$38/ScreenHeight!$B58,    (Param!$B$37+1/(1-OFFSET(Radar!$AD$3,COLUMN(),0)*ScreenHeight!$C58)/Param!$B$39)/OFFSET(Radar!$AC$3,COLUMN(),0))*DistanceShader!CC57*LightShader!CC57*(IF(OFFSET(Ghosts!$S$41,COLUMN(),0)&lt;ScreenHeight!$E58,   1,   (SQRT(OFFSET(Ghosts!$T$41,COLUMN(),0)-OFFSET(Ghosts!$R$41,COLUMN(),0)*ScreenHeight!$D58)-1))+IF(Ghosts!$B$35,IF(Param!$M$21,-1-POWER(0.3,Param!$M$21)/(IF(Param!$M$21&lt;20,LightShader!CC122,OFFSET(LightShader!CC122,Param!$M$21-20,0))+POWER(0.3,Param!$M$21)),-2),0))</f>
        <v>2.8412875404492008</v>
      </c>
      <c r="CD57" s="46">
        <f ca="1">IF(ScreenHeight!$B58&lt;OFFSET(Radar!$AC$3,COLUMN(),0),    Param!$B$38/ScreenHeight!$B58,    (Param!$B$37+1/(1-OFFSET(Radar!$AD$3,COLUMN(),0)*ScreenHeight!$C58)/Param!$B$39)/OFFSET(Radar!$AC$3,COLUMN(),0))*DistanceShader!CD57*LightShader!CD57*(IF(OFFSET(Ghosts!$S$41,COLUMN(),0)&lt;ScreenHeight!$E58,   1,   (SQRT(OFFSET(Ghosts!$T$41,COLUMN(),0)-OFFSET(Ghosts!$R$41,COLUMN(),0)*ScreenHeight!$D58)-1))+IF(Ghosts!$B$35,IF(Param!$M$21,-1-POWER(0.3,Param!$M$21)/(IF(Param!$M$21&lt;20,LightShader!CD122,OFFSET(LightShader!CD122,Param!$M$21-20,0))+POWER(0.3,Param!$M$21)),-2),0))</f>
        <v>2.7645050397506448</v>
      </c>
      <c r="CE57" s="46">
        <f ca="1">IF(ScreenHeight!$B58&lt;OFFSET(Radar!$AC$3,COLUMN(),0),    Param!$B$38/ScreenHeight!$B58,    (Param!$B$37+1/(1-OFFSET(Radar!$AD$3,COLUMN(),0)*ScreenHeight!$C58)/Param!$B$39)/OFFSET(Radar!$AC$3,COLUMN(),0))*DistanceShader!CE57*LightShader!CE57*(IF(OFFSET(Ghosts!$S$41,COLUMN(),0)&lt;ScreenHeight!$E58,   1,   (SQRT(OFFSET(Ghosts!$T$41,COLUMN(),0)-OFFSET(Ghosts!$R$41,COLUMN(),0)*ScreenHeight!$D58)-1))+IF(Ghosts!$B$35,IF(Param!$M$21,-1-POWER(0.3,Param!$M$21)/(IF(Param!$M$21&lt;20,LightShader!CE122,OFFSET(LightShader!CE122,Param!$M$21-20,0))+POWER(0.3,Param!$M$21)),-2),0))</f>
        <v>2.6897570195527916</v>
      </c>
      <c r="CF57" s="46">
        <f ca="1">IF(ScreenHeight!$B58&lt;OFFSET(Radar!$AC$3,COLUMN(),0),    Param!$B$38/ScreenHeight!$B58,    (Param!$B$37+1/(1-OFFSET(Radar!$AD$3,COLUMN(),0)*ScreenHeight!$C58)/Param!$B$39)/OFFSET(Radar!$AC$3,COLUMN(),0))*DistanceShader!CF57*LightShader!CF57*(IF(OFFSET(Ghosts!$S$41,COLUMN(),0)&lt;ScreenHeight!$E58,   1,   (SQRT(OFFSET(Ghosts!$T$41,COLUMN(),0)-OFFSET(Ghosts!$R$41,COLUMN(),0)*ScreenHeight!$D58)-1))+IF(Ghosts!$B$35,IF(Param!$M$21,-1-POWER(0.3,Param!$M$21)/(IF(Param!$M$21&lt;20,LightShader!CF122,OFFSET(LightShader!CF122,Param!$M$21-20,0))+POWER(0.3,Param!$M$21)),-2),0))</f>
        <v>2.617049691579326</v>
      </c>
      <c r="CG57" s="46">
        <f ca="1">IF(ScreenHeight!$B58&lt;OFFSET(Radar!$AC$3,COLUMN(),0),    Param!$B$38/ScreenHeight!$B58,    (Param!$B$37+1/(1-OFFSET(Radar!$AD$3,COLUMN(),0)*ScreenHeight!$C58)/Param!$B$39)/OFFSET(Radar!$AC$3,COLUMN(),0))*DistanceShader!CG57*LightShader!CG57*(IF(OFFSET(Ghosts!$S$41,COLUMN(),0)&lt;ScreenHeight!$E58,   1,   (SQRT(OFFSET(Ghosts!$T$41,COLUMN(),0)-OFFSET(Ghosts!$R$41,COLUMN(),0)*ScreenHeight!$D58)-1))+IF(Ghosts!$B$35,IF(Param!$M$21,-1-POWER(0.3,Param!$M$21)/(IF(Param!$M$21&lt;20,LightShader!CG122,OFFSET(LightShader!CG122,Param!$M$21-20,0))+POWER(0.3,Param!$M$21)),-2),0))</f>
        <v>2.5463787318392685</v>
      </c>
      <c r="CH57" s="46">
        <f ca="1">IF(ScreenHeight!$B58&lt;OFFSET(Radar!$AC$3,COLUMN(),0),    Param!$B$38/ScreenHeight!$B58,    (Param!$B$37+1/(1-OFFSET(Radar!$AD$3,COLUMN(),0)*ScreenHeight!$C58)/Param!$B$39)/OFFSET(Radar!$AC$3,COLUMN(),0))*DistanceShader!CH57*LightShader!CH57*(IF(OFFSET(Ghosts!$S$41,COLUMN(),0)&lt;ScreenHeight!$E58,   1,   (SQRT(OFFSET(Ghosts!$T$41,COLUMN(),0)-OFFSET(Ghosts!$R$41,COLUMN(),0)*ScreenHeight!$D58)-1))+IF(Ghosts!$B$35,IF(Param!$M$21,-1-POWER(0.3,Param!$M$21)/(IF(Param!$M$21&lt;20,LightShader!CH122,OFFSET(LightShader!CH122,Param!$M$21-20,0))+POWER(0.3,Param!$M$21)),-2),0))</f>
        <v>2.4777308741619604</v>
      </c>
      <c r="CI57" s="46">
        <f ca="1">IF(ScreenHeight!$B58&lt;OFFSET(Radar!$AC$3,COLUMN(),0),    Param!$B$38/ScreenHeight!$B58,    (Param!$B$37+1/(1-OFFSET(Radar!$AD$3,COLUMN(),0)*ScreenHeight!$C58)/Param!$B$39)/OFFSET(Radar!$AC$3,COLUMN(),0))*DistanceShader!CI57*LightShader!CI57*(IF(OFFSET(Ghosts!$S$41,COLUMN(),0)&lt;ScreenHeight!$E58,   1,   (SQRT(OFFSET(Ghosts!$T$41,COLUMN(),0)-OFFSET(Ghosts!$R$41,COLUMN(),0)*ScreenHeight!$D58)-1))+IF(Ghosts!$B$35,IF(Param!$M$21,-1-POWER(0.3,Param!$M$21)/(IF(Param!$M$21&lt;20,LightShader!CI122,OFFSET(LightShader!CI122,Param!$M$21-20,0))+POWER(0.3,Param!$M$21)),-2),0))</f>
        <v>2.4110853253556033</v>
      </c>
      <c r="CJ57" s="46">
        <f ca="1">IF(ScreenHeight!$B58&lt;OFFSET(Radar!$AC$3,COLUMN(),0),    Param!$B$38/ScreenHeight!$B58,    (Param!$B$37+1/(1-OFFSET(Radar!$AD$3,COLUMN(),0)*ScreenHeight!$C58)/Param!$B$39)/OFFSET(Radar!$AC$3,COLUMN(),0))*DistanceShader!CJ57*LightShader!CJ57*(IF(OFFSET(Ghosts!$S$41,COLUMN(),0)&lt;ScreenHeight!$E58,   1,   (SQRT(OFFSET(Ghosts!$T$41,COLUMN(),0)-OFFSET(Ghosts!$R$41,COLUMN(),0)*ScreenHeight!$D58)-1))+IF(Ghosts!$B$35,IF(Param!$M$21,-1-POWER(0.3,Param!$M$21)/(IF(Param!$M$21&lt;20,LightShader!CJ122,OFFSET(LightShader!CJ122,Param!$M$21-20,0))+POWER(0.3,Param!$M$21)),-2),0))</f>
        <v>2.3464150156586956</v>
      </c>
      <c r="CK57" s="46">
        <f ca="1">IF(ScreenHeight!$B58&lt;OFFSET(Radar!$AC$3,COLUMN(),0),    Param!$B$38/ScreenHeight!$B58,    (Param!$B$37+1/(1-OFFSET(Radar!$AD$3,COLUMN(),0)*ScreenHeight!$C58)/Param!$B$39)/OFFSET(Radar!$AC$3,COLUMN(),0))*DistanceShader!CK57*LightShader!CK57*(IF(OFFSET(Ghosts!$S$41,COLUMN(),0)&lt;ScreenHeight!$E58,   1,   (SQRT(OFFSET(Ghosts!$T$41,COLUMN(),0)-OFFSET(Ghosts!$R$41,COLUMN(),0)*ScreenHeight!$D58)-1))+IF(Ghosts!$B$35,IF(Param!$M$21,-1-POWER(0.3,Param!$M$21)/(IF(Param!$M$21&lt;20,LightShader!CK122,OFFSET(LightShader!CK122,Param!$M$21-20,0))+POWER(0.3,Param!$M$21)),-2),0))</f>
        <v>2.2836876985654273</v>
      </c>
      <c r="CL57" s="46">
        <f ca="1">IF(ScreenHeight!$B58&lt;OFFSET(Radar!$AC$3,COLUMN(),0),    Param!$B$38/ScreenHeight!$B58,    (Param!$B$37+1/(1-OFFSET(Radar!$AD$3,COLUMN(),0)*ScreenHeight!$C58)/Param!$B$39)/OFFSET(Radar!$AC$3,COLUMN(),0))*DistanceShader!CL57*LightShader!CL57*(IF(OFFSET(Ghosts!$S$41,COLUMN(),0)&lt;ScreenHeight!$E58,   1,   (SQRT(OFFSET(Ghosts!$T$41,COLUMN(),0)-OFFSET(Ghosts!$R$41,COLUMN(),0)*ScreenHeight!$D58)-1))+IF(Ghosts!$B$35,IF(Param!$M$21,-1-POWER(0.3,Param!$M$21)/(IF(Param!$M$21&lt;20,LightShader!CL122,OFFSET(LightShader!CL122,Param!$M$21-20,0))+POWER(0.3,Param!$M$21)),-2),0))</f>
        <v>2.2228669140035446</v>
      </c>
      <c r="CM57" s="46">
        <f ca="1">IF(ScreenHeight!$B58&lt;OFFSET(Radar!$AC$3,COLUMN(),0),    Param!$B$38/ScreenHeight!$B58,    (Param!$B$37+1/(1-OFFSET(Radar!$AD$3,COLUMN(),0)*ScreenHeight!$C58)/Param!$B$39)/OFFSET(Radar!$AC$3,COLUMN(),0))*DistanceShader!CM57*LightShader!CM57*(IF(OFFSET(Ghosts!$S$41,COLUMN(),0)&lt;ScreenHeight!$E58,   1,   (SQRT(OFFSET(Ghosts!$T$41,COLUMN(),0)-OFFSET(Ghosts!$R$41,COLUMN(),0)*ScreenHeight!$D58)-1))+IF(Ghosts!$B$35,IF(Param!$M$21,-1-POWER(0.3,Param!$M$21)/(IF(Param!$M$21&lt;20,LightShader!CM122,OFFSET(LightShader!CM122,Param!$M$21-20,0))+POWER(0.3,Param!$M$21)),-2),0))</f>
        <v>2.1639128283820868</v>
      </c>
      <c r="CN57" s="46">
        <f ca="1">IF(ScreenHeight!$B58&lt;OFFSET(Radar!$AC$3,COLUMN(),0),    Param!$B$38/ScreenHeight!$B58,    (Param!$B$37+1/(1-OFFSET(Radar!$AD$3,COLUMN(),0)*ScreenHeight!$C58)/Param!$B$39)/OFFSET(Radar!$AC$3,COLUMN(),0))*DistanceShader!CN57*LightShader!CN57*(IF(OFFSET(Ghosts!$S$41,COLUMN(),0)&lt;ScreenHeight!$E58,   1,   (SQRT(OFFSET(Ghosts!$T$41,COLUMN(),0)-OFFSET(Ghosts!$R$41,COLUMN(),0)*ScreenHeight!$D58)-1))+IF(Ghosts!$B$35,IF(Param!$M$21,-1-POWER(0.3,Param!$M$21)/(IF(Param!$M$21&lt;20,LightShader!CN122,OFFSET(LightShader!CN122,Param!$M$21-20,0))+POWER(0.3,Param!$M$21)),-2),0))</f>
        <v>2.1067829643274032</v>
      </c>
      <c r="CO57" s="46">
        <f ca="1">IF(ScreenHeight!$B58&lt;OFFSET(Radar!$AC$3,COLUMN(),0),    Param!$B$38/ScreenHeight!$B58,    (Param!$B$37+1/(1-OFFSET(Radar!$AD$3,COLUMN(),0)*ScreenHeight!$C58)/Param!$B$39)/OFFSET(Radar!$AC$3,COLUMN(),0))*DistanceShader!CO57*LightShader!CO57*(IF(OFFSET(Ghosts!$S$41,COLUMN(),0)&lt;ScreenHeight!$E58,   1,   (SQRT(OFFSET(Ghosts!$T$41,COLUMN(),0)-OFFSET(Ghosts!$R$41,COLUMN(),0)*ScreenHeight!$D58)-1))+IF(Ghosts!$B$35,IF(Param!$M$21,-1-POWER(0.3,Param!$M$21)/(IF(Param!$M$21&lt;20,LightShader!CO122,OFFSET(LightShader!CO122,Param!$M$21-20,0))+POWER(0.3,Param!$M$21)),-2),0))</f>
        <v>2.051432832081435</v>
      </c>
      <c r="CP57" s="46">
        <f ca="1">IF(ScreenHeight!$B58&lt;OFFSET(Radar!$AC$3,COLUMN(),0),    Param!$B$38/ScreenHeight!$B58,    (Param!$B$37+1/(1-OFFSET(Radar!$AD$3,COLUMN(),0)*ScreenHeight!$C58)/Param!$B$39)/OFFSET(Radar!$AC$3,COLUMN(),0))*DistanceShader!CP57*LightShader!CP57*(IF(OFFSET(Ghosts!$S$41,COLUMN(),0)&lt;ScreenHeight!$E58,   1,   (SQRT(OFFSET(Ghosts!$T$41,COLUMN(),0)-OFFSET(Ghosts!$R$41,COLUMN(),0)*ScreenHeight!$D58)-1))+IF(Ghosts!$B$35,IF(Param!$M$21,-1-POWER(0.3,Param!$M$21)/(IF(Param!$M$21&lt;20,LightShader!CP122,OFFSET(LightShader!CP122,Param!$M$21-20,0))+POWER(0.3,Param!$M$21)),-2),0))</f>
        <v>1.9978164736149968</v>
      </c>
      <c r="CQ57" s="46">
        <f ca="1">IF(ScreenHeight!$B58&lt;OFFSET(Radar!$AC$3,COLUMN(),0),    Param!$B$38/ScreenHeight!$B58,    (Param!$B$37+1/(1-OFFSET(Radar!$AD$3,COLUMN(),0)*ScreenHeight!$C58)/Param!$B$39)/OFFSET(Radar!$AC$3,COLUMN(),0))*DistanceShader!CQ57*LightShader!CQ57*(IF(OFFSET(Ghosts!$S$41,COLUMN(),0)&lt;ScreenHeight!$E58,   1,   (SQRT(OFFSET(Ghosts!$T$41,COLUMN(),0)-OFFSET(Ghosts!$R$41,COLUMN(),0)*ScreenHeight!$D58)-1))+IF(Ghosts!$B$35,IF(Param!$M$21,-1-POWER(0.3,Param!$M$21)/(IF(Param!$M$21&lt;20,LightShader!CQ122,OFFSET(LightShader!CQ122,Param!$M$21-20,0))+POWER(0.3,Param!$M$21)),-2),0))</f>
        <v>1.945886929561168</v>
      </c>
      <c r="CR57" s="46">
        <f ca="1">IF(ScreenHeight!$B58&lt;OFFSET(Radar!$AC$3,COLUMN(),0),    Param!$B$38/ScreenHeight!$B58,    (Param!$B$37+1/(1-OFFSET(Radar!$AD$3,COLUMN(),0)*ScreenHeight!$C58)/Param!$B$39)/OFFSET(Radar!$AC$3,COLUMN(),0))*DistanceShader!CR57*LightShader!CR57*(IF(OFFSET(Ghosts!$S$41,COLUMN(),0)&lt;ScreenHeight!$E58,   1,   (SQRT(OFFSET(Ghosts!$T$41,COLUMN(),0)-OFFSET(Ghosts!$R$41,COLUMN(),0)*ScreenHeight!$D58)-1))+IF(Ghosts!$B$35,IF(Param!$M$21,-1-POWER(0.3,Param!$M$21)/(IF(Param!$M$21&lt;20,LightShader!CR122,OFFSET(LightShader!CR122,Param!$M$21-20,0))+POWER(0.3,Param!$M$21)),-2),0))</f>
        <v>1.8955966381352456</v>
      </c>
      <c r="CS57" s="46">
        <f ca="1">IF(ScreenHeight!$B58&lt;OFFSET(Radar!$AC$3,COLUMN(),0),    Param!$B$38/ScreenHeight!$B58,    (Param!$B$37+1/(1-OFFSET(Radar!$AD$3,COLUMN(),0)*ScreenHeight!$C58)/Param!$B$39)/OFFSET(Radar!$AC$3,COLUMN(),0))*DistanceShader!CS57*LightShader!CS57*(IF(OFFSET(Ghosts!$S$41,COLUMN(),0)&lt;ScreenHeight!$E58,   1,   (SQRT(OFFSET(Ghosts!$T$41,COLUMN(),0)-OFFSET(Ghosts!$R$41,COLUMN(),0)*ScreenHeight!$D58)-1))+IF(Ghosts!$B$35,IF(Param!$M$21,-1-POWER(0.3,Param!$M$21)/(IF(Param!$M$21&lt;20,LightShader!CS122,OFFSET(LightShader!CS122,Param!$M$21-20,0))+POWER(0.3,Param!$M$21)),-2),0))</f>
        <v>1.8468977743025046</v>
      </c>
      <c r="CT57" s="46">
        <f ca="1">IF(ScreenHeight!$B58&lt;OFFSET(Radar!$AC$3,COLUMN(),0),    Param!$B$38/ScreenHeight!$B58,    (Param!$B$37+1/(1-OFFSET(Radar!$AD$3,COLUMN(),0)*ScreenHeight!$C58)/Param!$B$39)/OFFSET(Radar!$AC$3,COLUMN(),0))*DistanceShader!CT57*LightShader!CT57*(IF(OFFSET(Ghosts!$S$41,COLUMN(),0)&lt;ScreenHeight!$E58,   1,   (SQRT(OFFSET(Ghosts!$T$41,COLUMN(),0)-OFFSET(Ghosts!$R$41,COLUMN(),0)*ScreenHeight!$D58)-1))+IF(Ghosts!$B$35,IF(Param!$M$21,-1-POWER(0.3,Param!$M$21)/(IF(Param!$M$21&lt;20,LightShader!CT122,OFFSET(LightShader!CT122,Param!$M$21-20,0))+POWER(0.3,Param!$M$21)),-2),0))</f>
        <v>1.7997425365987996</v>
      </c>
      <c r="CU57" s="46">
        <f ca="1">IF(ScreenHeight!$B58&lt;OFFSET(Radar!$AC$3,COLUMN(),0),    Param!$B$38/ScreenHeight!$B58,    (Param!$B$37+1/(1-OFFSET(Radar!$AD$3,COLUMN(),0)*ScreenHeight!$C58)/Param!$B$39)/OFFSET(Radar!$AC$3,COLUMN(),0))*DistanceShader!CU57*LightShader!CU57*(IF(OFFSET(Ghosts!$S$41,COLUMN(),0)&lt;ScreenHeight!$E58,   1,   (SQRT(OFFSET(Ghosts!$T$41,COLUMN(),0)-OFFSET(Ghosts!$R$41,COLUMN(),0)*ScreenHeight!$D58)-1))+IF(Ghosts!$B$35,IF(Param!$M$21,-1-POWER(0.3,Param!$M$21)/(IF(Param!$M$21&lt;20,LightShader!CU122,OFFSET(LightShader!CU122,Param!$M$21-20,0))+POWER(0.3,Param!$M$21)),-2),0))</f>
        <v>1.754083388211255</v>
      </c>
      <c r="CV57" s="46">
        <f ca="1">IF(ScreenHeight!$B58&lt;OFFSET(Radar!$AC$3,COLUMN(),0),    Param!$B$38/ScreenHeight!$B58,    (Param!$B$37+1/(1-OFFSET(Radar!$AD$3,COLUMN(),0)*ScreenHeight!$C58)/Param!$B$39)/OFFSET(Radar!$AC$3,COLUMN(),0))*DistanceShader!CV57*LightShader!CV57*(IF(OFFSET(Ghosts!$S$41,COLUMN(),0)&lt;ScreenHeight!$E58,   1,   (SQRT(OFFSET(Ghosts!$T$41,COLUMN(),0)-OFFSET(Ghosts!$R$41,COLUMN(),0)*ScreenHeight!$D58)-1))+IF(Ghosts!$B$35,IF(Param!$M$21,-1-POWER(0.3,Param!$M$21)/(IF(Param!$M$21&lt;20,LightShader!CV122,OFFSET(LightShader!CV122,Param!$M$21-20,0))+POWER(0.3,Param!$M$21)),-2),0))</f>
        <v>1.7098732581914702</v>
      </c>
      <c r="CW57" s="46">
        <f ca="1">IF(ScreenHeight!$B58&lt;OFFSET(Radar!$AC$3,COLUMN(),0),    Param!$B$38/ScreenHeight!$B58,    (Param!$B$37+1/(1-OFFSET(Radar!$AD$3,COLUMN(),0)*ScreenHeight!$C58)/Param!$B$39)/OFFSET(Radar!$AC$3,COLUMN(),0))*DistanceShader!CW57*LightShader!CW57*(IF(OFFSET(Ghosts!$S$41,COLUMN(),0)&lt;ScreenHeight!$E58,   1,   (SQRT(OFFSET(Ghosts!$T$41,COLUMN(),0)-OFFSET(Ghosts!$R$41,COLUMN(),0)*ScreenHeight!$D58)-1))+IF(Ghosts!$B$35,IF(Param!$M$21,-1-POWER(0.3,Param!$M$21)/(IF(Param!$M$21&lt;20,LightShader!CW122,OFFSET(LightShader!CW122,Param!$M$21-20,0))+POWER(0.3,Param!$M$21)),-2),0))</f>
        <v>1.6670657080031455</v>
      </c>
    </row>
    <row r="58" spans="1:144" ht="7.5" customHeight="1">
      <c r="A58" s="46">
        <f ca="1">IF(ScreenHeight!$B59&lt;OFFSET(Radar!$AC$3,COLUMN(),0),    Param!$B$38/ScreenHeight!$B59,    (Param!$B$37+1/(1-OFFSET(Radar!$AD$3,COLUMN(),0)*ScreenHeight!$C59)/Param!$B$39)/OFFSET(Radar!$AC$3,COLUMN(),0))*DistanceShader!A58*LightShader!A58*(IF(OFFSET(Ghosts!$S$41,COLUMN(),0)&lt;ScreenHeight!$E59,   1,   (SQRT(OFFSET(Ghosts!$T$41,COLUMN(),0)-OFFSET(Ghosts!$R$41,COLUMN(),0)*ScreenHeight!$D59)-1))+IF(Ghosts!$B$35,IF(Param!$M$21,-1-POWER(0.3,Param!$M$21)/(IF(Param!$M$21&lt;20,LightShader!A123,OFFSET(LightShader!A123,Param!$M$21-20,0))+POWER(0.3,Param!$M$21)),-2),0))</f>
        <v>1.7432238441528607</v>
      </c>
      <c r="B58" s="46">
        <f ca="1">IF(ScreenHeight!$B59&lt;OFFSET(Radar!$AC$3,COLUMN(),0),    Param!$B$38/ScreenHeight!$B59,    (Param!$B$37+1/(1-OFFSET(Radar!$AD$3,COLUMN(),0)*ScreenHeight!$C59)/Param!$B$39)/OFFSET(Radar!$AC$3,COLUMN(),0))*DistanceShader!B58*LightShader!B58*(IF(OFFSET(Ghosts!$S$41,COLUMN(),0)&lt;ScreenHeight!$E59,   1,   (SQRT(OFFSET(Ghosts!$T$41,COLUMN(),0)-OFFSET(Ghosts!$R$41,COLUMN(),0)*ScreenHeight!$D59)-1))+IF(Ghosts!$B$35,IF(Param!$M$21,-1-POWER(0.3,Param!$M$21)/(IF(Param!$M$21&lt;20,LightShader!B123,OFFSET(LightShader!B123,Param!$M$21-20,0))+POWER(0.3,Param!$M$21)),-2),0))</f>
        <v>1.7872939145519071</v>
      </c>
      <c r="C58" s="46">
        <f ca="1">IF(ScreenHeight!$B59&lt;OFFSET(Radar!$AC$3,COLUMN(),0),    Param!$B$38/ScreenHeight!$B59,    (Param!$B$37+1/(1-OFFSET(Radar!$AD$3,COLUMN(),0)*ScreenHeight!$C59)/Param!$B$39)/OFFSET(Radar!$AC$3,COLUMN(),0))*DistanceShader!C58*LightShader!C58*(IF(OFFSET(Ghosts!$S$41,COLUMN(),0)&lt;ScreenHeight!$E59,   1,   (SQRT(OFFSET(Ghosts!$T$41,COLUMN(),0)-OFFSET(Ghosts!$R$41,COLUMN(),0)*ScreenHeight!$D59)-1))+IF(Ghosts!$B$35,IF(Param!$M$21,-1-POWER(0.3,Param!$M$21)/(IF(Param!$M$21&lt;20,LightShader!C123,OFFSET(LightShader!C123,Param!$M$21-20,0))+POWER(0.3,Param!$M$21)),-2),0))</f>
        <v>1.8327554015969287</v>
      </c>
      <c r="D58" s="46">
        <f ca="1">IF(ScreenHeight!$B59&lt;OFFSET(Radar!$AC$3,COLUMN(),0),    Param!$B$38/ScreenHeight!$B59,    (Param!$B$37+1/(1-OFFSET(Radar!$AD$3,COLUMN(),0)*ScreenHeight!$C59)/Param!$B$39)/OFFSET(Radar!$AC$3,COLUMN(),0))*DistanceShader!D58*LightShader!D58*(IF(OFFSET(Ghosts!$S$41,COLUMN(),0)&lt;ScreenHeight!$E59,   1,   (SQRT(OFFSET(Ghosts!$T$41,COLUMN(),0)-OFFSET(Ghosts!$R$41,COLUMN(),0)*ScreenHeight!$D59)-1))+IF(Ghosts!$B$35,IF(Param!$M$21,-1-POWER(0.3,Param!$M$21)/(IF(Param!$M$21&lt;20,LightShader!D123,OFFSET(LightShader!D123,Param!$M$21-20,0))+POWER(0.3,Param!$M$21)),-2),0))</f>
        <v>1.8796501714631482</v>
      </c>
      <c r="E58" s="46">
        <f ca="1">IF(ScreenHeight!$B59&lt;OFFSET(Radar!$AC$3,COLUMN(),0),    Param!$B$38/ScreenHeight!$B59,    (Param!$B$37+1/(1-OFFSET(Radar!$AD$3,COLUMN(),0)*ScreenHeight!$C59)/Param!$B$39)/OFFSET(Radar!$AC$3,COLUMN(),0))*DistanceShader!E58*LightShader!E58*(IF(OFFSET(Ghosts!$S$41,COLUMN(),0)&lt;ScreenHeight!$E59,   1,   (SQRT(OFFSET(Ghosts!$T$41,COLUMN(),0)-OFFSET(Ghosts!$R$41,COLUMN(),0)*ScreenHeight!$D59)-1))+IF(Ghosts!$B$35,IF(Param!$M$21,-1-POWER(0.3,Param!$M$21)/(IF(Param!$M$21&lt;20,LightShader!E123,OFFSET(LightShader!E123,Param!$M$21-20,0))+POWER(0.3,Param!$M$21)),-2),0))</f>
        <v>1.9280202163192095</v>
      </c>
      <c r="F58" s="46">
        <f ca="1">IF(ScreenHeight!$B59&lt;OFFSET(Radar!$AC$3,COLUMN(),0),    Param!$B$38/ScreenHeight!$B59,    (Param!$B$37+1/(1-OFFSET(Radar!$AD$3,COLUMN(),0)*ScreenHeight!$C59)/Param!$B$39)/OFFSET(Radar!$AC$3,COLUMN(),0))*DistanceShader!F58*LightShader!F58*(IF(OFFSET(Ghosts!$S$41,COLUMN(),0)&lt;ScreenHeight!$E59,   1,   (SQRT(OFFSET(Ghosts!$T$41,COLUMN(),0)-OFFSET(Ghosts!$R$41,COLUMN(),0)*ScreenHeight!$D59)-1))+IF(Ghosts!$B$35,IF(Param!$M$21,-1-POWER(0.3,Param!$M$21)/(IF(Param!$M$21&lt;20,LightShader!F123,OFFSET(LightShader!F123,Param!$M$21-20,0))+POWER(0.3,Param!$M$21)),-2),0))</f>
        <v>1.9779074462468063</v>
      </c>
      <c r="G58" s="46">
        <f ca="1">IF(ScreenHeight!$B59&lt;OFFSET(Radar!$AC$3,COLUMN(),0),    Param!$B$38/ScreenHeight!$B59,    (Param!$B$37+1/(1-OFFSET(Radar!$AD$3,COLUMN(),0)*ScreenHeight!$C59)/Param!$B$39)/OFFSET(Radar!$AC$3,COLUMN(),0))*DistanceShader!G58*LightShader!G58*(IF(OFFSET(Ghosts!$S$41,COLUMN(),0)&lt;ScreenHeight!$E59,   1,   (SQRT(OFFSET(Ghosts!$T$41,COLUMN(),0)-OFFSET(Ghosts!$R$41,COLUMN(),0)*ScreenHeight!$D59)-1))+IF(Ghosts!$B$35,IF(Param!$M$21,-1-POWER(0.3,Param!$M$21)/(IF(Param!$M$21&lt;20,LightShader!G123,OFFSET(LightShader!G123,Param!$M$21-20,0))+POWER(0.3,Param!$M$21)),-2),0))</f>
        <v>2.0293534446837027</v>
      </c>
      <c r="H58" s="46">
        <f ca="1">IF(ScreenHeight!$B59&lt;OFFSET(Radar!$AC$3,COLUMN(),0),    Param!$B$38/ScreenHeight!$B59,    (Param!$B$37+1/(1-OFFSET(Radar!$AD$3,COLUMN(),0)*ScreenHeight!$C59)/Param!$B$39)/OFFSET(Radar!$AC$3,COLUMN(),0))*DistanceShader!H58*LightShader!H58*(IF(OFFSET(Ghosts!$S$41,COLUMN(),0)&lt;ScreenHeight!$E59,   1,   (SQRT(OFFSET(Ghosts!$T$41,COLUMN(),0)-OFFSET(Ghosts!$R$41,COLUMN(),0)*ScreenHeight!$D59)-1))+IF(Ghosts!$B$35,IF(Param!$M$21,-1-POWER(0.3,Param!$M$21)/(IF(Param!$M$21&lt;20,LightShader!H123,OFFSET(LightShader!H123,Param!$M$21-20,0))+POWER(0.3,Param!$M$21)),-2),0))</f>
        <v>2.0823991824733286</v>
      </c>
      <c r="I58" s="46">
        <f ca="1">IF(ScreenHeight!$B59&lt;OFFSET(Radar!$AC$3,COLUMN(),0),    Param!$B$38/ScreenHeight!$B59,    (Param!$B$37+1/(1-OFFSET(Radar!$AD$3,COLUMN(),0)*ScreenHeight!$C59)/Param!$B$39)/OFFSET(Radar!$AC$3,COLUMN(),0))*DistanceShader!I58*LightShader!I58*(IF(OFFSET(Ghosts!$S$41,COLUMN(),0)&lt;ScreenHeight!$E59,   1,   (SQRT(OFFSET(Ghosts!$T$41,COLUMN(),0)-OFFSET(Ghosts!$R$41,COLUMN(),0)*ScreenHeight!$D59)-1))+IF(Ghosts!$B$35,IF(Param!$M$21,-1-POWER(0.3,Param!$M$21)/(IF(Param!$M$21&lt;20,LightShader!I123,OFFSET(LightShader!I123,Param!$M$21-20,0))+POWER(0.3,Param!$M$21)),-2),0))</f>
        <v>2.1370846850494258</v>
      </c>
      <c r="J58" s="46">
        <f ca="1">IF(ScreenHeight!$B59&lt;OFFSET(Radar!$AC$3,COLUMN(),0),    Param!$B$38/ScreenHeight!$B59,    (Param!$B$37+1/(1-OFFSET(Radar!$AD$3,COLUMN(),0)*ScreenHeight!$C59)/Param!$B$39)/OFFSET(Radar!$AC$3,COLUMN(),0))*DistanceShader!J58*LightShader!J58*(IF(OFFSET(Ghosts!$S$41,COLUMN(),0)&lt;ScreenHeight!$E59,   1,   (SQRT(OFFSET(Ghosts!$T$41,COLUMN(),0)-OFFSET(Ghosts!$R$41,COLUMN(),0)*ScreenHeight!$D59)-1))+IF(Ghosts!$B$35,IF(Param!$M$21,-1-POWER(0.3,Param!$M$21)/(IF(Param!$M$21&lt;20,LightShader!J123,OFFSET(LightShader!J123,Param!$M$21-20,0))+POWER(0.3,Param!$M$21)),-2),0))</f>
        <v>2.1934486466919396</v>
      </c>
      <c r="K58" s="46">
        <f ca="1">IF(ScreenHeight!$B59&lt;OFFSET(Radar!$AC$3,COLUMN(),0),    Param!$B$38/ScreenHeight!$B59,    (Param!$B$37+1/(1-OFFSET(Radar!$AD$3,COLUMN(),0)*ScreenHeight!$C59)/Param!$B$39)/OFFSET(Radar!$AC$3,COLUMN(),0))*DistanceShader!K58*LightShader!K58*(IF(OFFSET(Ghosts!$S$41,COLUMN(),0)&lt;ScreenHeight!$E59,   1,   (SQRT(OFFSET(Ghosts!$T$41,COLUMN(),0)-OFFSET(Ghosts!$R$41,COLUMN(),0)*ScreenHeight!$D59)-1))+IF(Ghosts!$B$35,IF(Param!$M$21,-1-POWER(0.3,Param!$M$21)/(IF(Param!$M$21&lt;20,LightShader!K123,OFFSET(LightShader!K123,Param!$M$21-20,0))+POWER(0.3,Param!$M$21)),-2),0))</f>
        <v>2.2515279851664349</v>
      </c>
      <c r="L58" s="46">
        <f ca="1">IF(ScreenHeight!$B59&lt;OFFSET(Radar!$AC$3,COLUMN(),0),    Param!$B$38/ScreenHeight!$B59,    (Param!$B$37+1/(1-OFFSET(Radar!$AD$3,COLUMN(),0)*ScreenHeight!$C59)/Param!$B$39)/OFFSET(Radar!$AC$3,COLUMN(),0))*DistanceShader!L58*LightShader!L58*(IF(OFFSET(Ghosts!$S$41,COLUMN(),0)&lt;ScreenHeight!$E59,   1,   (SQRT(OFFSET(Ghosts!$T$41,COLUMN(),0)-OFFSET(Ghosts!$R$41,COLUMN(),0)*ScreenHeight!$D59)-1))+IF(Ghosts!$B$35,IF(Param!$M$21,-1-POWER(0.3,Param!$M$21)/(IF(Param!$M$21&lt;20,LightShader!L123,OFFSET(LightShader!L123,Param!$M$21-20,0))+POWER(0.3,Param!$M$21)),-2),0))</f>
        <v>2.3113573294138057</v>
      </c>
      <c r="M58" s="46">
        <f ca="1">IF(ScreenHeight!$B59&lt;OFFSET(Radar!$AC$3,COLUMN(),0),    Param!$B$38/ScreenHeight!$B59,    (Param!$B$37+1/(1-OFFSET(Radar!$AD$3,COLUMN(),0)*ScreenHeight!$C59)/Param!$B$39)/OFFSET(Radar!$AC$3,COLUMN(),0))*DistanceShader!M58*LightShader!M58*(IF(OFFSET(Ghosts!$S$41,COLUMN(),0)&lt;ScreenHeight!$E59,   1,   (SQRT(OFFSET(Ghosts!$T$41,COLUMN(),0)-OFFSET(Ghosts!$R$41,COLUMN(),0)*ScreenHeight!$D59)-1))+IF(Ghosts!$B$35,IF(Param!$M$21,-1-POWER(0.3,Param!$M$21)/(IF(Param!$M$21&lt;20,LightShader!M123,OFFSET(LightShader!M123,Param!$M$21-20,0))+POWER(0.3,Param!$M$21)),-2),0))</f>
        <v>2.3729684323047726</v>
      </c>
      <c r="N58" s="46">
        <f ca="1">IF(ScreenHeight!$B59&lt;OFFSET(Radar!$AC$3,COLUMN(),0),    Param!$B$38/ScreenHeight!$B59,    (Param!$B$37+1/(1-OFFSET(Radar!$AD$3,COLUMN(),0)*ScreenHeight!$C59)/Param!$B$39)/OFFSET(Radar!$AC$3,COLUMN(),0))*DistanceShader!N58*LightShader!N58*(IF(OFFSET(Ghosts!$S$41,COLUMN(),0)&lt;ScreenHeight!$E59,   1,   (SQRT(OFFSET(Ghosts!$T$41,COLUMN(),0)-OFFSET(Ghosts!$R$41,COLUMN(),0)*ScreenHeight!$D59)-1))+IF(Ghosts!$B$35,IF(Param!$M$21,-1-POWER(0.3,Param!$M$21)/(IF(Param!$M$21&lt;20,LightShader!N123,OFFSET(LightShader!N123,Param!$M$21-20,0))+POWER(0.3,Param!$M$21)),-2),0))</f>
        <v>2.4363894998365945</v>
      </c>
      <c r="O58" s="46">
        <f ca="1">IF(ScreenHeight!$B59&lt;OFFSET(Radar!$AC$3,COLUMN(),0),    Param!$B$38/ScreenHeight!$B59,    (Param!$B$37+1/(1-OFFSET(Radar!$AD$3,COLUMN(),0)*ScreenHeight!$C59)/Param!$B$39)/OFFSET(Radar!$AC$3,COLUMN(),0))*DistanceShader!O58*LightShader!O58*(IF(OFFSET(Ghosts!$S$41,COLUMN(),0)&lt;ScreenHeight!$E59,   1,   (SQRT(OFFSET(Ghosts!$T$41,COLUMN(),0)-OFFSET(Ghosts!$R$41,COLUMN(),0)*ScreenHeight!$D59)-1))+IF(Ghosts!$B$35,IF(Param!$M$21,-1-POWER(0.3,Param!$M$21)/(IF(Param!$M$21&lt;20,LightShader!O123,OFFSET(LightShader!O123,Param!$M$21-20,0))+POWER(0.3,Param!$M$21)),-2),0))</f>
        <v>2.5016444275576051</v>
      </c>
      <c r="P58" s="46">
        <f ca="1">IF(ScreenHeight!$B59&lt;OFFSET(Radar!$AC$3,COLUMN(),0),    Param!$B$38/ScreenHeight!$B59,    (Param!$B$37+1/(1-OFFSET(Radar!$AD$3,COLUMN(),0)*ScreenHeight!$C59)/Param!$B$39)/OFFSET(Radar!$AC$3,COLUMN(),0))*DistanceShader!P58*LightShader!P58*(IF(OFFSET(Ghosts!$S$41,COLUMN(),0)&lt;ScreenHeight!$E59,   1,   (SQRT(OFFSET(Ghosts!$T$41,COLUMN(),0)-OFFSET(Ghosts!$R$41,COLUMN(),0)*ScreenHeight!$D59)-1))+IF(Ghosts!$B$35,IF(Param!$M$21,-1-POWER(0.3,Param!$M$21)/(IF(Param!$M$21&lt;20,LightShader!P123,OFFSET(LightShader!P123,Param!$M$21-20,0))+POWER(0.3,Param!$M$21)),-2),0))</f>
        <v>2.5687519345001713</v>
      </c>
      <c r="Q58" s="46">
        <f ca="1">IF(ScreenHeight!$B59&lt;OFFSET(Radar!$AC$3,COLUMN(),0),    Param!$B$38/ScreenHeight!$B59,    (Param!$B$37+1/(1-OFFSET(Radar!$AD$3,COLUMN(),0)*ScreenHeight!$C59)/Param!$B$39)/OFFSET(Radar!$AC$3,COLUMN(),0))*DistanceShader!Q58*LightShader!Q58*(IF(OFFSET(Ghosts!$S$41,COLUMN(),0)&lt;ScreenHeight!$E59,   1,   (SQRT(OFFSET(Ghosts!$T$41,COLUMN(),0)-OFFSET(Ghosts!$R$41,COLUMN(),0)*ScreenHeight!$D59)-1))+IF(Ghosts!$B$35,IF(Param!$M$21,-1-POWER(0.3,Param!$M$21)/(IF(Param!$M$21&lt;20,LightShader!Q123,OFFSET(LightShader!Q123,Param!$M$21-20,0))+POWER(0.3,Param!$M$21)),-2),0))</f>
        <v>2.6377245845391242</v>
      </c>
      <c r="R58" s="46">
        <f ca="1">IF(ScreenHeight!$B59&lt;OFFSET(Radar!$AC$3,COLUMN(),0),    Param!$B$38/ScreenHeight!$B59,    (Param!$B$37+1/(1-OFFSET(Radar!$AD$3,COLUMN(),0)*ScreenHeight!$C59)/Param!$B$39)/OFFSET(Radar!$AC$3,COLUMN(),0))*DistanceShader!R58*LightShader!R58*(IF(OFFSET(Ghosts!$S$41,COLUMN(),0)&lt;ScreenHeight!$E59,   1,   (SQRT(OFFSET(Ghosts!$T$41,COLUMN(),0)-OFFSET(Ghosts!$R$41,COLUMN(),0)*ScreenHeight!$D59)-1))+IF(Ghosts!$B$35,IF(Param!$M$21,-1-POWER(0.3,Param!$M$21)/(IF(Param!$M$21&lt;20,LightShader!R123,OFFSET(LightShader!R123,Param!$M$21-20,0))+POWER(0.3,Param!$M$21)),-2),0))</f>
        <v>2.7085676849423335</v>
      </c>
      <c r="S58" s="46">
        <f ca="1">IF(ScreenHeight!$B59&lt;OFFSET(Radar!$AC$3,COLUMN(),0),    Param!$B$38/ScreenHeight!$B59,    (Param!$B$37+1/(1-OFFSET(Radar!$AD$3,COLUMN(),0)*ScreenHeight!$C59)/Param!$B$39)/OFFSET(Radar!$AC$3,COLUMN(),0))*DistanceShader!S58*LightShader!S58*(IF(OFFSET(Ghosts!$S$41,COLUMN(),0)&lt;ScreenHeight!$E59,   1,   (SQRT(OFFSET(Ghosts!$T$41,COLUMN(),0)-OFFSET(Ghosts!$R$41,COLUMN(),0)*ScreenHeight!$D59)-1))+IF(Ghosts!$B$35,IF(Param!$M$21,-1-POWER(0.3,Param!$M$21)/(IF(Param!$M$21&lt;20,LightShader!S123,OFFSET(LightShader!S123,Param!$M$21-20,0))+POWER(0.3,Param!$M$21)),-2),0))</f>
        <v>2.7812780520347649</v>
      </c>
      <c r="T58" s="46">
        <f ca="1">IF(ScreenHeight!$B59&lt;OFFSET(Radar!$AC$3,COLUMN(),0),    Param!$B$38/ScreenHeight!$B59,    (Param!$B$37+1/(1-OFFSET(Radar!$AD$3,COLUMN(),0)*ScreenHeight!$C59)/Param!$B$39)/OFFSET(Radar!$AC$3,COLUMN(),0))*DistanceShader!T58*LightShader!T58*(IF(OFFSET(Ghosts!$S$41,COLUMN(),0)&lt;ScreenHeight!$E59,   1,   (SQRT(OFFSET(Ghosts!$T$41,COLUMN(),0)-OFFSET(Ghosts!$R$41,COLUMN(),0)*ScreenHeight!$D59)-1))+IF(Ghosts!$B$35,IF(Param!$M$21,-1-POWER(0.3,Param!$M$21)/(IF(Param!$M$21&lt;20,LightShader!T123,OFFSET(LightShader!T123,Param!$M$21-20,0))+POWER(0.3,Param!$M$21)),-2),0))</f>
        <v>2.8558426344725985</v>
      </c>
      <c r="U58" s="46">
        <f ca="1">IF(ScreenHeight!$B59&lt;OFFSET(Radar!$AC$3,COLUMN(),0),    Param!$B$38/ScreenHeight!$B59,    (Param!$B$37+1/(1-OFFSET(Radar!$AD$3,COLUMN(),0)*ScreenHeight!$C59)/Param!$B$39)/OFFSET(Radar!$AC$3,COLUMN(),0))*DistanceShader!U58*LightShader!U58*(IF(OFFSET(Ghosts!$S$41,COLUMN(),0)&lt;ScreenHeight!$E59,   1,   (SQRT(OFFSET(Ghosts!$T$41,COLUMN(),0)-OFFSET(Ghosts!$R$41,COLUMN(),0)*ScreenHeight!$D59)-1))+IF(Ghosts!$B$35,IF(Param!$M$21,-1-POWER(0.3,Param!$M$21)/(IF(Param!$M$21&lt;20,LightShader!U123,OFFSET(LightShader!U123,Param!$M$21-20,0))+POWER(0.3,Param!$M$21)),-2),0))</f>
        <v>2.9322369857629629</v>
      </c>
      <c r="V58" s="46">
        <f ca="1">IF(ScreenHeight!$B59&lt;OFFSET(Radar!$AC$3,COLUMN(),0),    Param!$B$38/ScreenHeight!$B59,    (Param!$B$37+1/(1-OFFSET(Radar!$AD$3,COLUMN(),0)*ScreenHeight!$C59)/Param!$B$39)/OFFSET(Radar!$AC$3,COLUMN(),0))*DistanceShader!V58*LightShader!V58*(IF(OFFSET(Ghosts!$S$41,COLUMN(),0)&lt;ScreenHeight!$E59,   1,   (SQRT(OFFSET(Ghosts!$T$41,COLUMN(),0)-OFFSET(Ghosts!$R$41,COLUMN(),0)*ScreenHeight!$D59)-1))+IF(Ghosts!$B$35,IF(Param!$M$21,-1-POWER(0.3,Param!$M$21)/(IF(Param!$M$21&lt;20,LightShader!V123,OFFSET(LightShader!V123,Param!$M$21-20,0))+POWER(0.3,Param!$M$21)),-2),0))</f>
        <v>3.0104235795411198</v>
      </c>
      <c r="W58" s="46">
        <f ca="1">IF(ScreenHeight!$B59&lt;OFFSET(Radar!$AC$3,COLUMN(),0),    Param!$B$38/ScreenHeight!$B59,    (Param!$B$37+1/(1-OFFSET(Radar!$AD$3,COLUMN(),0)*ScreenHeight!$C59)/Param!$B$39)/OFFSET(Radar!$AC$3,COLUMN(),0))*DistanceShader!W58*LightShader!W58*(IF(OFFSET(Ghosts!$S$41,COLUMN(),0)&lt;ScreenHeight!$E59,   1,   (SQRT(OFFSET(Ghosts!$T$41,COLUMN(),0)-OFFSET(Ghosts!$R$41,COLUMN(),0)*ScreenHeight!$D59)-1))+IF(Ghosts!$B$35,IF(Param!$M$21,-1-POWER(0.3,Param!$M$21)/(IF(Param!$M$21&lt;20,LightShader!W123,OFFSET(LightShader!W123,Param!$M$21-20,0))+POWER(0.3,Param!$M$21)),-2),0))</f>
        <v>3.0903499639366858</v>
      </c>
      <c r="X58" s="46">
        <f ca="1">IF(ScreenHeight!$B59&lt;OFFSET(Radar!$AC$3,COLUMN(),0),    Param!$B$38/ScreenHeight!$B59,    (Param!$B$37+1/(1-OFFSET(Radar!$AD$3,COLUMN(),0)*ScreenHeight!$C59)/Param!$B$39)/OFFSET(Radar!$AC$3,COLUMN(),0))*DistanceShader!X58*LightShader!X58*(IF(OFFSET(Ghosts!$S$41,COLUMN(),0)&lt;ScreenHeight!$E59,   1,   (SQRT(OFFSET(Ghosts!$T$41,COLUMN(),0)-OFFSET(Ghosts!$R$41,COLUMN(),0)*ScreenHeight!$D59)-1))+IF(Ghosts!$B$35,IF(Param!$M$21,-1-POWER(0.3,Param!$M$21)/(IF(Param!$M$21&lt;20,LightShader!X123,OFFSET(LightShader!X123,Param!$M$21-20,0))+POWER(0.3,Param!$M$21)),-2),0))</f>
        <v>3.1719467553622165</v>
      </c>
      <c r="Y58" s="46">
        <f ca="1">IF(ScreenHeight!$B59&lt;OFFSET(Radar!$AC$3,COLUMN(),0),    Param!$B$38/ScreenHeight!$B59,    (Param!$B$37+1/(1-OFFSET(Radar!$AD$3,COLUMN(),0)*ScreenHeight!$C59)/Param!$B$39)/OFFSET(Radar!$AC$3,COLUMN(),0))*DistanceShader!Y58*LightShader!Y58*(IF(OFFSET(Ghosts!$S$41,COLUMN(),0)&lt;ScreenHeight!$E59,   1,   (SQRT(OFFSET(Ghosts!$T$41,COLUMN(),0)-OFFSET(Ghosts!$R$41,COLUMN(),0)*ScreenHeight!$D59)-1))+IF(Ghosts!$B$35,IF(Param!$M$21,-1-POWER(0.3,Param!$M$21)/(IF(Param!$M$21&lt;20,LightShader!Y123,OFFSET(LightShader!Y123,Param!$M$21-20,0))+POWER(0.3,Param!$M$21)),-2),0))</f>
        <v>3.2551254775089218</v>
      </c>
      <c r="Z58" s="46">
        <f ca="1">IF(ScreenHeight!$B59&lt;OFFSET(Radar!$AC$3,COLUMN(),0),    Param!$B$38/ScreenHeight!$B59,    (Param!$B$37+1/(1-OFFSET(Radar!$AD$3,COLUMN(),0)*ScreenHeight!$C59)/Param!$B$39)/OFFSET(Radar!$AC$3,COLUMN(),0))*DistanceShader!Z58*LightShader!Z58*(IF(OFFSET(Ghosts!$S$41,COLUMN(),0)&lt;ScreenHeight!$E59,   1,   (SQRT(OFFSET(Ghosts!$T$41,COLUMN(),0)-OFFSET(Ghosts!$R$41,COLUMN(),0)*ScreenHeight!$D59)-1))+IF(Ghosts!$B$35,IF(Param!$M$21,-1-POWER(0.3,Param!$M$21)/(IF(Param!$M$21&lt;20,LightShader!Z123,OFFSET(LightShader!Z123,Param!$M$21-20,0))+POWER(0.3,Param!$M$21)),-2),0))</f>
        <v>3.3397762585234729</v>
      </c>
      <c r="AA58" s="46">
        <f ca="1">IF(ScreenHeight!$B59&lt;OFFSET(Radar!$AC$3,COLUMN(),0),    Param!$B$38/ScreenHeight!$B59,    (Param!$B$37+1/(1-OFFSET(Radar!$AD$3,COLUMN(),0)*ScreenHeight!$C59)/Param!$B$39)/OFFSET(Radar!$AC$3,COLUMN(),0))*DistanceShader!AA58*LightShader!AA58*(IF(OFFSET(Ghosts!$S$41,COLUMN(),0)&lt;ScreenHeight!$E59,   1,   (SQRT(OFFSET(Ghosts!$T$41,COLUMN(),0)-OFFSET(Ghosts!$R$41,COLUMN(),0)*ScreenHeight!$D59)-1))+IF(Ghosts!$B$35,IF(Param!$M$21,-1-POWER(0.3,Param!$M$21)/(IF(Param!$M$21&lt;20,LightShader!AA123,OFFSET(LightShader!AA123,Param!$M$21-20,0))+POWER(0.3,Param!$M$21)),-2),0))</f>
        <v>3.4257654085600242</v>
      </c>
      <c r="AB58" s="46">
        <f ca="1">IF(ScreenHeight!$B59&lt;OFFSET(Radar!$AC$3,COLUMN(),0),    Param!$B$38/ScreenHeight!$B59,    (Param!$B$37+1/(1-OFFSET(Radar!$AD$3,COLUMN(),0)*ScreenHeight!$C59)/Param!$B$39)/OFFSET(Radar!$AC$3,COLUMN(),0))*DistanceShader!AB58*LightShader!AB58*(IF(OFFSET(Ghosts!$S$41,COLUMN(),0)&lt;ScreenHeight!$E59,   1,   (SQRT(OFFSET(Ghosts!$T$41,COLUMN(),0)-OFFSET(Ghosts!$R$41,COLUMN(),0)*ScreenHeight!$D59)-1))+IF(Ghosts!$B$35,IF(Param!$M$21,-1-POWER(0.3,Param!$M$21)/(IF(Param!$M$21&lt;20,LightShader!AB123,OFFSET(LightShader!AB123,Param!$M$21-20,0))+POWER(0.3,Param!$M$21)),-2),0))</f>
        <v>3.5129329114251879</v>
      </c>
      <c r="AC58" s="46">
        <f ca="1">IF(ScreenHeight!$B59&lt;OFFSET(Radar!$AC$3,COLUMN(),0),    Param!$B$38/ScreenHeight!$B59,    (Param!$B$37+1/(1-OFFSET(Radar!$AD$3,COLUMN(),0)*ScreenHeight!$C59)/Param!$B$39)/OFFSET(Radar!$AC$3,COLUMN(),0))*DistanceShader!AC58*LightShader!AC58*(IF(OFFSET(Ghosts!$S$41,COLUMN(),0)&lt;ScreenHeight!$E59,   1,   (SQRT(OFFSET(Ghosts!$T$41,COLUMN(),0)-OFFSET(Ghosts!$R$41,COLUMN(),0)*ScreenHeight!$D59)-1))+IF(Ghosts!$B$35,IF(Param!$M$21,-1-POWER(0.3,Param!$M$21)/(IF(Param!$M$21&lt;20,LightShader!AC123,OFFSET(LightShader!AC123,Param!$M$21-20,0))+POWER(0.3,Param!$M$21)),-2),0))</f>
        <v>3.6010898780751459</v>
      </c>
      <c r="AD58" s="46">
        <f ca="1">IF(ScreenHeight!$B59&lt;OFFSET(Radar!$AC$3,COLUMN(),0),    Param!$B$38/ScreenHeight!$B59,    (Param!$B$37+1/(1-OFFSET(Radar!$AD$3,COLUMN(),0)*ScreenHeight!$C59)/Param!$B$39)/OFFSET(Radar!$AC$3,COLUMN(),0))*DistanceShader!AD58*LightShader!AD58*(IF(OFFSET(Ghosts!$S$41,COLUMN(),0)&lt;ScreenHeight!$E59,   1,   (SQRT(OFFSET(Ghosts!$T$41,COLUMN(),0)-OFFSET(Ghosts!$R$41,COLUMN(),0)*ScreenHeight!$D59)-1))+IF(Ghosts!$B$35,IF(Param!$M$21,-1-POWER(0.3,Param!$M$21)/(IF(Param!$M$21&lt;20,LightShader!AD123,OFFSET(LightShader!AD123,Param!$M$21-20,0))+POWER(0.3,Param!$M$21)),-2),0))</f>
        <v>3.6900160263866706</v>
      </c>
      <c r="AE58" s="46">
        <f ca="1">IF(ScreenHeight!$B59&lt;OFFSET(Radar!$AC$3,COLUMN(),0),    Param!$B$38/ScreenHeight!$B59,    (Param!$B$37+1/(1-OFFSET(Radar!$AD$3,COLUMN(),0)*ScreenHeight!$C59)/Param!$B$39)/OFFSET(Radar!$AC$3,COLUMN(),0))*DistanceShader!AE58*LightShader!AE58*(IF(OFFSET(Ghosts!$S$41,COLUMN(),0)&lt;ScreenHeight!$E59,   1,   (SQRT(OFFSET(Ghosts!$T$41,COLUMN(),0)-OFFSET(Ghosts!$R$41,COLUMN(),0)*ScreenHeight!$D59)-1))+IF(Ghosts!$B$35,IF(Param!$M$21,-1-POWER(0.3,Param!$M$21)/(IF(Param!$M$21&lt;20,LightShader!AE123,OFFSET(LightShader!AE123,Param!$M$21-20,0))+POWER(0.3,Param!$M$21)),-2),0))</f>
        <v>3.779457270830143</v>
      </c>
      <c r="AF58" s="46">
        <f ca="1">IF(ScreenHeight!$B59&lt;OFFSET(Radar!$AC$3,COLUMN(),0),    Param!$B$38/ScreenHeight!$B59,    (Param!$B$37+1/(1-OFFSET(Radar!$AD$3,COLUMN(),0)*ScreenHeight!$C59)/Param!$B$39)/OFFSET(Radar!$AC$3,COLUMN(),0))*DistanceShader!AF58*LightShader!AF58*(IF(OFFSET(Ghosts!$S$41,COLUMN(),0)&lt;ScreenHeight!$E59,   1,   (SQRT(OFFSET(Ghosts!$T$41,COLUMN(),0)-OFFSET(Ghosts!$R$41,COLUMN(),0)*ScreenHeight!$D59)-1))+IF(Ghosts!$B$35,IF(Param!$M$21,-1-POWER(0.3,Param!$M$21)/(IF(Param!$M$21&lt;20,LightShader!AF123,OFFSET(LightShader!AF123,Param!$M$21-20,0))+POWER(0.3,Param!$M$21)),-2),0))</f>
        <v>3.869123527078314</v>
      </c>
      <c r="AG58" s="46">
        <f ca="1">IF(ScreenHeight!$B59&lt;OFFSET(Radar!$AC$3,COLUMN(),0),    Param!$B$38/ScreenHeight!$B59,    (Param!$B$37+1/(1-OFFSET(Radar!$AD$3,COLUMN(),0)*ScreenHeight!$C59)/Param!$B$39)/OFFSET(Radar!$AC$3,COLUMN(),0))*DistanceShader!AG58*LightShader!AG58*(IF(OFFSET(Ghosts!$S$41,COLUMN(),0)&lt;ScreenHeight!$E59,   1,   (SQRT(OFFSET(Ghosts!$T$41,COLUMN(),0)-OFFSET(Ghosts!$R$41,COLUMN(),0)*ScreenHeight!$D59)-1))+IF(Ghosts!$B$35,IF(Param!$M$21,-1-POWER(0.3,Param!$M$21)/(IF(Param!$M$21&lt;20,LightShader!AG123,OFFSET(LightShader!AG123,Param!$M$21-20,0))+POWER(0.3,Param!$M$21)),-2),0))</f>
        <v>3.9586868594780174</v>
      </c>
      <c r="AH58" s="46">
        <f ca="1">IF(ScreenHeight!$B59&lt;OFFSET(Radar!$AC$3,COLUMN(),0),    Param!$B$38/ScreenHeight!$B59,    (Param!$B$37+1/(1-OFFSET(Radar!$AD$3,COLUMN(),0)*ScreenHeight!$C59)/Param!$B$39)/OFFSET(Radar!$AC$3,COLUMN(),0))*DistanceShader!AH58*LightShader!AH58*(IF(OFFSET(Ghosts!$S$41,COLUMN(),0)&lt;ScreenHeight!$E59,   1,   (SQRT(OFFSET(Ghosts!$T$41,COLUMN(),0)-OFFSET(Ghosts!$R$41,COLUMN(),0)*ScreenHeight!$D59)-1))+IF(Ghosts!$B$35,IF(Param!$M$21,-1-POWER(0.3,Param!$M$21)/(IF(Param!$M$21&lt;20,LightShader!AH123,OFFSET(LightShader!AH123,Param!$M$21-20,0))+POWER(0.3,Param!$M$21)),-2),0))</f>
        <v>4.0477801225080174</v>
      </c>
      <c r="AI58" s="46">
        <f ca="1">IF(ScreenHeight!$B59&lt;OFFSET(Radar!$AC$3,COLUMN(),0),    Param!$B$38/ScreenHeight!$B59,    (Param!$B$37+1/(1-OFFSET(Radar!$AD$3,COLUMN(),0)*ScreenHeight!$C59)/Param!$B$39)/OFFSET(Radar!$AC$3,COLUMN(),0))*DistanceShader!AI58*LightShader!AI58*(IF(OFFSET(Ghosts!$S$41,COLUMN(),0)&lt;ScreenHeight!$E59,   1,   (SQRT(OFFSET(Ghosts!$T$41,COLUMN(),0)-OFFSET(Ghosts!$R$41,COLUMN(),0)*ScreenHeight!$D59)-1))+IF(Ghosts!$B$35,IF(Param!$M$21,-1-POWER(0.3,Param!$M$21)/(IF(Param!$M$21&lt;20,LightShader!AI123,OFFSET(LightShader!AI123,Param!$M$21-20,0))+POWER(0.3,Param!$M$21)),-2),0))</f>
        <v>4.1359962690883147</v>
      </c>
      <c r="AJ58" s="46">
        <f ca="1">IF(ScreenHeight!$B59&lt;OFFSET(Radar!$AC$3,COLUMN(),0),    Param!$B$38/ScreenHeight!$B59,    (Param!$B$37+1/(1-OFFSET(Radar!$AD$3,COLUMN(),0)*ScreenHeight!$C59)/Param!$B$39)/OFFSET(Radar!$AC$3,COLUMN(),0))*DistanceShader!AJ58*LightShader!AJ58*(IF(OFFSET(Ghosts!$S$41,COLUMN(),0)&lt;ScreenHeight!$E59,   1,   (SQRT(OFFSET(Ghosts!$T$41,COLUMN(),0)-OFFSET(Ghosts!$R$41,COLUMN(),0)*ScreenHeight!$D59)-1))+IF(Ghosts!$B$35,IF(Param!$M$21,-1-POWER(0.3,Param!$M$21)/(IF(Param!$M$21&lt;20,LightShader!AJ123,OFFSET(LightShader!AJ123,Param!$M$21-20,0))+POWER(0.3,Param!$M$21)),-2),0))</f>
        <v>4.222888516498978</v>
      </c>
      <c r="AK58" s="46">
        <f ca="1">IF(ScreenHeight!$B59&lt;OFFSET(Radar!$AC$3,COLUMN(),0),    Param!$B$38/ScreenHeight!$B59,    (Param!$B$37+1/(1-OFFSET(Radar!$AD$3,COLUMN(),0)*ScreenHeight!$C59)/Param!$B$39)/OFFSET(Radar!$AC$3,COLUMN(),0))*DistanceShader!AK58*LightShader!AK58*(IF(OFFSET(Ghosts!$S$41,COLUMN(),0)&lt;ScreenHeight!$E59,   1,   (SQRT(OFFSET(Ghosts!$T$41,COLUMN(),0)-OFFSET(Ghosts!$R$41,COLUMN(),0)*ScreenHeight!$D59)-1))+IF(Ghosts!$B$35,IF(Param!$M$21,-1-POWER(0.3,Param!$M$21)/(IF(Param!$M$21&lt;20,LightShader!AK123,OFFSET(LightShader!AK123,Param!$M$21-20,0))+POWER(0.3,Param!$M$21)),-2),0))</f>
        <v>4.307971571669527</v>
      </c>
      <c r="AL58" s="46">
        <f ca="1">IF(ScreenHeight!$B59&lt;OFFSET(Radar!$AC$3,COLUMN(),0),    Param!$B$38/ScreenHeight!$B59,    (Param!$B$37+1/(1-OFFSET(Radar!$AD$3,COLUMN(),0)*ScreenHeight!$C59)/Param!$B$39)/OFFSET(Radar!$AC$3,COLUMN(),0))*DistanceShader!AL58*LightShader!AL58*(IF(OFFSET(Ghosts!$S$41,COLUMN(),0)&lt;ScreenHeight!$E59,   1,   (SQRT(OFFSET(Ghosts!$T$41,COLUMN(),0)-OFFSET(Ghosts!$R$41,COLUMN(),0)*ScreenHeight!$D59)-1))+IF(Ghosts!$B$35,IF(Param!$M$21,-1-POWER(0.3,Param!$M$21)/(IF(Param!$M$21&lt;20,LightShader!AL123,OFFSET(LightShader!AL123,Param!$M$21-20,0))+POWER(0.3,Param!$M$21)),-2),0))</f>
        <v>4.3907241181210885</v>
      </c>
      <c r="AM58" s="46">
        <f ca="1">IF(ScreenHeight!$B59&lt;OFFSET(Radar!$AC$3,COLUMN(),0),    Param!$B$38/ScreenHeight!$B59,    (Param!$B$37+1/(1-OFFSET(Radar!$AD$3,COLUMN(),0)*ScreenHeight!$C59)/Param!$B$39)/OFFSET(Radar!$AC$3,COLUMN(),0))*DistanceShader!AM58*LightShader!AM58*(IF(OFFSET(Ghosts!$S$41,COLUMN(),0)&lt;ScreenHeight!$E59,   1,   (SQRT(OFFSET(Ghosts!$T$41,COLUMN(),0)-OFFSET(Ghosts!$R$41,COLUMN(),0)*ScreenHeight!$D59)-1))+IF(Ghosts!$B$35,IF(Param!$M$21,-1-POWER(0.3,Param!$M$21)/(IF(Param!$M$21&lt;20,LightShader!AM123,OFFSET(LightShader!AM123,Param!$M$21-20,0))+POWER(0.3,Param!$M$21)),-2),0))</f>
        <v>4.4705927529714664</v>
      </c>
      <c r="AN58" s="46">
        <f ca="1">IF(ScreenHeight!$B59&lt;OFFSET(Radar!$AC$3,COLUMN(),0),    Param!$B$38/ScreenHeight!$B59,    (Param!$B$37+1/(1-OFFSET(Radar!$AD$3,COLUMN(),0)*ScreenHeight!$C59)/Param!$B$39)/OFFSET(Radar!$AC$3,COLUMN(),0))*DistanceShader!AN58*LightShader!AN58*(IF(OFFSET(Ghosts!$S$41,COLUMN(),0)&lt;ScreenHeight!$E59,   1,   (SQRT(OFFSET(Ghosts!$T$41,COLUMN(),0)-OFFSET(Ghosts!$R$41,COLUMN(),0)*ScreenHeight!$D59)-1))+IF(Ghosts!$B$35,IF(Param!$M$21,-1-POWER(0.3,Param!$M$21)/(IF(Param!$M$21&lt;20,LightShader!AN123,OFFSET(LightShader!AN123,Param!$M$21-20,0))+POWER(0.3,Param!$M$21)),-2),0))</f>
        <v>4.546997530322165</v>
      </c>
      <c r="AO58" s="46">
        <f ca="1">IF(ScreenHeight!$B59&lt;OFFSET(Radar!$AC$3,COLUMN(),0),    Param!$B$38/ScreenHeight!$B59,    (Param!$B$37+1/(1-OFFSET(Radar!$AD$3,COLUMN(),0)*ScreenHeight!$C59)/Param!$B$39)/OFFSET(Radar!$AC$3,COLUMN(),0))*DistanceShader!AO58*LightShader!AO58*(IF(OFFSET(Ghosts!$S$41,COLUMN(),0)&lt;ScreenHeight!$E59,   1,   (SQRT(OFFSET(Ghosts!$T$41,COLUMN(),0)-OFFSET(Ghosts!$R$41,COLUMN(),0)*ScreenHeight!$D59)-1))+IF(Ghosts!$B$35,IF(Param!$M$21,-1-POWER(0.3,Param!$M$21)/(IF(Param!$M$21&lt;20,LightShader!AO123,OFFSET(LightShader!AO123,Param!$M$21-20,0))+POWER(0.3,Param!$M$21)),-2),0))</f>
        <v>4.6193392138873923</v>
      </c>
      <c r="AP58" s="46">
        <f ca="1">IF(ScreenHeight!$B59&lt;OFFSET(Radar!$AC$3,COLUMN(),0),    Param!$B$38/ScreenHeight!$B59,    (Param!$B$37+1/(1-OFFSET(Radar!$AD$3,COLUMN(),0)*ScreenHeight!$C59)/Param!$B$39)/OFFSET(Radar!$AC$3,COLUMN(),0))*DistanceShader!AP58*LightShader!AP58*(IF(OFFSET(Ghosts!$S$41,COLUMN(),0)&lt;ScreenHeight!$E59,   1,   (SQRT(OFFSET(Ghosts!$T$41,COLUMN(),0)-OFFSET(Ghosts!$R$41,COLUMN(),0)*ScreenHeight!$D59)-1))+IF(Ghosts!$B$35,IF(Param!$M$21,-1-POWER(0.3,Param!$M$21)/(IF(Param!$M$21&lt;20,LightShader!AP123,OFFSET(LightShader!AP123,Param!$M$21-20,0))+POWER(0.3,Param!$M$21)),-2),0))</f>
        <v>4.6870082651783749</v>
      </c>
      <c r="AQ58" s="46">
        <f ca="1">IF(ScreenHeight!$B59&lt;OFFSET(Radar!$AC$3,COLUMN(),0),    Param!$B$38/ScreenHeight!$B59,    (Param!$B$37+1/(1-OFFSET(Radar!$AD$3,COLUMN(),0)*ScreenHeight!$C59)/Param!$B$39)/OFFSET(Radar!$AC$3,COLUMN(),0))*DistanceShader!AQ58*LightShader!AQ58*(IF(OFFSET(Ghosts!$S$41,COLUMN(),0)&lt;ScreenHeight!$E59,   1,   (SQRT(OFFSET(Ghosts!$T$41,COLUMN(),0)-OFFSET(Ghosts!$R$41,COLUMN(),0)*ScreenHeight!$D59)-1))+IF(Ghosts!$B$35,IF(Param!$M$21,-1-POWER(0.3,Param!$M$21)/(IF(Param!$M$21&lt;20,LightShader!AQ123,OFFSET(LightShader!AQ123,Param!$M$21-20,0))+POWER(0.3,Param!$M$21)),-2),0))</f>
        <v>4.7493954944703294</v>
      </c>
      <c r="AR58" s="46">
        <f ca="1">IF(ScreenHeight!$B59&lt;OFFSET(Radar!$AC$3,COLUMN(),0),    Param!$B$38/ScreenHeight!$B59,    (Param!$B$37+1/(1-OFFSET(Radar!$AD$3,COLUMN(),0)*ScreenHeight!$C59)/Param!$B$39)/OFFSET(Radar!$AC$3,COLUMN(),0))*DistanceShader!AR58*LightShader!AR58*(IF(OFFSET(Ghosts!$S$41,COLUMN(),0)&lt;ScreenHeight!$E59,   1,   (SQRT(OFFSET(Ghosts!$T$41,COLUMN(),0)-OFFSET(Ghosts!$R$41,COLUMN(),0)*ScreenHeight!$D59)-1))+IF(Ghosts!$B$35,IF(Param!$M$21,-1-POWER(0.3,Param!$M$21)/(IF(Param!$M$21&lt;20,LightShader!AR123,OFFSET(LightShader!AR123,Param!$M$21-20,0))+POWER(0.3,Param!$M$21)),-2),0))</f>
        <v>4.8059041837541239</v>
      </c>
      <c r="AS58" s="46">
        <f ca="1">IF(ScreenHeight!$B59&lt;OFFSET(Radar!$AC$3,COLUMN(),0),    Param!$B$38/ScreenHeight!$B59,    (Param!$B$37+1/(1-OFFSET(Radar!$AD$3,COLUMN(),0)*ScreenHeight!$C59)/Param!$B$39)/OFFSET(Radar!$AC$3,COLUMN(),0))*DistanceShader!AS58*LightShader!AS58*(IF(OFFSET(Ghosts!$S$41,COLUMN(),0)&lt;ScreenHeight!$E59,   1,   (SQRT(OFFSET(Ghosts!$T$41,COLUMN(),0)-OFFSET(Ghosts!$R$41,COLUMN(),0)*ScreenHeight!$D59)-1))+IF(Ghosts!$B$35,IF(Param!$M$21,-1-POWER(0.3,Param!$M$21)/(IF(Param!$M$21&lt;20,LightShader!AS123,OFFSET(LightShader!AS123,Param!$M$21-20,0))+POWER(0.3,Param!$M$21)),-2),0))</f>
        <v>4.8559633610951121</v>
      </c>
      <c r="AT58" s="46">
        <f ca="1">IF(ScreenHeight!$B59&lt;OFFSET(Radar!$AC$3,COLUMN(),0),    Param!$B$38/ScreenHeight!$B59,    (Param!$B$37+1/(1-OFFSET(Radar!$AD$3,COLUMN(),0)*ScreenHeight!$C59)/Param!$B$39)/OFFSET(Radar!$AC$3,COLUMN(),0))*DistanceShader!AT58*LightShader!AT58*(IF(OFFSET(Ghosts!$S$41,COLUMN(),0)&lt;ScreenHeight!$E59,   1,   (SQRT(OFFSET(Ghosts!$T$41,COLUMN(),0)-OFFSET(Ghosts!$R$41,COLUMN(),0)*ScreenHeight!$D59)-1))+IF(Ghosts!$B$35,IF(Param!$M$21,-1-POWER(0.3,Param!$M$21)/(IF(Param!$M$21&lt;20,LightShader!AT123,OFFSET(LightShader!AT123,Param!$M$21-20,0))+POWER(0.3,Param!$M$21)),-2),0))</f>
        <v>4.8990417751139725</v>
      </c>
      <c r="AU58" s="46">
        <f ca="1">IF(ScreenHeight!$B59&lt;OFFSET(Radar!$AC$3,COLUMN(),0),    Param!$B$38/ScreenHeight!$B59,    (Param!$B$37+1/(1-OFFSET(Radar!$AD$3,COLUMN(),0)*ScreenHeight!$C59)/Param!$B$39)/OFFSET(Radar!$AC$3,COLUMN(),0))*DistanceShader!AU58*LightShader!AU58*(IF(OFFSET(Ghosts!$S$41,COLUMN(),0)&lt;ScreenHeight!$E59,   1,   (SQRT(OFFSET(Ghosts!$T$41,COLUMN(),0)-OFFSET(Ghosts!$R$41,COLUMN(),0)*ScreenHeight!$D59)-1))+IF(Ghosts!$B$35,IF(Param!$M$21,-1-POWER(0.3,Param!$M$21)/(IF(Param!$M$21&lt;20,LightShader!AU123,OFFSET(LightShader!AU123,Param!$M$21-20,0))+POWER(0.3,Param!$M$21)),-2),0))</f>
        <v>4.9346620005130175</v>
      </c>
      <c r="AV58" s="46">
        <f ca="1">IF(ScreenHeight!$B59&lt;OFFSET(Radar!$AC$3,COLUMN(),0),    Param!$B$38/ScreenHeight!$B59,    (Param!$B$37+1/(1-OFFSET(Radar!$AD$3,COLUMN(),0)*ScreenHeight!$C59)/Param!$B$39)/OFFSET(Radar!$AC$3,COLUMN(),0))*DistanceShader!AV58*LightShader!AV58*(IF(OFFSET(Ghosts!$S$41,COLUMN(),0)&lt;ScreenHeight!$E59,   1,   (SQRT(OFFSET(Ghosts!$T$41,COLUMN(),0)-OFFSET(Ghosts!$R$41,COLUMN(),0)*ScreenHeight!$D59)-1))+IF(Ghosts!$B$35,IF(Param!$M$21,-1-POWER(0.3,Param!$M$21)/(IF(Param!$M$21&lt;20,LightShader!AV123,OFFSET(LightShader!AV123,Param!$M$21-20,0))+POWER(0.3,Param!$M$21)),-2),0))</f>
        <v>4.9624140161504577</v>
      </c>
      <c r="AW58" s="46">
        <f ca="1">IF(ScreenHeight!$B59&lt;OFFSET(Radar!$AC$3,COLUMN(),0),    Param!$B$38/ScreenHeight!$B59,    (Param!$B$37+1/(1-OFFSET(Radar!$AD$3,COLUMN(),0)*ScreenHeight!$C59)/Param!$B$39)/OFFSET(Radar!$AC$3,COLUMN(),0))*DistanceShader!AW58*LightShader!AW58*(IF(OFFSET(Ghosts!$S$41,COLUMN(),0)&lt;ScreenHeight!$E59,   1,   (SQRT(OFFSET(Ghosts!$T$41,COLUMN(),0)-OFFSET(Ghosts!$R$41,COLUMN(),0)*ScreenHeight!$D59)-1))+IF(Ghosts!$B$35,IF(Param!$M$21,-1-POWER(0.3,Param!$M$21)/(IF(Param!$M$21&lt;20,LightShader!AW123,OFFSET(LightShader!AW123,Param!$M$21-20,0))+POWER(0.3,Param!$M$21)),-2),0))</f>
        <v>4.9819675510485544</v>
      </c>
      <c r="AX58" s="46">
        <f ca="1">IF(ScreenHeight!$B59&lt;OFFSET(Radar!$AC$3,COLUMN(),0),    Param!$B$38/ScreenHeight!$B59,    (Param!$B$37+1/(1-OFFSET(Radar!$AD$3,COLUMN(),0)*ScreenHeight!$C59)/Param!$B$39)/OFFSET(Radar!$AC$3,COLUMN(),0))*DistanceShader!AX58*LightShader!AX58*(IF(OFFSET(Ghosts!$S$41,COLUMN(),0)&lt;ScreenHeight!$E59,   1,   (SQRT(OFFSET(Ghosts!$T$41,COLUMN(),0)-OFFSET(Ghosts!$R$41,COLUMN(),0)*ScreenHeight!$D59)-1))+IF(Ghosts!$B$35,IF(Param!$M$21,-1-POWER(0.3,Param!$M$21)/(IF(Param!$M$21&lt;20,LightShader!AX123,OFFSET(LightShader!AX123,Param!$M$21-20,0))+POWER(0.3,Param!$M$21)),-2),0))</f>
        <v>4.9930825027479981</v>
      </c>
      <c r="AY58" s="46">
        <f ca="1">IF(ScreenHeight!$B59&lt;OFFSET(Radar!$AC$3,COLUMN(),0),    Param!$B$38/ScreenHeight!$B59,    (Param!$B$37+1/(1-OFFSET(Radar!$AD$3,COLUMN(),0)*ScreenHeight!$C59)/Param!$B$39)/OFFSET(Radar!$AC$3,COLUMN(),0))*DistanceShader!AY58*LightShader!AY58*(IF(OFFSET(Ghosts!$S$41,COLUMN(),0)&lt;ScreenHeight!$E59,   1,   (SQRT(OFFSET(Ghosts!$T$41,COLUMN(),0)-OFFSET(Ghosts!$R$41,COLUMN(),0)*ScreenHeight!$D59)-1))+IF(Ghosts!$B$35,IF(Param!$M$21,-1-POWER(0.3,Param!$M$21)/(IF(Param!$M$21&lt;20,LightShader!AY123,OFFSET(LightShader!AY123,Param!$M$21-20,0))+POWER(0.3,Param!$M$21)),-2),0))</f>
        <v>4.995616802793978</v>
      </c>
      <c r="AZ58" s="46">
        <f ca="1">IF(ScreenHeight!$B59&lt;OFFSET(Radar!$AC$3,COLUMN(),0),    Param!$B$38/ScreenHeight!$B59,    (Param!$B$37+1/(1-OFFSET(Radar!$AD$3,COLUMN(),0)*ScreenHeight!$C59)/Param!$B$39)/OFFSET(Radar!$AC$3,COLUMN(),0))*DistanceShader!AZ58*LightShader!AZ58*(IF(OFFSET(Ghosts!$S$41,COLUMN(),0)&lt;ScreenHeight!$E59,   1,   (SQRT(OFFSET(Ghosts!$T$41,COLUMN(),0)-OFFSET(Ghosts!$R$41,COLUMN(),0)*ScreenHeight!$D59)-1))+IF(Ghosts!$B$35,IF(Param!$M$21,-1-POWER(0.3,Param!$M$21)/(IF(Param!$M$21&lt;20,LightShader!AZ123,OFFSET(LightShader!AZ123,Param!$M$21-20,0))+POWER(0.3,Param!$M$21)),-2),0))</f>
        <v>4.9895312345158347</v>
      </c>
      <c r="BA58" s="46">
        <f ca="1">IF(ScreenHeight!$B59&lt;OFFSET(Radar!$AC$3,COLUMN(),0),    Param!$B$38/ScreenHeight!$B59,    (Param!$B$37+1/(1-OFFSET(Radar!$AD$3,COLUMN(),0)*ScreenHeight!$C59)/Param!$B$39)/OFFSET(Radar!$AC$3,COLUMN(),0))*DistanceShader!BA58*LightShader!BA58*(IF(OFFSET(Ghosts!$S$41,COLUMN(),0)&lt;ScreenHeight!$E59,   1,   (SQRT(OFFSET(Ghosts!$T$41,COLUMN(),0)-OFFSET(Ghosts!$R$41,COLUMN(),0)*ScreenHeight!$D59)-1))+IF(Ghosts!$B$35,IF(Param!$M$21,-1-POWER(0.3,Param!$M$21)/(IF(Param!$M$21&lt;20,LightShader!BA123,OFFSET(LightShader!BA123,Param!$M$21-20,0))+POWER(0.3,Param!$M$21)),-2),0))</f>
        <v>4.9748908890231931</v>
      </c>
      <c r="BB58" s="46">
        <f ca="1">IF(ScreenHeight!$B59&lt;OFFSET(Radar!$AC$3,COLUMN(),0),    Param!$B$38/ScreenHeight!$B59,    (Param!$B$37+1/(1-OFFSET(Radar!$AD$3,COLUMN(),0)*ScreenHeight!$C59)/Param!$B$39)/OFFSET(Radar!$AC$3,COLUMN(),0))*DistanceShader!BB58*LightShader!BB58*(IF(OFFSET(Ghosts!$S$41,COLUMN(),0)&lt;ScreenHeight!$E59,   1,   (SQRT(OFFSET(Ghosts!$T$41,COLUMN(),0)-OFFSET(Ghosts!$R$41,COLUMN(),0)*ScreenHeight!$D59)-1))+IF(Ghosts!$B$35,IF(Param!$M$21,-1-POWER(0.3,Param!$M$21)/(IF(Param!$M$21&lt;20,LightShader!BB123,OFFSET(LightShader!BB123,Param!$M$21-20,0))+POWER(0.3,Param!$M$21)),-2),0))</f>
        <v>4.9518631593886457</v>
      </c>
      <c r="BC58" s="46">
        <f ca="1">IF(ScreenHeight!$B59&lt;OFFSET(Radar!$AC$3,COLUMN(),0),    Param!$B$38/ScreenHeight!$B59,    (Param!$B$37+1/(1-OFFSET(Radar!$AD$3,COLUMN(),0)*ScreenHeight!$C59)/Param!$B$39)/OFFSET(Radar!$AC$3,COLUMN(),0))*DistanceShader!BC58*LightShader!BC58*(IF(OFFSET(Ghosts!$S$41,COLUMN(),0)&lt;ScreenHeight!$E59,   1,   (SQRT(OFFSET(Ghosts!$T$41,COLUMN(),0)-OFFSET(Ghosts!$R$41,COLUMN(),0)*ScreenHeight!$D59)-1))+IF(Ghosts!$B$35,IF(Param!$M$21,-1-POWER(0.3,Param!$M$21)/(IF(Param!$M$21&lt;20,LightShader!BC123,OFFSET(LightShader!BC123,Param!$M$21-20,0))+POWER(0.3,Param!$M$21)),-2),0))</f>
        <v>4.92071239804556</v>
      </c>
      <c r="BD58" s="46">
        <f ca="1">IF(ScreenHeight!$B59&lt;OFFSET(Radar!$AC$3,COLUMN(),0),    Param!$B$38/ScreenHeight!$B59,    (Param!$B$37+1/(1-OFFSET(Radar!$AD$3,COLUMN(),0)*ScreenHeight!$C59)/Param!$B$39)/OFFSET(Radar!$AC$3,COLUMN(),0))*DistanceShader!BD58*LightShader!BD58*(IF(OFFSET(Ghosts!$S$41,COLUMN(),0)&lt;ScreenHeight!$E59,   1,   (SQRT(OFFSET(Ghosts!$T$41,COLUMN(),0)-OFFSET(Ghosts!$R$41,COLUMN(),0)*ScreenHeight!$D59)-1))+IF(Ghosts!$B$35,IF(Param!$M$21,-1-POWER(0.3,Param!$M$21)/(IF(Param!$M$21&lt;20,LightShader!BD123,OFFSET(LightShader!BD123,Param!$M$21-20,0))+POWER(0.3,Param!$M$21)),-2),0))</f>
        <v>4.8817915744555975</v>
      </c>
      <c r="BE58" s="46">
        <f ca="1">IF(ScreenHeight!$B59&lt;OFFSET(Radar!$AC$3,COLUMN(),0),    Param!$B$38/ScreenHeight!$B59,    (Param!$B$37+1/(1-OFFSET(Radar!$AD$3,COLUMN(),0)*ScreenHeight!$C59)/Param!$B$39)/OFFSET(Radar!$AC$3,COLUMN(),0))*DistanceShader!BE58*LightShader!BE58*(IF(OFFSET(Ghosts!$S$41,COLUMN(),0)&lt;ScreenHeight!$E59,   1,   (SQRT(OFFSET(Ghosts!$T$41,COLUMN(),0)-OFFSET(Ghosts!$R$41,COLUMN(),0)*ScreenHeight!$D59)-1))+IF(Ghosts!$B$35,IF(Param!$M$21,-1-POWER(0.3,Param!$M$21)/(IF(Param!$M$21&lt;20,LightShader!BE123,OFFSET(LightShader!BE123,Param!$M$21-20,0))+POWER(0.3,Param!$M$21)),-2),0))</f>
        <v>4.8355314470753497</v>
      </c>
      <c r="BF58" s="46">
        <f ca="1">IF(ScreenHeight!$B59&lt;OFFSET(Radar!$AC$3,COLUMN(),0),    Param!$B$38/ScreenHeight!$B59,    (Param!$B$37+1/(1-OFFSET(Radar!$AD$3,COLUMN(),0)*ScreenHeight!$C59)/Param!$B$39)/OFFSET(Radar!$AC$3,COLUMN(),0))*DistanceShader!BF58*LightShader!BF58*(IF(OFFSET(Ghosts!$S$41,COLUMN(),0)&lt;ScreenHeight!$E59,   1,   (SQRT(OFFSET(Ghosts!$T$41,COLUMN(),0)-OFFSET(Ghosts!$R$41,COLUMN(),0)*ScreenHeight!$D59)-1))+IF(Ghosts!$B$35,IF(Param!$M$21,-1-POWER(0.3,Param!$M$21)/(IF(Param!$M$21&lt;20,LightShader!BF123,OFFSET(LightShader!BF123,Param!$M$21-20,0))+POWER(0.3,Param!$M$21)),-2),0))</f>
        <v>4.7824278889418785</v>
      </c>
      <c r="BG58" s="46">
        <f ca="1">IF(ScreenHeight!$B59&lt;OFFSET(Radar!$AC$3,COLUMN(),0),    Param!$B$38/ScreenHeight!$B59,    (Param!$B$37+1/(1-OFFSET(Radar!$AD$3,COLUMN(),0)*ScreenHeight!$C59)/Param!$B$39)/OFFSET(Radar!$AC$3,COLUMN(),0))*DistanceShader!BG58*LightShader!BG58*(IF(OFFSET(Ghosts!$S$41,COLUMN(),0)&lt;ScreenHeight!$E59,   1,   (SQRT(OFFSET(Ghosts!$T$41,COLUMN(),0)-OFFSET(Ghosts!$R$41,COLUMN(),0)*ScreenHeight!$D59)-1))+IF(Ghosts!$B$35,IF(Param!$M$21,-1-POWER(0.3,Param!$M$21)/(IF(Param!$M$21&lt;20,LightShader!BG123,OFFSET(LightShader!BG123,Param!$M$21-20,0))+POWER(0.3,Param!$M$21)),-2),0))</f>
        <v>4.7230280707777252</v>
      </c>
      <c r="BH58" s="46">
        <f ca="1">IF(ScreenHeight!$B59&lt;OFFSET(Radar!$AC$3,COLUMN(),0),    Param!$B$38/ScreenHeight!$B59,    (Param!$B$37+1/(1-OFFSET(Radar!$AD$3,COLUMN(),0)*ScreenHeight!$C59)/Param!$B$39)/OFFSET(Radar!$AC$3,COLUMN(),0))*DistanceShader!BH58*LightShader!BH58*(IF(OFFSET(Ghosts!$S$41,COLUMN(),0)&lt;ScreenHeight!$E59,   1,   (SQRT(OFFSET(Ghosts!$T$41,COLUMN(),0)-OFFSET(Ghosts!$R$41,COLUMN(),0)*ScreenHeight!$D59)-1))+IF(Ghosts!$B$35,IF(Param!$M$21,-1-POWER(0.3,Param!$M$21)/(IF(Param!$M$21&lt;20,LightShader!BH123,OFFSET(LightShader!BH123,Param!$M$21-20,0))+POWER(0.3,Param!$M$21)),-2),0))</f>
        <v>4.6579162086673511</v>
      </c>
      <c r="BI58" s="46">
        <f ca="1">IF(ScreenHeight!$B59&lt;OFFSET(Radar!$AC$3,COLUMN(),0),    Param!$B$38/ScreenHeight!$B59,    (Param!$B$37+1/(1-OFFSET(Radar!$AD$3,COLUMN(),0)*ScreenHeight!$C59)/Param!$B$39)/OFFSET(Radar!$AC$3,COLUMN(),0))*DistanceShader!BI58*LightShader!BI58*(IF(OFFSET(Ghosts!$S$41,COLUMN(),0)&lt;ScreenHeight!$E59,   1,   (SQRT(OFFSET(Ghosts!$T$41,COLUMN(),0)-OFFSET(Ghosts!$R$41,COLUMN(),0)*ScreenHeight!$D59)-1))+IF(Ghosts!$B$35,IF(Param!$M$21,-1-POWER(0.3,Param!$M$21)/(IF(Param!$M$21&lt;20,LightShader!BI123,OFFSET(LightShader!BI123,Param!$M$21-20,0))+POWER(0.3,Param!$M$21)),-2),0))</f>
        <v>4.5876995318446232</v>
      </c>
      <c r="BJ58" s="46">
        <f ca="1">IF(ScreenHeight!$B59&lt;OFFSET(Radar!$AC$3,COLUMN(),0),    Param!$B$38/ScreenHeight!$B59,    (Param!$B$37+1/(1-OFFSET(Radar!$AD$3,COLUMN(),0)*ScreenHeight!$C59)/Param!$B$39)/OFFSET(Radar!$AC$3,COLUMN(),0))*DistanceShader!BJ58*LightShader!BJ58*(IF(OFFSET(Ghosts!$S$41,COLUMN(),0)&lt;ScreenHeight!$E59,   1,   (SQRT(OFFSET(Ghosts!$T$41,COLUMN(),0)-OFFSET(Ghosts!$R$41,COLUMN(),0)*ScreenHeight!$D59)-1))+IF(Ghosts!$B$35,IF(Param!$M$21,-1-POWER(0.3,Param!$M$21)/(IF(Param!$M$21&lt;20,LightShader!BJ123,OFFSET(LightShader!BJ123,Param!$M$21-20,0))+POWER(0.3,Param!$M$21)),-2),0))</f>
        <v>4.5129950322234222</v>
      </c>
      <c r="BK58" s="46">
        <f ca="1">IF(ScreenHeight!$B59&lt;OFFSET(Radar!$AC$3,COLUMN(),0),    Param!$B$38/ScreenHeight!$B59,    (Param!$B$37+1/(1-OFFSET(Radar!$AD$3,COLUMN(),0)*ScreenHeight!$C59)/Param!$B$39)/OFFSET(Radar!$AC$3,COLUMN(),0))*DistanceShader!BK58*LightShader!BK58*(IF(OFFSET(Ghosts!$S$41,COLUMN(),0)&lt;ScreenHeight!$E59,   1,   (SQRT(OFFSET(Ghosts!$T$41,COLUMN(),0)-OFFSET(Ghosts!$R$41,COLUMN(),0)*ScreenHeight!$D59)-1))+IF(Ghosts!$B$35,IF(Param!$M$21,-1-POWER(0.3,Param!$M$21)/(IF(Param!$M$21&lt;20,LightShader!BK123,OFFSET(LightShader!BK123,Param!$M$21-20,0))+POWER(0.3,Param!$M$21)),-2),0))</f>
        <v>4.4344174361962603</v>
      </c>
      <c r="BL58" s="46">
        <f ca="1">IF(ScreenHeight!$B59&lt;OFFSET(Radar!$AC$3,COLUMN(),0),    Param!$B$38/ScreenHeight!$B59,    (Param!$B$37+1/(1-OFFSET(Radar!$AD$3,COLUMN(),0)*ScreenHeight!$C59)/Param!$B$39)/OFFSET(Radar!$AC$3,COLUMN(),0))*DistanceShader!BL58*LightShader!BL58*(IF(OFFSET(Ghosts!$S$41,COLUMN(),0)&lt;ScreenHeight!$E59,   1,   (SQRT(OFFSET(Ghosts!$T$41,COLUMN(),0)-OFFSET(Ghosts!$R$41,COLUMN(),0)*ScreenHeight!$D59)-1))+IF(Ghosts!$B$35,IF(Param!$M$21,-1-POWER(0.3,Param!$M$21)/(IF(Param!$M$21&lt;20,LightShader!BL123,OFFSET(LightShader!BL123,Param!$M$21-20,0))+POWER(0.3,Param!$M$21)),-2),0))</f>
        <v>4.3525687064613594</v>
      </c>
      <c r="BM58" s="46">
        <f ca="1">IF(ScreenHeight!$B59&lt;OFFSET(Radar!$AC$3,COLUMN(),0),    Param!$B$38/ScreenHeight!$B59,    (Param!$B$37+1/(1-OFFSET(Radar!$AD$3,COLUMN(),0)*ScreenHeight!$C59)/Param!$B$39)/OFFSET(Radar!$AC$3,COLUMN(),0))*DistanceShader!BM58*LightShader!BM58*(IF(OFFSET(Ghosts!$S$41,COLUMN(),0)&lt;ScreenHeight!$E59,   1,   (SQRT(OFFSET(Ghosts!$T$41,COLUMN(),0)-OFFSET(Ghosts!$R$41,COLUMN(),0)*ScreenHeight!$D59)-1))+IF(Ghosts!$B$35,IF(Param!$M$21,-1-POWER(0.3,Param!$M$21)/(IF(Param!$M$21&lt;20,LightShader!BM123,OFFSET(LightShader!BM123,Param!$M$21-20,0))+POWER(0.3,Param!$M$21)),-2),0))</f>
        <v>4.2680292510008258</v>
      </c>
      <c r="BN58" s="46">
        <f ca="1">IF(ScreenHeight!$B59&lt;OFFSET(Radar!$AC$3,COLUMN(),0),    Param!$B$38/ScreenHeight!$B59,    (Param!$B$37+1/(1-OFFSET(Radar!$AD$3,COLUMN(),0)*ScreenHeight!$C59)/Param!$B$39)/OFFSET(Radar!$AC$3,COLUMN(),0))*DistanceShader!BN58*LightShader!BN58*(IF(OFFSET(Ghosts!$S$41,COLUMN(),0)&lt;ScreenHeight!$E59,   1,   (SQRT(OFFSET(Ghosts!$T$41,COLUMN(),0)-OFFSET(Ghosts!$R$41,COLUMN(),0)*ScreenHeight!$D59)-1))+IF(Ghosts!$B$35,IF(Param!$M$21,-1-POWER(0.3,Param!$M$21)/(IF(Param!$M$21&lt;20,LightShader!BN123,OFFSET(LightShader!BN123,Param!$M$21-20,0))+POWER(0.3,Param!$M$21)),-2),0))</f>
        <v>4.1813508984775796</v>
      </c>
      <c r="BO58" s="46">
        <f ca="1">IF(ScreenHeight!$B59&lt;OFFSET(Radar!$AC$3,COLUMN(),0),    Param!$B$38/ScreenHeight!$B59,    (Param!$B$37+1/(1-OFFSET(Radar!$AD$3,COLUMN(),0)*ScreenHeight!$C59)/Param!$B$39)/OFFSET(Radar!$AC$3,COLUMN(),0))*DistanceShader!BO58*LightShader!BO58*(IF(OFFSET(Ghosts!$S$41,COLUMN(),0)&lt;ScreenHeight!$E59,   1,   (SQRT(OFFSET(Ghosts!$T$41,COLUMN(),0)-OFFSET(Ghosts!$R$41,COLUMN(),0)*ScreenHeight!$D59)-1))+IF(Ghosts!$B$35,IF(Param!$M$21,-1-POWER(0.3,Param!$M$21)/(IF(Param!$M$21&lt;20,LightShader!BO123,OFFSET(LightShader!BO123,Param!$M$21-20,0))+POWER(0.3,Param!$M$21)),-2),0))</f>
        <v>4.0930516011992246</v>
      </c>
      <c r="BP58" s="46">
        <f ca="1">IF(ScreenHeight!$B59&lt;OFFSET(Radar!$AC$3,COLUMN(),0),    Param!$B$38/ScreenHeight!$B59,    (Param!$B$37+1/(1-OFFSET(Radar!$AD$3,COLUMN(),0)*ScreenHeight!$C59)/Param!$B$39)/OFFSET(Radar!$AC$3,COLUMN(),0))*DistanceShader!BP58*LightShader!BP58*(IF(OFFSET(Ghosts!$S$41,COLUMN(),0)&lt;ScreenHeight!$E59,   1,   (SQRT(OFFSET(Ghosts!$T$41,COLUMN(),0)-OFFSET(Ghosts!$R$41,COLUMN(),0)*ScreenHeight!$D59)-1))+IF(Ghosts!$B$35,IF(Param!$M$21,-1-POWER(0.3,Param!$M$21)/(IF(Param!$M$21&lt;20,LightShader!BP123,OFFSET(LightShader!BP123,Param!$M$21-20,0))+POWER(0.3,Param!$M$21)),-2),0))</f>
        <v>4.0036117517602925</v>
      </c>
      <c r="BQ58" s="46">
        <f ca="1">IF(ScreenHeight!$B59&lt;OFFSET(Radar!$AC$3,COLUMN(),0),    Param!$B$38/ScreenHeight!$B59,    (Param!$B$37+1/(1-OFFSET(Radar!$AD$3,COLUMN(),0)*ScreenHeight!$C59)/Param!$B$39)/OFFSET(Radar!$AC$3,COLUMN(),0))*DistanceShader!BQ58*LightShader!BQ58*(IF(OFFSET(Ghosts!$S$41,COLUMN(),0)&lt;ScreenHeight!$E59,   1,   (SQRT(OFFSET(Ghosts!$T$41,COLUMN(),0)-OFFSET(Ghosts!$R$41,COLUMN(),0)*ScreenHeight!$D59)-1))+IF(Ghosts!$B$35,IF(Param!$M$21,-1-POWER(0.3,Param!$M$21)/(IF(Param!$M$21&lt;20,LightShader!BQ123,OFFSET(LightShader!BQ123,Param!$M$21-20,0))+POWER(0.3,Param!$M$21)),-2),0))</f>
        <v>3.9134719478298177</v>
      </c>
      <c r="BR58" s="46">
        <f ca="1">IF(ScreenHeight!$B59&lt;OFFSET(Radar!$AC$3,COLUMN(),0),    Param!$B$38/ScreenHeight!$B59,    (Param!$B$37+1/(1-OFFSET(Radar!$AD$3,COLUMN(),0)*ScreenHeight!$C59)/Param!$B$39)/OFFSET(Radar!$AC$3,COLUMN(),0))*DistanceShader!BR58*LightShader!BR58*(IF(OFFSET(Ghosts!$S$41,COLUMN(),0)&lt;ScreenHeight!$E59,   1,   (SQRT(OFFSET(Ghosts!$T$41,COLUMN(),0)-OFFSET(Ghosts!$R$41,COLUMN(),0)*ScreenHeight!$D59)-1))+IF(Ghosts!$B$35,IF(Param!$M$21,-1-POWER(0.3,Param!$M$21)/(IF(Param!$M$21&lt;20,LightShader!BR123,OFFSET(LightShader!BR123,Param!$M$21-20,0))+POWER(0.3,Param!$M$21)),-2),0))</f>
        <v>3.8230320093761376</v>
      </c>
      <c r="BS58" s="46">
        <f ca="1">IF(ScreenHeight!$B59&lt;OFFSET(Radar!$AC$3,COLUMN(),0),    Param!$B$38/ScreenHeight!$B59,    (Param!$B$37+1/(1-OFFSET(Radar!$AD$3,COLUMN(),0)*ScreenHeight!$C59)/Param!$B$39)/OFFSET(Radar!$AC$3,COLUMN(),0))*DistanceShader!BS58*LightShader!BS58*(IF(OFFSET(Ghosts!$S$41,COLUMN(),0)&lt;ScreenHeight!$E59,   1,   (SQRT(OFFSET(Ghosts!$T$41,COLUMN(),0)-OFFSET(Ghosts!$R$41,COLUMN(),0)*ScreenHeight!$D59)-1))+IF(Ghosts!$B$35,IF(Param!$M$21,-1-POWER(0.3,Param!$M$21)/(IF(Param!$M$21&lt;20,LightShader!BS123,OFFSET(LightShader!BS123,Param!$M$21-20,0))+POWER(0.3,Param!$M$21)),-2),0))</f>
        <v>3.7326510406098046</v>
      </c>
      <c r="BT58" s="46">
        <f ca="1">IF(ScreenHeight!$B59&lt;OFFSET(Radar!$AC$3,COLUMN(),0),    Param!$B$38/ScreenHeight!$B59,    (Param!$B$37+1/(1-OFFSET(Radar!$AD$3,COLUMN(),0)*ScreenHeight!$C59)/Param!$B$39)/OFFSET(Radar!$AC$3,COLUMN(),0))*DistanceShader!BT58*LightShader!BT58*(IF(OFFSET(Ghosts!$S$41,COLUMN(),0)&lt;ScreenHeight!$E59,   1,   (SQRT(OFFSET(Ghosts!$T$41,COLUMN(),0)-OFFSET(Ghosts!$R$41,COLUMN(),0)*ScreenHeight!$D59)-1))+IF(Ghosts!$B$35,IF(Param!$M$21,-1-POWER(0.3,Param!$M$21)/(IF(Param!$M$21&lt;20,LightShader!BT123,OFFSET(LightShader!BT123,Param!$M$21-20,0))+POWER(0.3,Param!$M$21)),-2),0))</f>
        <v>3.6426483311448665</v>
      </c>
      <c r="BU58" s="46">
        <f ca="1">IF(ScreenHeight!$B59&lt;OFFSET(Radar!$AC$3,COLUMN(),0),    Param!$B$38/ScreenHeight!$B59,    (Param!$B$37+1/(1-OFFSET(Radar!$AD$3,COLUMN(),0)*ScreenHeight!$C59)/Param!$B$39)/OFFSET(Radar!$AC$3,COLUMN(),0))*DistanceShader!BU58*LightShader!BU58*(IF(OFFSET(Ghosts!$S$41,COLUMN(),0)&lt;ScreenHeight!$E59,   1,   (SQRT(OFFSET(Ghosts!$T$41,COLUMN(),0)-OFFSET(Ghosts!$R$41,COLUMN(),0)*ScreenHeight!$D59)-1))+IF(Ghosts!$B$35,IF(Param!$M$21,-1-POWER(0.3,Param!$M$21)/(IF(Param!$M$21&lt;20,LightShader!BU123,OFFSET(LightShader!BU123,Param!$M$21-20,0))+POWER(0.3,Param!$M$21)),-2),0))</f>
        <v>3.5533049033533857</v>
      </c>
      <c r="BV58" s="46">
        <f ca="1">IF(ScreenHeight!$B59&lt;OFFSET(Radar!$AC$3,COLUMN(),0),    Param!$B$38/ScreenHeight!$B59,    (Param!$B$37+1/(1-OFFSET(Radar!$AD$3,COLUMN(),0)*ScreenHeight!$C59)/Param!$B$39)/OFFSET(Radar!$AC$3,COLUMN(),0))*DistanceShader!BV58*LightShader!BV58*(IF(OFFSET(Ghosts!$S$41,COLUMN(),0)&lt;ScreenHeight!$E59,   1,   (SQRT(OFFSET(Ghosts!$T$41,COLUMN(),0)-OFFSET(Ghosts!$R$41,COLUMN(),0)*ScreenHeight!$D59)-1))+IF(Ghosts!$B$35,IF(Param!$M$21,-1-POWER(0.3,Param!$M$21)/(IF(Param!$M$21&lt;20,LightShader!BV123,OFFSET(LightShader!BV123,Param!$M$21-20,0))+POWER(0.3,Param!$M$21)),-2),0))</f>
        <v>3.4648655319980746</v>
      </c>
      <c r="BW58" s="46">
        <f ca="1">IF(ScreenHeight!$B59&lt;OFFSET(Radar!$AC$3,COLUMN(),0),    Param!$B$38/ScreenHeight!$B59,    (Param!$B$37+1/(1-OFFSET(Radar!$AD$3,COLUMN(),0)*ScreenHeight!$C59)/Param!$B$39)/OFFSET(Radar!$AC$3,COLUMN(),0))*DistanceShader!BW58*LightShader!BW58*(IF(OFFSET(Ghosts!$S$41,COLUMN(),0)&lt;ScreenHeight!$E59,   1,   (SQRT(OFFSET(Ghosts!$T$41,COLUMN(),0)-OFFSET(Ghosts!$R$41,COLUMN(),0)*ScreenHeight!$D59)-1))+IF(Ghosts!$B$35,IF(Param!$M$21,-1-POWER(0.3,Param!$M$21)/(IF(Param!$M$21&lt;20,LightShader!BW123,OFFSET(LightShader!BW123,Param!$M$21-20,0))+POWER(0.3,Param!$M$21)),-2),0))</f>
        <v>3.3775410849324157</v>
      </c>
      <c r="BX58" s="46">
        <f ca="1">IF(ScreenHeight!$B59&lt;OFFSET(Radar!$AC$3,COLUMN(),0),    Param!$B$38/ScreenHeight!$B59,    (Param!$B$37+1/(1-OFFSET(Radar!$AD$3,COLUMN(),0)*ScreenHeight!$C59)/Param!$B$39)/OFFSET(Radar!$AC$3,COLUMN(),0))*DistanceShader!BX58*LightShader!BX58*(IF(OFFSET(Ghosts!$S$41,COLUMN(),0)&lt;ScreenHeight!$E59,   1,   (SQRT(OFFSET(Ghosts!$T$41,COLUMN(),0)-OFFSET(Ghosts!$R$41,COLUMN(),0)*ScreenHeight!$D59)-1))+IF(Ghosts!$B$35,IF(Param!$M$21,-1-POWER(0.3,Param!$M$21)/(IF(Param!$M$21&lt;20,LightShader!BX123,OFFSET(LightShader!BX123,Param!$M$21-20,0))+POWER(0.3,Param!$M$21)),-2),0))</f>
        <v>3.2915110575785897</v>
      </c>
      <c r="BY58" s="46">
        <f ca="1">IF(ScreenHeight!$B59&lt;OFFSET(Radar!$AC$3,COLUMN(),0),    Param!$B$38/ScreenHeight!$B59,    (Param!$B$37+1/(1-OFFSET(Radar!$AD$3,COLUMN(),0)*ScreenHeight!$C59)/Param!$B$39)/OFFSET(Radar!$AC$3,COLUMN(),0))*DistanceShader!BY58*LightShader!BY58*(IF(OFFSET(Ghosts!$S$41,COLUMN(),0)&lt;ScreenHeight!$E59,   1,   (SQRT(OFFSET(Ghosts!$T$41,COLUMN(),0)-OFFSET(Ghosts!$R$41,COLUMN(),0)*ScreenHeight!$D59)-1))+IF(Ghosts!$B$35,IF(Param!$M$21,-1-POWER(0.3,Param!$M$21)/(IF(Param!$M$21&lt;20,LightShader!BY123,OFFSET(LightShader!BY123,Param!$M$21-20,0))+POWER(0.3,Param!$M$21)),-2),0))</f>
        <v>3.2069261973027472</v>
      </c>
      <c r="BZ58" s="46">
        <f ca="1">IF(ScreenHeight!$B59&lt;OFFSET(Radar!$AC$3,COLUMN(),0),    Param!$B$38/ScreenHeight!$B59,    (Param!$B$37+1/(1-OFFSET(Radar!$AD$3,COLUMN(),0)*ScreenHeight!$C59)/Param!$B$39)/OFFSET(Radar!$AC$3,COLUMN(),0))*DistanceShader!BZ58*LightShader!BZ58*(IF(OFFSET(Ghosts!$S$41,COLUMN(),0)&lt;ScreenHeight!$E59,   1,   (SQRT(OFFSET(Ghosts!$T$41,COLUMN(),0)-OFFSET(Ghosts!$R$41,COLUMN(),0)*ScreenHeight!$D59)-1))+IF(Ghosts!$B$35,IF(Param!$M$21,-1-POWER(0.3,Param!$M$21)/(IF(Param!$M$21&lt;20,LightShader!BZ123,OFFSET(LightShader!BZ123,Param!$M$21-20,0))+POWER(0.3,Param!$M$21)),-2),0))</f>
        <v>3.123911135552413</v>
      </c>
      <c r="CA58" s="46">
        <f ca="1">IF(ScreenHeight!$B59&lt;OFFSET(Radar!$AC$3,COLUMN(),0),    Param!$B$38/ScreenHeight!$B59,    (Param!$B$37+1/(1-OFFSET(Radar!$AD$3,COLUMN(),0)*ScreenHeight!$C59)/Param!$B$39)/OFFSET(Radar!$AC$3,COLUMN(),0))*DistanceShader!CA58*LightShader!CA58*(IF(OFFSET(Ghosts!$S$41,COLUMN(),0)&lt;ScreenHeight!$E59,   1,   (SQRT(OFFSET(Ghosts!$T$41,COLUMN(),0)-OFFSET(Ghosts!$R$41,COLUMN(),0)*ScreenHeight!$D59)-1))+IF(Ghosts!$B$35,IF(Param!$M$21,-1-POWER(0.3,Param!$M$21)/(IF(Param!$M$21&lt;20,LightShader!CA123,OFFSET(LightShader!CA123,Param!$M$21-20,0))+POWER(0.3,Param!$M$21)),-2),0))</f>
        <v>3.0425669650242271</v>
      </c>
      <c r="CB58" s="46">
        <f ca="1">IF(ScreenHeight!$B59&lt;OFFSET(Radar!$AC$3,COLUMN(),0),    Param!$B$38/ScreenHeight!$B59,    (Param!$B$37+1/(1-OFFSET(Radar!$AD$3,COLUMN(),0)*ScreenHeight!$C59)/Param!$B$39)/OFFSET(Radar!$AC$3,COLUMN(),0))*DistanceShader!CB58*LightShader!CB58*(IF(OFFSET(Ghosts!$S$41,COLUMN(),0)&lt;ScreenHeight!$E59,   1,   (SQRT(OFFSET(Ghosts!$T$41,COLUMN(),0)-OFFSET(Ghosts!$R$41,COLUMN(),0)*ScreenHeight!$D59)-1))+IF(Ghosts!$B$35,IF(Param!$M$21,-1-POWER(0.3,Param!$M$21)/(IF(Param!$M$21&lt;20,LightShader!CB123,OFFSET(LightShader!CB123,Param!$M$21-20,0))+POWER(0.3,Param!$M$21)),-2),0))</f>
        <v>2.9629737158788547</v>
      </c>
      <c r="CC58" s="46">
        <f ca="1">IF(ScreenHeight!$B59&lt;OFFSET(Radar!$AC$3,COLUMN(),0),    Param!$B$38/ScreenHeight!$B59,    (Param!$B$37+1/(1-OFFSET(Radar!$AD$3,COLUMN(),0)*ScreenHeight!$C59)/Param!$B$39)/OFFSET(Radar!$AC$3,COLUMN(),0))*DistanceShader!CC58*LightShader!CC58*(IF(OFFSET(Ghosts!$S$41,COLUMN(),0)&lt;ScreenHeight!$E59,   1,   (SQRT(OFFSET(Ghosts!$T$41,COLUMN(),0)-OFFSET(Ghosts!$R$41,COLUMN(),0)*ScreenHeight!$D59)-1))+IF(Ghosts!$B$35,IF(Param!$M$21,-1-POWER(0.3,Param!$M$21)/(IF(Param!$M$21&lt;20,LightShader!CC123,OFFSET(LightShader!CC123,Param!$M$21-20,0))+POWER(0.3,Param!$M$21)),-2),0))</f>
        <v>2.8851926990643655</v>
      </c>
      <c r="CD58" s="46">
        <f ca="1">IF(ScreenHeight!$B59&lt;OFFSET(Radar!$AC$3,COLUMN(),0),    Param!$B$38/ScreenHeight!$B59,    (Param!$B$37+1/(1-OFFSET(Radar!$AD$3,COLUMN(),0)*ScreenHeight!$C59)/Param!$B$39)/OFFSET(Radar!$AC$3,COLUMN(),0))*DistanceShader!CD58*LightShader!CD58*(IF(OFFSET(Ghosts!$S$41,COLUMN(),0)&lt;ScreenHeight!$E59,   1,   (SQRT(OFFSET(Ghosts!$T$41,COLUMN(),0)-OFFSET(Ghosts!$R$41,COLUMN(),0)*ScreenHeight!$D59)-1))+IF(Ghosts!$B$35,IF(Param!$M$21,-1-POWER(0.3,Param!$M$21)/(IF(Param!$M$21&lt;20,LightShader!CD123,OFFSET(LightShader!CD123,Param!$M$21-20,0))+POWER(0.3,Param!$M$21)),-2),0))</f>
        <v>2.8092686962764781</v>
      </c>
      <c r="CE58" s="46">
        <f ca="1">IF(ScreenHeight!$B59&lt;OFFSET(Radar!$AC$3,COLUMN(),0),    Param!$B$38/ScreenHeight!$B59,    (Param!$B$37+1/(1-OFFSET(Radar!$AD$3,COLUMN(),0)*ScreenHeight!$C59)/Param!$B$39)/OFFSET(Radar!$AC$3,COLUMN(),0))*DistanceShader!CE58*LightShader!CE58*(IF(OFFSET(Ghosts!$S$41,COLUMN(),0)&lt;ScreenHeight!$E59,   1,   (SQRT(OFFSET(Ghosts!$T$41,COLUMN(),0)-OFFSET(Ghosts!$R$41,COLUMN(),0)*ScreenHeight!$D59)-1))+IF(Ghosts!$B$35,IF(Param!$M$21,-1-POWER(0.3,Param!$M$21)/(IF(Param!$M$21&lt;20,LightShader!CE123,OFFSET(LightShader!CE123,Param!$M$21-20,0))+POWER(0.3,Param!$M$21)),-2),0))</f>
        <v>2.7352319852075282</v>
      </c>
      <c r="CF58" s="46">
        <f ca="1">IF(ScreenHeight!$B59&lt;OFFSET(Radar!$AC$3,COLUMN(),0),    Param!$B$38/ScreenHeight!$B59,    (Param!$B$37+1/(1-OFFSET(Radar!$AD$3,COLUMN(),0)*ScreenHeight!$C59)/Param!$B$39)/OFFSET(Radar!$AC$3,COLUMN(),0))*DistanceShader!CF58*LightShader!CF58*(IF(OFFSET(Ghosts!$S$41,COLUMN(),0)&lt;ScreenHeight!$E59,   1,   (SQRT(OFFSET(Ghosts!$T$41,COLUMN(),0)-OFFSET(Ghosts!$R$41,COLUMN(),0)*ScreenHeight!$D59)-1))+IF(Ghosts!$B$35,IF(Param!$M$21,-1-POWER(0.3,Param!$M$21)/(IF(Param!$M$21&lt;20,LightShader!CF123,OFFSET(LightShader!CF123,Param!$M$21-20,0))+POWER(0.3,Param!$M$21)),-2),0))</f>
        <v>2.6631001958034251</v>
      </c>
      <c r="CG58" s="46">
        <f ca="1">IF(ScreenHeight!$B59&lt;OFFSET(Radar!$AC$3,COLUMN(),0),    Param!$B$38/ScreenHeight!$B59,    (Param!$B$37+1/(1-OFFSET(Radar!$AD$3,COLUMN(),0)*ScreenHeight!$C59)/Param!$B$39)/OFFSET(Radar!$AC$3,COLUMN(),0))*DistanceShader!CG58*LightShader!CG58*(IF(OFFSET(Ghosts!$S$41,COLUMN(),0)&lt;ScreenHeight!$E59,   1,   (SQRT(OFFSET(Ghosts!$T$41,COLUMN(),0)-OFFSET(Ghosts!$R$41,COLUMN(),0)*ScreenHeight!$D59)-1))+IF(Ghosts!$B$35,IF(Param!$M$21,-1-POWER(0.3,Param!$M$21)/(IF(Param!$M$21&lt;20,LightShader!CG123,OFFSET(LightShader!CG123,Param!$M$21-20,0))+POWER(0.3,Param!$M$21)),-2),0))</f>
        <v>2.5928799985641438</v>
      </c>
      <c r="CH58" s="46">
        <f ca="1">IF(ScreenHeight!$B59&lt;OFFSET(Radar!$AC$3,COLUMN(),0),    Param!$B$38/ScreenHeight!$B59,    (Param!$B$37+1/(1-OFFSET(Radar!$AD$3,COLUMN(),0)*ScreenHeight!$C59)/Param!$B$39)/OFFSET(Radar!$AC$3,COLUMN(),0))*DistanceShader!CH58*LightShader!CH58*(IF(OFFSET(Ghosts!$S$41,COLUMN(),0)&lt;ScreenHeight!$E59,   1,   (SQRT(OFFSET(Ghosts!$T$41,COLUMN(),0)-OFFSET(Ghosts!$R$41,COLUMN(),0)*ScreenHeight!$D59)-1))+IF(Ghosts!$B$35,IF(Param!$M$21,-1-POWER(0.3,Param!$M$21)/(IF(Param!$M$21&lt;20,LightShader!CH123,OFFSET(LightShader!CH123,Param!$M$21-20,0))+POWER(0.3,Param!$M$21)),-2),0))</f>
        <v>2.5245686297849308</v>
      </c>
      <c r="CI58" s="46">
        <f ca="1">IF(ScreenHeight!$B59&lt;OFFSET(Radar!$AC$3,COLUMN(),0),    Param!$B$38/ScreenHeight!$B59,    (Param!$B$37+1/(1-OFFSET(Radar!$AD$3,COLUMN(),0)*ScreenHeight!$C59)/Param!$B$39)/OFFSET(Radar!$AC$3,COLUMN(),0))*DistanceShader!CI58*LightShader!CI58*(IF(OFFSET(Ghosts!$S$41,COLUMN(),0)&lt;ScreenHeight!$E59,   1,   (SQRT(OFFSET(Ghosts!$T$41,COLUMN(),0)-OFFSET(Ghosts!$R$41,COLUMN(),0)*ScreenHeight!$D59)-1))+IF(Ghosts!$B$35,IF(Param!$M$21,-1-POWER(0.3,Param!$M$21)/(IF(Param!$M$21&lt;20,LightShader!CI123,OFFSET(LightShader!CI123,Param!$M$21-20,0))+POWER(0.3,Param!$M$21)),-2),0))</f>
        <v>2.4581552613164201</v>
      </c>
      <c r="CJ58" s="46">
        <f ca="1">IF(ScreenHeight!$B59&lt;OFFSET(Radar!$AC$3,COLUMN(),0),    Param!$B$38/ScreenHeight!$B59,    (Param!$B$37+1/(1-OFFSET(Radar!$AD$3,COLUMN(),0)*ScreenHeight!$C59)/Param!$B$39)/OFFSET(Radar!$AC$3,COLUMN(),0))*DistanceShader!CJ58*LightShader!CJ58*(IF(OFFSET(Ghosts!$S$41,COLUMN(),0)&lt;ScreenHeight!$E59,   1,   (SQRT(OFFSET(Ghosts!$T$41,COLUMN(),0)-OFFSET(Ghosts!$R$41,COLUMN(),0)*ScreenHeight!$D59)-1))+IF(Ghosts!$B$35,IF(Param!$M$21,-1-POWER(0.3,Param!$M$21)/(IF(Param!$M$21&lt;20,LightShader!CJ123,OFFSET(LightShader!CJ123,Param!$M$21-20,0))+POWER(0.3,Param!$M$21)),-2),0))</f>
        <v>2.3936222241647749</v>
      </c>
      <c r="CK58" s="46">
        <f ca="1">IF(ScreenHeight!$B59&lt;OFFSET(Radar!$AC$3,COLUMN(),0),    Param!$B$38/ScreenHeight!$B59,    (Param!$B$37+1/(1-OFFSET(Radar!$AD$3,COLUMN(),0)*ScreenHeight!$C59)/Param!$B$39)/OFFSET(Radar!$AC$3,COLUMN(),0))*DistanceShader!CK58*LightShader!CK58*(IF(OFFSET(Ghosts!$S$41,COLUMN(),0)&lt;ScreenHeight!$E59,   1,   (SQRT(OFFSET(Ghosts!$T$41,COLUMN(),0)-OFFSET(Ghosts!$R$41,COLUMN(),0)*ScreenHeight!$D59)-1))+IF(Ghosts!$B$35,IF(Param!$M$21,-1-POWER(0.3,Param!$M$21)/(IF(Param!$M$21&lt;20,LightShader!CK123,OFFSET(LightShader!CK123,Param!$M$21-20,0))+POWER(0.3,Param!$M$21)),-2),0))</f>
        <v>2.3309460962667967</v>
      </c>
      <c r="CL58" s="46">
        <f ca="1">IF(ScreenHeight!$B59&lt;OFFSET(Radar!$AC$3,COLUMN(),0),    Param!$B$38/ScreenHeight!$B59,    (Param!$B$37+1/(1-OFFSET(Radar!$AD$3,COLUMN(),0)*ScreenHeight!$C59)/Param!$B$39)/OFFSET(Radar!$AC$3,COLUMN(),0))*DistanceShader!CL58*LightShader!CL58*(IF(OFFSET(Ghosts!$S$41,COLUMN(),0)&lt;ScreenHeight!$E59,   1,   (SQRT(OFFSET(Ghosts!$T$41,COLUMN(),0)-OFFSET(Ghosts!$R$41,COLUMN(),0)*ScreenHeight!$D59)-1))+IF(Ghosts!$B$35,IF(Param!$M$21,-1-POWER(0.3,Param!$M$21)/(IF(Param!$M$21&lt;20,LightShader!CL123,OFFSET(LightShader!CL123,Param!$M$21-20,0))+POWER(0.3,Param!$M$21)),-2),0))</f>
        <v>2.2700986652347201</v>
      </c>
      <c r="CM58" s="46">
        <f ca="1">IF(ScreenHeight!$B59&lt;OFFSET(Radar!$AC$3,COLUMN(),0),    Param!$B$38/ScreenHeight!$B59,    (Param!$B$37+1/(1-OFFSET(Radar!$AD$3,COLUMN(),0)*ScreenHeight!$C59)/Param!$B$39)/OFFSET(Radar!$AC$3,COLUMN(),0))*DistanceShader!CM58*LightShader!CM58*(IF(OFFSET(Ghosts!$S$41,COLUMN(),0)&lt;ScreenHeight!$E59,   1,   (SQRT(OFFSET(Ghosts!$T$41,COLUMN(),0)-OFFSET(Ghosts!$R$41,COLUMN(),0)*ScreenHeight!$D59)-1))+IF(Ghosts!$B$35,IF(Param!$M$21,-1-POWER(0.3,Param!$M$21)/(IF(Param!$M$21&lt;20,LightShader!CM123,OFFSET(LightShader!CM123,Param!$M$21-20,0))+POWER(0.3,Param!$M$21)),-2),0))</f>
        <v>2.2110477769150503</v>
      </c>
      <c r="CN58" s="46">
        <f ca="1">IF(ScreenHeight!$B59&lt;OFFSET(Radar!$AC$3,COLUMN(),0),    Param!$B$38/ScreenHeight!$B59,    (Param!$B$37+1/(1-OFFSET(Radar!$AD$3,COLUMN(),0)*ScreenHeight!$C59)/Param!$B$39)/OFFSET(Radar!$AC$3,COLUMN(),0))*DistanceShader!CN58*LightShader!CN58*(IF(OFFSET(Ghosts!$S$41,COLUMN(),0)&lt;ScreenHeight!$E59,   1,   (SQRT(OFFSET(Ghosts!$T$41,COLUMN(),0)-OFFSET(Ghosts!$R$41,COLUMN(),0)*ScreenHeight!$D59)-1))+IF(Ghosts!$B$35,IF(Param!$M$21,-1-POWER(0.3,Param!$M$21)/(IF(Param!$M$21&lt;20,LightShader!CN123,OFFSET(LightShader!CN123,Param!$M$21-20,0))+POWER(0.3,Param!$M$21)),-2),0))</f>
        <v>2.1537580803610923</v>
      </c>
      <c r="CO58" s="46">
        <f ca="1">IF(ScreenHeight!$B59&lt;OFFSET(Radar!$AC$3,COLUMN(),0),    Param!$B$38/ScreenHeight!$B59,    (Param!$B$37+1/(1-OFFSET(Radar!$AD$3,COLUMN(),0)*ScreenHeight!$C59)/Param!$B$39)/OFFSET(Radar!$AC$3,COLUMN(),0))*DistanceShader!CO58*LightShader!CO58*(IF(OFFSET(Ghosts!$S$41,COLUMN(),0)&lt;ScreenHeight!$E59,   1,   (SQRT(OFFSET(Ghosts!$T$41,COLUMN(),0)-OFFSET(Ghosts!$R$41,COLUMN(),0)*ScreenHeight!$D59)-1))+IF(Ghosts!$B$35,IF(Param!$M$21,-1-POWER(0.3,Param!$M$21)/(IF(Param!$M$21&lt;20,LightShader!CO123,OFFSET(LightShader!CO123,Param!$M$21-20,0))+POWER(0.3,Param!$M$21)),-2),0))</f>
        <v>2.0981916793712525</v>
      </c>
      <c r="CP58" s="46">
        <f ca="1">IF(ScreenHeight!$B59&lt;OFFSET(Radar!$AC$3,COLUMN(),0),    Param!$B$38/ScreenHeight!$B59,    (Param!$B$37+1/(1-OFFSET(Radar!$AD$3,COLUMN(),0)*ScreenHeight!$C59)/Param!$B$39)/OFFSET(Radar!$AC$3,COLUMN(),0))*DistanceShader!CP58*LightShader!CP58*(IF(OFFSET(Ghosts!$S$41,COLUMN(),0)&lt;ScreenHeight!$E59,   1,   (SQRT(OFFSET(Ghosts!$T$41,COLUMN(),0)-OFFSET(Ghosts!$R$41,COLUMN(),0)*ScreenHeight!$D59)-1))+IF(Ghosts!$B$35,IF(Param!$M$21,-1-POWER(0.3,Param!$M$21)/(IF(Param!$M$21&lt;20,LightShader!CP123,OFFSET(LightShader!CP123,Param!$M$21-20,0))+POWER(0.3,Param!$M$21)),-2),0))</f>
        <v>2.0443087001660869</v>
      </c>
      <c r="CQ58" s="46">
        <f ca="1">IF(ScreenHeight!$B59&lt;OFFSET(Radar!$AC$3,COLUMN(),0),    Param!$B$38/ScreenHeight!$B59,    (Param!$B$37+1/(1-OFFSET(Radar!$AD$3,COLUMN(),0)*ScreenHeight!$C59)/Param!$B$39)/OFFSET(Radar!$AC$3,COLUMN(),0))*DistanceShader!CQ58*LightShader!CQ58*(IF(OFFSET(Ghosts!$S$41,COLUMN(),0)&lt;ScreenHeight!$E59,   1,   (SQRT(OFFSET(Ghosts!$T$41,COLUMN(),0)-OFFSET(Ghosts!$R$41,COLUMN(),0)*ScreenHeight!$D59)-1))+IF(Ghosts!$B$35,IF(Param!$M$21,-1-POWER(0.3,Param!$M$21)/(IF(Param!$M$21&lt;20,LightShader!CQ123,OFFSET(LightShader!CQ123,Param!$M$21-20,0))+POWER(0.3,Param!$M$21)),-2),0))</f>
        <v>1.9920677841204273</v>
      </c>
      <c r="CR58" s="46">
        <f ca="1">IF(ScreenHeight!$B59&lt;OFFSET(Radar!$AC$3,COLUMN(),0),    Param!$B$38/ScreenHeight!$B59,    (Param!$B$37+1/(1-OFFSET(Radar!$AD$3,COLUMN(),0)*ScreenHeight!$C59)/Param!$B$39)/OFFSET(Radar!$AC$3,COLUMN(),0))*DistanceShader!CR58*LightShader!CR58*(IF(OFFSET(Ghosts!$S$41,COLUMN(),0)&lt;ScreenHeight!$E59,   1,   (SQRT(OFFSET(Ghosts!$T$41,COLUMN(),0)-OFFSET(Ghosts!$R$41,COLUMN(),0)*ScreenHeight!$D59)-1))+IF(Ghosts!$B$35,IF(Param!$M$21,-1-POWER(0.3,Param!$M$21)/(IF(Param!$M$21&lt;20,LightShader!CR123,OFFSET(LightShader!CR123,Param!$M$21-20,0))+POWER(0.3,Param!$M$21)),-2),0))</f>
        <v>1.9414265137734299</v>
      </c>
      <c r="CS58" s="46">
        <f ca="1">IF(ScreenHeight!$B59&lt;OFFSET(Radar!$AC$3,COLUMN(),0),    Param!$B$38/ScreenHeight!$B59,    (Param!$B$37+1/(1-OFFSET(Radar!$AD$3,COLUMN(),0)*ScreenHeight!$C59)/Param!$B$39)/OFFSET(Radar!$AC$3,COLUMN(),0))*DistanceShader!CS58*LightShader!CS58*(IF(OFFSET(Ghosts!$S$41,COLUMN(),0)&lt;ScreenHeight!$E59,   1,   (SQRT(OFFSET(Ghosts!$T$41,COLUMN(),0)-OFFSET(Ghosts!$R$41,COLUMN(),0)*ScreenHeight!$D59)-1))+IF(Ghosts!$B$35,IF(Param!$M$21,-1-POWER(0.3,Param!$M$21)/(IF(Param!$M$21&lt;20,LightShader!CS123,OFFSET(LightShader!CS123,Param!$M$21-20,0))+POWER(0.3,Param!$M$21)),-2),0))</f>
        <v>1.8923417796385287</v>
      </c>
      <c r="CT58" s="46">
        <f ca="1">IF(ScreenHeight!$B59&lt;OFFSET(Radar!$AC$3,COLUMN(),0),    Param!$B$38/ScreenHeight!$B59,    (Param!$B$37+1/(1-OFFSET(Radar!$AD$3,COLUMN(),0)*ScreenHeight!$C59)/Param!$B$39)/OFFSET(Radar!$AC$3,COLUMN(),0))*DistanceShader!CT58*LightShader!CT58*(IF(OFFSET(Ghosts!$S$41,COLUMN(),0)&lt;ScreenHeight!$E59,   1,   (SQRT(OFFSET(Ghosts!$T$41,COLUMN(),0)-OFFSET(Ghosts!$R$41,COLUMN(),0)*ScreenHeight!$D59)-1))+IF(Ghosts!$B$35,IF(Param!$M$21,-1-POWER(0.3,Param!$M$21)/(IF(Param!$M$21&lt;20,LightShader!CT123,OFFSET(LightShader!CT123,Param!$M$21-20,0))+POWER(0.3,Param!$M$21)),-2),0))</f>
        <v>1.8447700946479997</v>
      </c>
      <c r="CU58" s="46">
        <f ca="1">IF(ScreenHeight!$B59&lt;OFFSET(Radar!$AC$3,COLUMN(),0),    Param!$B$38/ScreenHeight!$B59,    (Param!$B$37+1/(1-OFFSET(Radar!$AD$3,COLUMN(),0)*ScreenHeight!$C59)/Param!$B$39)/OFFSET(Radar!$AC$3,COLUMN(),0))*DistanceShader!CU58*LightShader!CU58*(IF(OFFSET(Ghosts!$S$41,COLUMN(),0)&lt;ScreenHeight!$E59,   1,   (SQRT(OFFSET(Ghosts!$T$41,COLUMN(),0)-OFFSET(Ghosts!$R$41,COLUMN(),0)*ScreenHeight!$D59)-1))+IF(Ghosts!$B$35,IF(Param!$M$21,-1-POWER(0.3,Param!$M$21)/(IF(Param!$M$21&lt;20,LightShader!CU123,OFFSET(LightShader!CU123,Param!$M$21-20,0))+POWER(0.3,Param!$M$21)),-2),0))</f>
        <v>1.7986678624074559</v>
      </c>
      <c r="CV58" s="46">
        <f ca="1">IF(ScreenHeight!$B59&lt;OFFSET(Radar!$AC$3,COLUMN(),0),    Param!$B$38/ScreenHeight!$B59,    (Param!$B$37+1/(1-OFFSET(Radar!$AD$3,COLUMN(),0)*ScreenHeight!$C59)/Param!$B$39)/OFFSET(Radar!$AC$3,COLUMN(),0))*DistanceShader!CV58*LightShader!CV58*(IF(OFFSET(Ghosts!$S$41,COLUMN(),0)&lt;ScreenHeight!$E59,   1,   (SQRT(OFFSET(Ghosts!$T$41,COLUMN(),0)-OFFSET(Ghosts!$R$41,COLUMN(),0)*ScreenHeight!$D59)-1))+IF(Ghosts!$B$35,IF(Param!$M$21,-1-POWER(0.3,Param!$M$21)/(IF(Param!$M$21&lt;20,LightShader!CV123,OFFSET(LightShader!CV123,Param!$M$21-20,0))+POWER(0.3,Param!$M$21)),-2),0))</f>
        <v>1.7539916048132793</v>
      </c>
      <c r="CW58" s="46">
        <f ca="1">IF(ScreenHeight!$B59&lt;OFFSET(Radar!$AC$3,COLUMN(),0),    Param!$B$38/ScreenHeight!$B59,    (Param!$B$37+1/(1-OFFSET(Radar!$AD$3,COLUMN(),0)*ScreenHeight!$C59)/Param!$B$39)/OFFSET(Radar!$AC$3,COLUMN(),0))*DistanceShader!CW58*LightShader!CW58*(IF(OFFSET(Ghosts!$S$41,COLUMN(),0)&lt;ScreenHeight!$E59,   1,   (SQRT(OFFSET(Ghosts!$T$41,COLUMN(),0)-OFFSET(Ghosts!$R$41,COLUMN(),0)*ScreenHeight!$D59)-1))+IF(Ghosts!$B$35,IF(Param!$M$21,-1-POWER(0.3,Param!$M$21)/(IF(Param!$M$21&lt;20,LightShader!CW123,OFFSET(LightShader!CW123,Param!$M$21-20,0))+POWER(0.3,Param!$M$21)),-2),0))</f>
        <v>1.7106981540060833</v>
      </c>
    </row>
    <row r="59" spans="1:144" ht="7.5" customHeight="1">
      <c r="A59" s="46">
        <f ca="1">IF(ScreenHeight!$B60&lt;OFFSET(Radar!$AC$3,COLUMN(),0),    Param!$B$38/ScreenHeight!$B60,    (Param!$B$37+1/(1-OFFSET(Radar!$AD$3,COLUMN(),0)*ScreenHeight!$C60)/Param!$B$39)/OFFSET(Radar!$AC$3,COLUMN(),0))*DistanceShader!A59*LightShader!A59*(IF(OFFSET(Ghosts!$S$41,COLUMN(),0)&lt;ScreenHeight!$E60,   1,   (SQRT(OFFSET(Ghosts!$T$41,COLUMN(),0)-OFFSET(Ghosts!$R$41,COLUMN(),0)*ScreenHeight!$D60)-1))+IF(Ghosts!$B$35,IF(Param!$M$21,-1-POWER(0.3,Param!$M$21)/(IF(Param!$M$21&lt;20,LightShader!A124,OFFSET(LightShader!A124,Param!$M$21-20,0))+POWER(0.3,Param!$M$21)),-2),0))</f>
        <v>1.7853083022110827</v>
      </c>
      <c r="B59" s="46">
        <f ca="1">IF(ScreenHeight!$B60&lt;OFFSET(Radar!$AC$3,COLUMN(),0),    Param!$B$38/ScreenHeight!$B60,    (Param!$B$37+1/(1-OFFSET(Radar!$AD$3,COLUMN(),0)*ScreenHeight!$C60)/Param!$B$39)/OFFSET(Radar!$AC$3,COLUMN(),0))*DistanceShader!B59*LightShader!B59*(IF(OFFSET(Ghosts!$S$41,COLUMN(),0)&lt;ScreenHeight!$E60,   1,   (SQRT(OFFSET(Ghosts!$T$41,COLUMN(),0)-OFFSET(Ghosts!$R$41,COLUMN(),0)*ScreenHeight!$D60)-1))+IF(Ghosts!$B$35,IF(Param!$M$21,-1-POWER(0.3,Param!$M$21)/(IF(Param!$M$21&lt;20,LightShader!B124,OFFSET(LightShader!B124,Param!$M$21-20,0))+POWER(0.3,Param!$M$21)),-2),0))</f>
        <v>1.8297698536588225</v>
      </c>
      <c r="C59" s="46">
        <f ca="1">IF(ScreenHeight!$B60&lt;OFFSET(Radar!$AC$3,COLUMN(),0),    Param!$B$38/ScreenHeight!$B60,    (Param!$B$37+1/(1-OFFSET(Radar!$AD$3,COLUMN(),0)*ScreenHeight!$C60)/Param!$B$39)/OFFSET(Radar!$AC$3,COLUMN(),0))*DistanceShader!C59*LightShader!C59*(IF(OFFSET(Ghosts!$S$41,COLUMN(),0)&lt;ScreenHeight!$E60,   1,   (SQRT(OFFSET(Ghosts!$T$41,COLUMN(),0)-OFFSET(Ghosts!$R$41,COLUMN(),0)*ScreenHeight!$D60)-1))+IF(Ghosts!$B$35,IF(Param!$M$21,-1-POWER(0.3,Param!$M$21)/(IF(Param!$M$21&lt;20,LightShader!C124,OFFSET(LightShader!C124,Param!$M$21-20,0))+POWER(0.3,Param!$M$21)),-2),0))</f>
        <v>1.8755981204814607</v>
      </c>
      <c r="D59" s="46">
        <f ca="1">IF(ScreenHeight!$B60&lt;OFFSET(Radar!$AC$3,COLUMN(),0),    Param!$B$38/ScreenHeight!$B60,    (Param!$B$37+1/(1-OFFSET(Radar!$AD$3,COLUMN(),0)*ScreenHeight!$C60)/Param!$B$39)/OFFSET(Radar!$AC$3,COLUMN(),0))*DistanceShader!D59*LightShader!D59*(IF(OFFSET(Ghosts!$S$41,COLUMN(),0)&lt;ScreenHeight!$E60,   1,   (SQRT(OFFSET(Ghosts!$T$41,COLUMN(),0)-OFFSET(Ghosts!$R$41,COLUMN(),0)*ScreenHeight!$D60)-1))+IF(Ghosts!$B$35,IF(Param!$M$21,-1-POWER(0.3,Param!$M$21)/(IF(Param!$M$21&lt;20,LightShader!D124,OFFSET(LightShader!D124,Param!$M$21-20,0))+POWER(0.3,Param!$M$21)),-2),0))</f>
        <v>1.922831543400132</v>
      </c>
      <c r="E59" s="46">
        <f ca="1">IF(ScreenHeight!$B60&lt;OFFSET(Radar!$AC$3,COLUMN(),0),    Param!$B$38/ScreenHeight!$B60,    (Param!$B$37+1/(1-OFFSET(Radar!$AD$3,COLUMN(),0)*ScreenHeight!$C60)/Param!$B$39)/OFFSET(Radar!$AC$3,COLUMN(),0))*DistanceShader!E59*LightShader!E59*(IF(OFFSET(Ghosts!$S$41,COLUMN(),0)&lt;ScreenHeight!$E60,   1,   (SQRT(OFFSET(Ghosts!$T$41,COLUMN(),0)-OFFSET(Ghosts!$R$41,COLUMN(),0)*ScreenHeight!$D60)-1))+IF(Ghosts!$B$35,IF(Param!$M$21,-1-POWER(0.3,Param!$M$21)/(IF(Param!$M$21&lt;20,LightShader!E124,OFFSET(LightShader!E124,Param!$M$21-20,0))+POWER(0.3,Param!$M$21)),-2),0))</f>
        <v>1.9715083810188683</v>
      </c>
      <c r="F59" s="46">
        <f ca="1">IF(ScreenHeight!$B60&lt;OFFSET(Radar!$AC$3,COLUMN(),0),    Param!$B$38/ScreenHeight!$B60,    (Param!$B$37+1/(1-OFFSET(Radar!$AD$3,COLUMN(),0)*ScreenHeight!$C60)/Param!$B$39)/OFFSET(Radar!$AC$3,COLUMN(),0))*DistanceShader!F59*LightShader!F59*(IF(OFFSET(Ghosts!$S$41,COLUMN(),0)&lt;ScreenHeight!$E60,   1,   (SQRT(OFFSET(Ghosts!$T$41,COLUMN(),0)-OFFSET(Ghosts!$R$41,COLUMN(),0)*ScreenHeight!$D60)-1))+IF(Ghosts!$B$35,IF(Param!$M$21,-1-POWER(0.3,Param!$M$21)/(IF(Param!$M$21&lt;20,LightShader!F124,OFFSET(LightShader!F124,Param!$M$21-20,0))+POWER(0.3,Param!$M$21)),-2),0))</f>
        <v>2.0216664806738986</v>
      </c>
      <c r="G59" s="46">
        <f ca="1">IF(ScreenHeight!$B60&lt;OFFSET(Radar!$AC$3,COLUMN(),0),    Param!$B$38/ScreenHeight!$B60,    (Param!$B$37+1/(1-OFFSET(Radar!$AD$3,COLUMN(),0)*ScreenHeight!$C60)/Param!$B$39)/OFFSET(Radar!$AC$3,COLUMN(),0))*DistanceShader!G59*LightShader!G59*(IF(OFFSET(Ghosts!$S$41,COLUMN(),0)&lt;ScreenHeight!$E60,   1,   (SQRT(OFFSET(Ghosts!$T$41,COLUMN(),0)-OFFSET(Ghosts!$R$41,COLUMN(),0)*ScreenHeight!$D60)-1))+IF(Ghosts!$B$35,IF(Param!$M$21,-1-POWER(0.3,Param!$M$21)/(IF(Param!$M$21&lt;20,LightShader!G124,OFFSET(LightShader!G124,Param!$M$21-20,0))+POWER(0.3,Param!$M$21)),-2),0))</f>
        <v>2.0733430125241719</v>
      </c>
      <c r="H59" s="46">
        <f ca="1">IF(ScreenHeight!$B60&lt;OFFSET(Radar!$AC$3,COLUMN(),0),    Param!$B$38/ScreenHeight!$B60,    (Param!$B$37+1/(1-OFFSET(Radar!$AD$3,COLUMN(),0)*ScreenHeight!$C60)/Param!$B$39)/OFFSET(Radar!$AC$3,COLUMN(),0))*DistanceShader!H59*LightShader!H59*(IF(OFFSET(Ghosts!$S$41,COLUMN(),0)&lt;ScreenHeight!$E60,   1,   (SQRT(OFFSET(Ghosts!$T$41,COLUMN(),0)-OFFSET(Ghosts!$R$41,COLUMN(),0)*ScreenHeight!$D60)-1))+IF(Ghosts!$B$35,IF(Param!$M$21,-1-POWER(0.3,Param!$M$21)/(IF(Param!$M$21&lt;20,LightShader!H124,OFFSET(LightShader!H124,Param!$M$21-20,0))+POWER(0.3,Param!$M$21)),-2),0))</f>
        <v>2.1265741622811829</v>
      </c>
      <c r="I59" s="46">
        <f ca="1">IF(ScreenHeight!$B60&lt;OFFSET(Radar!$AC$3,COLUMN(),0),    Param!$B$38/ScreenHeight!$B60,    (Param!$B$37+1/(1-OFFSET(Radar!$AD$3,COLUMN(),0)*ScreenHeight!$C60)/Param!$B$39)/OFFSET(Radar!$AC$3,COLUMN(),0))*DistanceShader!I59*LightShader!I59*(IF(OFFSET(Ghosts!$S$41,COLUMN(),0)&lt;ScreenHeight!$E60,   1,   (SQRT(OFFSET(Ghosts!$T$41,COLUMN(),0)-OFFSET(Ghosts!$R$41,COLUMN(),0)*ScreenHeight!$D60)-1))+IF(Ghosts!$B$35,IF(Param!$M$21,-1-POWER(0.3,Param!$M$21)/(IF(Param!$M$21&lt;20,LightShader!I124,OFFSET(LightShader!I124,Param!$M$21-20,0))+POWER(0.3,Param!$M$21)),-2),0))</f>
        <v>2.1813947775162115</v>
      </c>
      <c r="J59" s="46">
        <f ca="1">IF(ScreenHeight!$B60&lt;OFFSET(Radar!$AC$3,COLUMN(),0),    Param!$B$38/ScreenHeight!$B60,    (Param!$B$37+1/(1-OFFSET(Radar!$AD$3,COLUMN(),0)*ScreenHeight!$C60)/Param!$B$39)/OFFSET(Radar!$AC$3,COLUMN(),0))*DistanceShader!J59*LightShader!J59*(IF(OFFSET(Ghosts!$S$41,COLUMN(),0)&lt;ScreenHeight!$E60,   1,   (SQRT(OFFSET(Ghosts!$T$41,COLUMN(),0)-OFFSET(Ghosts!$R$41,COLUMN(),0)*ScreenHeight!$D60)-1))+IF(Ghosts!$B$35,IF(Param!$M$21,-1-POWER(0.3,Param!$M$21)/(IF(Param!$M$21&lt;20,LightShader!J124,OFFSET(LightShader!J124,Param!$M$21-20,0))+POWER(0.3,Param!$M$21)),-2),0))</f>
        <v>2.2378379620053117</v>
      </c>
      <c r="K59" s="46">
        <f ca="1">IF(ScreenHeight!$B60&lt;OFFSET(Radar!$AC$3,COLUMN(),0),    Param!$B$38/ScreenHeight!$B60,    (Param!$B$37+1/(1-OFFSET(Radar!$AD$3,COLUMN(),0)*ScreenHeight!$C60)/Param!$B$39)/OFFSET(Radar!$AC$3,COLUMN(),0))*DistanceShader!K59*LightShader!K59*(IF(OFFSET(Ghosts!$S$41,COLUMN(),0)&lt;ScreenHeight!$E60,   1,   (SQRT(OFFSET(Ghosts!$T$41,COLUMN(),0)-OFFSET(Ghosts!$R$41,COLUMN(),0)*ScreenHeight!$D60)-1))+IF(Ghosts!$B$35,IF(Param!$M$21,-1-POWER(0.3,Param!$M$21)/(IF(Param!$M$21&lt;20,LightShader!K124,OFFSET(LightShader!K124,Param!$M$21-20,0))+POWER(0.3,Param!$M$21)),-2),0))</f>
        <v>2.2959346120860213</v>
      </c>
      <c r="L59" s="46">
        <f ca="1">IF(ScreenHeight!$B60&lt;OFFSET(Radar!$AC$3,COLUMN(),0),    Param!$B$38/ScreenHeight!$B60,    (Param!$B$37+1/(1-OFFSET(Radar!$AD$3,COLUMN(),0)*ScreenHeight!$C60)/Param!$B$39)/OFFSET(Radar!$AC$3,COLUMN(),0))*DistanceShader!L59*LightShader!L59*(IF(OFFSET(Ghosts!$S$41,COLUMN(),0)&lt;ScreenHeight!$E60,   1,   (SQRT(OFFSET(Ghosts!$T$41,COLUMN(),0)-OFFSET(Ghosts!$R$41,COLUMN(),0)*ScreenHeight!$D60)-1))+IF(Ghosts!$B$35,IF(Param!$M$21,-1-POWER(0.3,Param!$M$21)/(IF(Param!$M$21&lt;20,LightShader!L124,OFFSET(LightShader!L124,Param!$M$21-20,0))+POWER(0.3,Param!$M$21)),-2),0))</f>
        <v>2.3557128885180245</v>
      </c>
      <c r="M59" s="46">
        <f ca="1">IF(ScreenHeight!$B60&lt;OFFSET(Radar!$AC$3,COLUMN(),0),    Param!$B$38/ScreenHeight!$B60,    (Param!$B$37+1/(1-OFFSET(Radar!$AD$3,COLUMN(),0)*ScreenHeight!$C60)/Param!$B$39)/OFFSET(Radar!$AC$3,COLUMN(),0))*DistanceShader!M59*LightShader!M59*(IF(OFFSET(Ghosts!$S$41,COLUMN(),0)&lt;ScreenHeight!$E60,   1,   (SQRT(OFFSET(Ghosts!$T$41,COLUMN(),0)-OFFSET(Ghosts!$R$41,COLUMN(),0)*ScreenHeight!$D60)-1))+IF(Ghosts!$B$35,IF(Param!$M$21,-1-POWER(0.3,Param!$M$21)/(IF(Param!$M$21&lt;20,LightShader!M124,OFFSET(LightShader!M124,Param!$M$21-20,0))+POWER(0.3,Param!$M$21)),-2),0))</f>
        <v>2.4171976168812033</v>
      </c>
      <c r="N59" s="46">
        <f ca="1">IF(ScreenHeight!$B60&lt;OFFSET(Radar!$AC$3,COLUMN(),0),    Param!$B$38/ScreenHeight!$B60,    (Param!$B$37+1/(1-OFFSET(Radar!$AD$3,COLUMN(),0)*ScreenHeight!$C60)/Param!$B$39)/OFFSET(Radar!$AC$3,COLUMN(),0))*DistanceShader!N59*LightShader!N59*(IF(OFFSET(Ghosts!$S$41,COLUMN(),0)&lt;ScreenHeight!$E60,   1,   (SQRT(OFFSET(Ghosts!$T$41,COLUMN(),0)-OFFSET(Ghosts!$R$41,COLUMN(),0)*ScreenHeight!$D60)-1))+IF(Ghosts!$B$35,IF(Param!$M$21,-1-POWER(0.3,Param!$M$21)/(IF(Param!$M$21&lt;20,LightShader!N124,OFFSET(LightShader!N124,Param!$M$21-20,0))+POWER(0.3,Param!$M$21)),-2),0))</f>
        <v>2.4804096091337113</v>
      </c>
      <c r="O59" s="46">
        <f ca="1">IF(ScreenHeight!$B60&lt;OFFSET(Radar!$AC$3,COLUMN(),0),    Param!$B$38/ScreenHeight!$B60,    (Param!$B$37+1/(1-OFFSET(Radar!$AD$3,COLUMN(),0)*ScreenHeight!$C60)/Param!$B$39)/OFFSET(Radar!$AC$3,COLUMN(),0))*DistanceShader!O59*LightShader!O59*(IF(OFFSET(Ghosts!$S$41,COLUMN(),0)&lt;ScreenHeight!$E60,   1,   (SQRT(OFFSET(Ghosts!$T$41,COLUMN(),0)-OFFSET(Ghosts!$R$41,COLUMN(),0)*ScreenHeight!$D60)-1))+IF(Ghosts!$B$35,IF(Param!$M$21,-1-POWER(0.3,Param!$M$21)/(IF(Param!$M$21&lt;20,LightShader!O124,OFFSET(LightShader!O124,Param!$M$21-20,0))+POWER(0.3,Param!$M$21)),-2),0))</f>
        <v>2.5453648986229376</v>
      </c>
      <c r="P59" s="46">
        <f ca="1">IF(ScreenHeight!$B60&lt;OFFSET(Radar!$AC$3,COLUMN(),0),    Param!$B$38/ScreenHeight!$B60,    (Param!$B$37+1/(1-OFFSET(Radar!$AD$3,COLUMN(),0)*ScreenHeight!$C60)/Param!$B$39)/OFFSET(Radar!$AC$3,COLUMN(),0))*DistanceShader!P59*LightShader!P59*(IF(OFFSET(Ghosts!$S$41,COLUMN(),0)&lt;ScreenHeight!$E60,   1,   (SQRT(OFFSET(Ghosts!$T$41,COLUMN(),0)-OFFSET(Ghosts!$R$41,COLUMN(),0)*ScreenHeight!$D60)-1))+IF(Ghosts!$B$35,IF(Param!$M$21,-1-POWER(0.3,Param!$M$21)/(IF(Param!$M$21&lt;20,LightShader!P124,OFFSET(LightShader!P124,Param!$M$21-20,0))+POWER(0.3,Param!$M$21)),-2),0))</f>
        <v>2.6120738806367054</v>
      </c>
      <c r="Q59" s="46">
        <f ca="1">IF(ScreenHeight!$B60&lt;OFFSET(Radar!$AC$3,COLUMN(),0),    Param!$B$38/ScreenHeight!$B60,    (Param!$B$37+1/(1-OFFSET(Radar!$AD$3,COLUMN(),0)*ScreenHeight!$C60)/Param!$B$39)/OFFSET(Radar!$AC$3,COLUMN(),0))*DistanceShader!Q59*LightShader!Q59*(IF(OFFSET(Ghosts!$S$41,COLUMN(),0)&lt;ScreenHeight!$E60,   1,   (SQRT(OFFSET(Ghosts!$T$41,COLUMN(),0)-OFFSET(Ghosts!$R$41,COLUMN(),0)*ScreenHeight!$D60)-1))+IF(Ghosts!$B$35,IF(Param!$M$21,-1-POWER(0.3,Param!$M$21)/(IF(Param!$M$21&lt;20,LightShader!Q124,OFFSET(LightShader!Q124,Param!$M$21-20,0))+POWER(0.3,Param!$M$21)),-2),0))</f>
        <v>2.6805403505560919</v>
      </c>
      <c r="R59" s="46">
        <f ca="1">IF(ScreenHeight!$B60&lt;OFFSET(Radar!$AC$3,COLUMN(),0),    Param!$B$38/ScreenHeight!$B60,    (Param!$B$37+1/(1-OFFSET(Radar!$AD$3,COLUMN(),0)*ScreenHeight!$C60)/Param!$B$39)/OFFSET(Radar!$AC$3,COLUMN(),0))*DistanceShader!R59*LightShader!R59*(IF(OFFSET(Ghosts!$S$41,COLUMN(),0)&lt;ScreenHeight!$E60,   1,   (SQRT(OFFSET(Ghosts!$T$41,COLUMN(),0)-OFFSET(Ghosts!$R$41,COLUMN(),0)*ScreenHeight!$D60)-1))+IF(Ghosts!$B$35,IF(Param!$M$21,-1-POWER(0.3,Param!$M$21)/(IF(Param!$M$21&lt;20,LightShader!R124,OFFSET(LightShader!R124,Param!$M$21-20,0))+POWER(0.3,Param!$M$21)),-2),0))</f>
        <v>2.7507604318945562</v>
      </c>
      <c r="S59" s="46">
        <f ca="1">IF(ScreenHeight!$B60&lt;OFFSET(Radar!$AC$3,COLUMN(),0),    Param!$B$38/ScreenHeight!$B60,    (Param!$B$37+1/(1-OFFSET(Radar!$AD$3,COLUMN(),0)*ScreenHeight!$C60)/Param!$B$39)/OFFSET(Radar!$AC$3,COLUMN(),0))*DistanceShader!S59*LightShader!S59*(IF(OFFSET(Ghosts!$S$41,COLUMN(),0)&lt;ScreenHeight!$E60,   1,   (SQRT(OFFSET(Ghosts!$T$41,COLUMN(),0)-OFFSET(Ghosts!$R$41,COLUMN(),0)*ScreenHeight!$D60)-1))+IF(Ghosts!$B$35,IF(Param!$M$21,-1-POWER(0.3,Param!$M$21)/(IF(Param!$M$21&lt;20,LightShader!S124,OFFSET(LightShader!S124,Param!$M$21-20,0))+POWER(0.3,Param!$M$21)),-2),0))</f>
        <v>2.8227213870672307</v>
      </c>
      <c r="T59" s="46">
        <f ca="1">IF(ScreenHeight!$B60&lt;OFFSET(Radar!$AC$3,COLUMN(),0),    Param!$B$38/ScreenHeight!$B60,    (Param!$B$37+1/(1-OFFSET(Radar!$AD$3,COLUMN(),0)*ScreenHeight!$C60)/Param!$B$39)/OFFSET(Radar!$AC$3,COLUMN(),0))*DistanceShader!T59*LightShader!T59*(IF(OFFSET(Ghosts!$S$41,COLUMN(),0)&lt;ScreenHeight!$E60,   1,   (SQRT(OFFSET(Ghosts!$T$41,COLUMN(),0)-OFFSET(Ghosts!$R$41,COLUMN(),0)*ScreenHeight!$D60)-1))+IF(Ghosts!$B$35,IF(Param!$M$21,-1-POWER(0.3,Param!$M$21)/(IF(Param!$M$21&lt;20,LightShader!T124,OFFSET(LightShader!T124,Param!$M$21-20,0))+POWER(0.3,Param!$M$21)),-2),0))</f>
        <v>2.8964003047347755</v>
      </c>
      <c r="U59" s="46">
        <f ca="1">IF(ScreenHeight!$B60&lt;OFFSET(Radar!$AC$3,COLUMN(),0),    Param!$B$38/ScreenHeight!$B60,    (Param!$B$37+1/(1-OFFSET(Radar!$AD$3,COLUMN(),0)*ScreenHeight!$C60)/Param!$B$39)/OFFSET(Radar!$AC$3,COLUMN(),0))*DistanceShader!U59*LightShader!U59*(IF(OFFSET(Ghosts!$S$41,COLUMN(),0)&lt;ScreenHeight!$E60,   1,   (SQRT(OFFSET(Ghosts!$T$41,COLUMN(),0)-OFFSET(Ghosts!$R$41,COLUMN(),0)*ScreenHeight!$D60)-1))+IF(Ghosts!$B$35,IF(Param!$M$21,-1-POWER(0.3,Param!$M$21)/(IF(Param!$M$21&lt;20,LightShader!U124,OFFSET(LightShader!U124,Param!$M$21-20,0))+POWER(0.3,Param!$M$21)),-2),0))</f>
        <v>2.9717626591345709</v>
      </c>
      <c r="V59" s="46">
        <f ca="1">IF(ScreenHeight!$B60&lt;OFFSET(Radar!$AC$3,COLUMN(),0),    Param!$B$38/ScreenHeight!$B60,    (Param!$B$37+1/(1-OFFSET(Radar!$AD$3,COLUMN(),0)*ScreenHeight!$C60)/Param!$B$39)/OFFSET(Radar!$AC$3,COLUMN(),0))*DistanceShader!V59*LightShader!V59*(IF(OFFSET(Ghosts!$S$41,COLUMN(),0)&lt;ScreenHeight!$E60,   1,   (SQRT(OFFSET(Ghosts!$T$41,COLUMN(),0)-OFFSET(Ghosts!$R$41,COLUMN(),0)*ScreenHeight!$D60)-1))+IF(Ghosts!$B$35,IF(Param!$M$21,-1-POWER(0.3,Param!$M$21)/(IF(Param!$M$21&lt;20,LightShader!V124,OFFSET(LightShader!V124,Param!$M$21-20,0))+POWER(0.3,Param!$M$21)),-2),0))</f>
        <v>3.0487607390966431</v>
      </c>
      <c r="W59" s="46">
        <f ca="1">IF(ScreenHeight!$B60&lt;OFFSET(Radar!$AC$3,COLUMN(),0),    Param!$B$38/ScreenHeight!$B60,    (Param!$B$37+1/(1-OFFSET(Radar!$AD$3,COLUMN(),0)*ScreenHeight!$C60)/Param!$B$39)/OFFSET(Radar!$AC$3,COLUMN(),0))*DistanceShader!W59*LightShader!W59*(IF(OFFSET(Ghosts!$S$41,COLUMN(),0)&lt;ScreenHeight!$E60,   1,   (SQRT(OFFSET(Ghosts!$T$41,COLUMN(),0)-OFFSET(Ghosts!$R$41,COLUMN(),0)*ScreenHeight!$D60)-1))+IF(Ghosts!$B$35,IF(Param!$M$21,-1-POWER(0.3,Param!$M$21)/(IF(Param!$M$21&lt;20,LightShader!W124,OFFSET(LightShader!W124,Param!$M$21-20,0))+POWER(0.3,Param!$M$21)),-2),0))</f>
        <v>3.1273319476122201</v>
      </c>
      <c r="X59" s="46">
        <f ca="1">IF(ScreenHeight!$B60&lt;OFFSET(Radar!$AC$3,COLUMN(),0),    Param!$B$38/ScreenHeight!$B60,    (Param!$B$37+1/(1-OFFSET(Radar!$AD$3,COLUMN(),0)*ScreenHeight!$C60)/Param!$B$39)/OFFSET(Radar!$AC$3,COLUMN(),0))*DistanceShader!X59*LightShader!X59*(IF(OFFSET(Ghosts!$S$41,COLUMN(),0)&lt;ScreenHeight!$E60,   1,   (SQRT(OFFSET(Ghosts!$T$41,COLUMN(),0)-OFFSET(Ghosts!$R$41,COLUMN(),0)*ScreenHeight!$D60)-1))+IF(Ghosts!$B$35,IF(Param!$M$21,-1-POWER(0.3,Param!$M$21)/(IF(Param!$M$21&lt;20,LightShader!X124,OFFSET(LightShader!X124,Param!$M$21-20,0))+POWER(0.3,Param!$M$21)),-2),0))</f>
        <v>3.2073969770678565</v>
      </c>
      <c r="Y59" s="46">
        <f ca="1">IF(ScreenHeight!$B60&lt;OFFSET(Radar!$AC$3,COLUMN(),0),    Param!$B$38/ScreenHeight!$B60,    (Param!$B$37+1/(1-OFFSET(Radar!$AD$3,COLUMN(),0)*ScreenHeight!$C60)/Param!$B$39)/OFFSET(Radar!$AC$3,COLUMN(),0))*DistanceShader!Y59*LightShader!Y59*(IF(OFFSET(Ghosts!$S$41,COLUMN(),0)&lt;ScreenHeight!$E60,   1,   (SQRT(OFFSET(Ghosts!$T$41,COLUMN(),0)-OFFSET(Ghosts!$R$41,COLUMN(),0)*ScreenHeight!$D60)-1))+IF(Ghosts!$B$35,IF(Param!$M$21,-1-POWER(0.3,Param!$M$21)/(IF(Param!$M$21&lt;20,LightShader!Y124,OFFSET(LightShader!Y124,Param!$M$21-20,0))+POWER(0.3,Param!$M$21)),-2),0))</f>
        <v>3.2888578707787723</v>
      </c>
      <c r="Z59" s="46">
        <f ca="1">IF(ScreenHeight!$B60&lt;OFFSET(Radar!$AC$3,COLUMN(),0),    Param!$B$38/ScreenHeight!$B60,    (Param!$B$37+1/(1-OFFSET(Radar!$AD$3,COLUMN(),0)*ScreenHeight!$C60)/Param!$B$39)/OFFSET(Radar!$AC$3,COLUMN(),0))*DistanceShader!Z59*LightShader!Z59*(IF(OFFSET(Ghosts!$S$41,COLUMN(),0)&lt;ScreenHeight!$E60,   1,   (SQRT(OFFSET(Ghosts!$T$41,COLUMN(),0)-OFFSET(Ghosts!$R$41,COLUMN(),0)*ScreenHeight!$D60)-1))+IF(Ghosts!$B$35,IF(Param!$M$21,-1-POWER(0.3,Param!$M$21)/(IF(Param!$M$21&lt;20,LightShader!Z124,OFFSET(LightShader!Z124,Param!$M$21-20,0))+POWER(0.3,Param!$M$21)),-2),0))</f>
        <v>3.3715959884545939</v>
      </c>
      <c r="AA59" s="46">
        <f ca="1">IF(ScreenHeight!$B60&lt;OFFSET(Radar!$AC$3,COLUMN(),0),    Param!$B$38/ScreenHeight!$B60,    (Param!$B$37+1/(1-OFFSET(Radar!$AD$3,COLUMN(),0)*ScreenHeight!$C60)/Param!$B$39)/OFFSET(Radar!$AC$3,COLUMN(),0))*DistanceShader!AA59*LightShader!AA59*(IF(OFFSET(Ghosts!$S$41,COLUMN(),0)&lt;ScreenHeight!$E60,   1,   (SQRT(OFFSET(Ghosts!$T$41,COLUMN(),0)-OFFSET(Ghosts!$R$41,COLUMN(),0)*ScreenHeight!$D60)-1))+IF(Ghosts!$B$35,IF(Param!$M$21,-1-POWER(0.3,Param!$M$21)/(IF(Param!$M$21&lt;20,LightShader!AA124,OFFSET(LightShader!AA124,Param!$M$21-20,0))+POWER(0.3,Param!$M$21)),-2),0))</f>
        <v>3.4554699018972497</v>
      </c>
      <c r="AB59" s="46">
        <f ca="1">IF(ScreenHeight!$B60&lt;OFFSET(Radar!$AC$3,COLUMN(),0),    Param!$B$38/ScreenHeight!$B60,    (Param!$B$37+1/(1-OFFSET(Radar!$AD$3,COLUMN(),0)*ScreenHeight!$C60)/Param!$B$39)/OFFSET(Radar!$AC$3,COLUMN(),0))*DistanceShader!AB59*LightShader!AB59*(IF(OFFSET(Ghosts!$S$41,COLUMN(),0)&lt;ScreenHeight!$E60,   1,   (SQRT(OFFSET(Ghosts!$T$41,COLUMN(),0)-OFFSET(Ghosts!$R$41,COLUMN(),0)*ScreenHeight!$D60)-1))+IF(Ghosts!$B$35,IF(Param!$M$21,-1-POWER(0.3,Param!$M$21)/(IF(Param!$M$21&lt;20,LightShader!AB124,OFFSET(LightShader!AB124,Param!$M$21-20,0))+POWER(0.3,Param!$M$21)),-2),0))</f>
        <v>3.5403132577128993</v>
      </c>
      <c r="AC59" s="46">
        <f ca="1">IF(ScreenHeight!$B60&lt;OFFSET(Radar!$AC$3,COLUMN(),0),    Param!$B$38/ScreenHeight!$B60,    (Param!$B$37+1/(1-OFFSET(Radar!$AD$3,COLUMN(),0)*ScreenHeight!$C60)/Param!$B$39)/OFFSET(Radar!$AC$3,COLUMN(),0))*DistanceShader!AC59*LightShader!AC59*(IF(OFFSET(Ghosts!$S$41,COLUMN(),0)&lt;ScreenHeight!$E60,   1,   (SQRT(OFFSET(Ghosts!$T$41,COLUMN(),0)-OFFSET(Ghosts!$R$41,COLUMN(),0)*ScreenHeight!$D60)-1))+IF(Ghosts!$B$35,IF(Param!$M$21,-1-POWER(0.3,Param!$M$21)/(IF(Param!$M$21&lt;20,LightShader!AC124,OFFSET(LightShader!AC124,Param!$M$21-20,0))+POWER(0.3,Param!$M$21)),-2),0))</f>
        <v>3.6259326561919782</v>
      </c>
      <c r="AD59" s="46">
        <f ca="1">IF(ScreenHeight!$B60&lt;OFFSET(Radar!$AC$3,COLUMN(),0),    Param!$B$38/ScreenHeight!$B60,    (Param!$B$37+1/(1-OFFSET(Radar!$AD$3,COLUMN(),0)*ScreenHeight!$C60)/Param!$B$39)/OFFSET(Radar!$AC$3,COLUMN(),0))*DistanceShader!AD59*LightShader!AD59*(IF(OFFSET(Ghosts!$S$41,COLUMN(),0)&lt;ScreenHeight!$E60,   1,   (SQRT(OFFSET(Ghosts!$T$41,COLUMN(),0)-OFFSET(Ghosts!$R$41,COLUMN(),0)*ScreenHeight!$D60)-1))+IF(Ghosts!$B$35,IF(Param!$M$21,-1-POWER(0.3,Param!$M$21)/(IF(Param!$M$21&lt;20,LightShader!AD124,OFFSET(LightShader!AD124,Param!$M$21-20,0))+POWER(0.3,Param!$M$21)),-2),0))</f>
        <v>3.7121056097298362</v>
      </c>
      <c r="AE59" s="46">
        <f ca="1">IF(ScreenHeight!$B60&lt;OFFSET(Radar!$AC$3,COLUMN(),0),    Param!$B$38/ScreenHeight!$B60,    (Param!$B$37+1/(1-OFFSET(Radar!$AD$3,COLUMN(),0)*ScreenHeight!$C60)/Param!$B$39)/OFFSET(Radar!$AC$3,COLUMN(),0))*DistanceShader!AE59*LightShader!AE59*(IF(OFFSET(Ghosts!$S$41,COLUMN(),0)&lt;ScreenHeight!$E60,   1,   (SQRT(OFFSET(Ghosts!$T$41,COLUMN(),0)-OFFSET(Ghosts!$R$41,COLUMN(),0)*ScreenHeight!$D60)-1))+IF(Ghosts!$B$35,IF(Param!$M$21,-1-POWER(0.3,Param!$M$21)/(IF(Param!$M$21&lt;20,LightShader!AE124,OFFSET(LightShader!AE124,Param!$M$21-20,0))+POWER(0.3,Param!$M$21)),-2),0))</f>
        <v>3.7985786600073568</v>
      </c>
      <c r="AF59" s="46">
        <f ca="1">IF(ScreenHeight!$B60&lt;OFFSET(Radar!$AC$3,COLUMN(),0),    Param!$B$38/ScreenHeight!$B60,    (Param!$B$37+1/(1-OFFSET(Radar!$AD$3,COLUMN(),0)*ScreenHeight!$C60)/Param!$B$39)/OFFSET(Radar!$AC$3,COLUMN(),0))*DistanceShader!AF59*LightShader!AF59*(IF(OFFSET(Ghosts!$S$41,COLUMN(),0)&lt;ScreenHeight!$E60,   1,   (SQRT(OFFSET(Ghosts!$T$41,COLUMN(),0)-OFFSET(Ghosts!$R$41,COLUMN(),0)*ScreenHeight!$D60)-1))+IF(Ghosts!$B$35,IF(Param!$M$21,-1-POWER(0.3,Param!$M$21)/(IF(Param!$M$21&lt;20,LightShader!AF124,OFFSET(LightShader!AF124,Param!$M$21-20,0))+POWER(0.3,Param!$M$21)),-2),0))</f>
        <v>3.8850657501707904</v>
      </c>
      <c r="AG59" s="46">
        <f ca="1">IF(ScreenHeight!$B60&lt;OFFSET(Radar!$AC$3,COLUMN(),0),    Param!$B$38/ScreenHeight!$B60,    (Param!$B$37+1/(1-OFFSET(Radar!$AD$3,COLUMN(),0)*ScreenHeight!$C60)/Param!$B$39)/OFFSET(Radar!$AC$3,COLUMN(),0))*DistanceShader!AG59*LightShader!AG59*(IF(OFFSET(Ghosts!$S$41,COLUMN(),0)&lt;ScreenHeight!$E60,   1,   (SQRT(OFFSET(Ghosts!$T$41,COLUMN(),0)-OFFSET(Ghosts!$R$41,COLUMN(),0)*ScreenHeight!$D60)-1))+IF(Ghosts!$B$35,IF(Param!$M$21,-1-POWER(0.3,Param!$M$21)/(IF(Param!$M$21&lt;20,LightShader!AG124,OFFSET(LightShader!AG124,Param!$M$21-20,0))+POWER(0.3,Param!$M$21)),-2),0))</f>
        <v>3.9712469656803884</v>
      </c>
      <c r="AH59" s="46">
        <f ca="1">IF(ScreenHeight!$B60&lt;OFFSET(Radar!$AC$3,COLUMN(),0),    Param!$B$38/ScreenHeight!$B60,    (Param!$B$37+1/(1-OFFSET(Radar!$AD$3,COLUMN(),0)*ScreenHeight!$C60)/Param!$B$39)/OFFSET(Radar!$AC$3,COLUMN(),0))*DistanceShader!AH59*LightShader!AH59*(IF(OFFSET(Ghosts!$S$41,COLUMN(),0)&lt;ScreenHeight!$E60,   1,   (SQRT(OFFSET(Ghosts!$T$41,COLUMN(),0)-OFFSET(Ghosts!$R$41,COLUMN(),0)*ScreenHeight!$D60)-1))+IF(Ghosts!$B$35,IF(Param!$M$21,-1-POWER(0.3,Param!$M$21)/(IF(Param!$M$21&lt;20,LightShader!AH124,OFFSET(LightShader!AH124,Param!$M$21-20,0))+POWER(0.3,Param!$M$21)),-2),0))</f>
        <v>4.0567677742036876</v>
      </c>
      <c r="AI59" s="46">
        <f ca="1">IF(ScreenHeight!$B60&lt;OFFSET(Radar!$AC$3,COLUMN(),0),    Param!$B$38/ScreenHeight!$B60,    (Param!$B$37+1/(1-OFFSET(Radar!$AD$3,COLUMN(),0)*ScreenHeight!$C60)/Param!$B$39)/OFFSET(Radar!$AC$3,COLUMN(),0))*DistanceShader!AI59*LightShader!AI59*(IF(OFFSET(Ghosts!$S$41,COLUMN(),0)&lt;ScreenHeight!$E60,   1,   (SQRT(OFFSET(Ghosts!$T$41,COLUMN(),0)-OFFSET(Ghosts!$R$41,COLUMN(),0)*ScreenHeight!$D60)-1))+IF(Ghosts!$B$35,IF(Param!$M$21,-1-POWER(0.3,Param!$M$21)/(IF(Param!$M$21&lt;20,LightShader!AI124,OFFSET(LightShader!AI124,Param!$M$21-20,0))+POWER(0.3,Param!$M$21)),-2),0))</f>
        <v>4.1412389093546134</v>
      </c>
      <c r="AJ59" s="46">
        <f ca="1">IF(ScreenHeight!$B60&lt;OFFSET(Radar!$AC$3,COLUMN(),0),    Param!$B$38/ScreenHeight!$B60,    (Param!$B$37+1/(1-OFFSET(Radar!$AD$3,COLUMN(),0)*ScreenHeight!$C60)/Param!$B$39)/OFFSET(Radar!$AC$3,COLUMN(),0))*DistanceShader!AJ59*LightShader!AJ59*(IF(OFFSET(Ghosts!$S$41,COLUMN(),0)&lt;ScreenHeight!$E60,   1,   (SQRT(OFFSET(Ghosts!$T$41,COLUMN(),0)-OFFSET(Ghosts!$R$41,COLUMN(),0)*ScreenHeight!$D60)-1))+IF(Ghosts!$B$35,IF(Param!$M$21,-1-POWER(0.3,Param!$M$21)/(IF(Param!$M$21&lt;20,LightShader!AJ124,OFFSET(LightShader!AJ124,Param!$M$21-20,0))+POWER(0.3,Param!$M$21)),-2),0))</f>
        <v>4.22423705322863</v>
      </c>
      <c r="AK59" s="46">
        <f ca="1">IF(ScreenHeight!$B60&lt;OFFSET(Radar!$AC$3,COLUMN(),0),    Param!$B$38/ScreenHeight!$B60,    (Param!$B$37+1/(1-OFFSET(Radar!$AD$3,COLUMN(),0)*ScreenHeight!$C60)/Param!$B$39)/OFFSET(Radar!$AC$3,COLUMN(),0))*DistanceShader!AK59*LightShader!AK59*(IF(OFFSET(Ghosts!$S$41,COLUMN(),0)&lt;ScreenHeight!$E60,   1,   (SQRT(OFFSET(Ghosts!$T$41,COLUMN(),0)-OFFSET(Ghosts!$R$41,COLUMN(),0)*ScreenHeight!$D60)-1))+IF(Ghosts!$B$35,IF(Param!$M$21,-1-POWER(0.3,Param!$M$21)/(IF(Param!$M$21&lt;20,LightShader!AK124,OFFSET(LightShader!AK124,Param!$M$21-20,0))+POWER(0.3,Param!$M$21)),-2),0))</f>
        <v>4.3053064761616975</v>
      </c>
      <c r="AL59" s="46">
        <f ca="1">IF(ScreenHeight!$B60&lt;OFFSET(Radar!$AC$3,COLUMN(),0),    Param!$B$38/ScreenHeight!$B60,    (Param!$B$37+1/(1-OFFSET(Radar!$AD$3,COLUMN(),0)*ScreenHeight!$C60)/Param!$B$39)/OFFSET(Radar!$AC$3,COLUMN(),0))*DistanceShader!AL59*LightShader!AL59*(IF(OFFSET(Ghosts!$S$41,COLUMN(),0)&lt;ScreenHeight!$E60,   1,   (SQRT(OFFSET(Ghosts!$T$41,COLUMN(),0)-OFFSET(Ghosts!$R$41,COLUMN(),0)*ScreenHeight!$D60)-1))+IF(Ghosts!$B$35,IF(Param!$M$21,-1-POWER(0.3,Param!$M$21)/(IF(Param!$M$21&lt;20,LightShader!AL124,OFFSET(LightShader!AL124,Param!$M$21-20,0))+POWER(0.3,Param!$M$21)),-2),0))</f>
        <v>4.3839617862704694</v>
      </c>
      <c r="AM59" s="46">
        <f ca="1">IF(ScreenHeight!$B60&lt;OFFSET(Radar!$AC$3,COLUMN(),0),    Param!$B$38/ScreenHeight!$B60,    (Param!$B$37+1/(1-OFFSET(Radar!$AD$3,COLUMN(),0)*ScreenHeight!$C60)/Param!$B$39)/OFFSET(Radar!$AC$3,COLUMN(),0))*DistanceShader!AM59*LightShader!AM59*(IF(OFFSET(Ghosts!$S$41,COLUMN(),0)&lt;ScreenHeight!$E60,   1,   (SQRT(OFFSET(Ghosts!$T$41,COLUMN(),0)-OFFSET(Ghosts!$R$41,COLUMN(),0)*ScreenHeight!$D60)-1))+IF(Ghosts!$B$35,IF(Param!$M$21,-1-POWER(0.3,Param!$M$21)/(IF(Param!$M$21&lt;20,LightShader!AM124,OFFSET(LightShader!AM124,Param!$M$21-20,0))+POWER(0.3,Param!$M$21)),-2),0))</f>
        <v>4.4596919233752246</v>
      </c>
      <c r="AN59" s="46">
        <f ca="1">IF(ScreenHeight!$B60&lt;OFFSET(Radar!$AC$3,COLUMN(),0),    Param!$B$38/ScreenHeight!$B60,    (Param!$B$37+1/(1-OFFSET(Radar!$AD$3,COLUMN(),0)*ScreenHeight!$C60)/Param!$B$39)/OFFSET(Radar!$AC$3,COLUMN(),0))*DistanceShader!AN59*LightShader!AN59*(IF(OFFSET(Ghosts!$S$41,COLUMN(),0)&lt;ScreenHeight!$E60,   1,   (SQRT(OFFSET(Ghosts!$T$41,COLUMN(),0)-OFFSET(Ghosts!$R$41,COLUMN(),0)*ScreenHeight!$D60)-1))+IF(Ghosts!$B$35,IF(Param!$M$21,-1-POWER(0.3,Param!$M$21)/(IF(Param!$M$21&lt;20,LightShader!AN124,OFFSET(LightShader!AN124,Param!$M$21-20,0))+POWER(0.3,Param!$M$21)),-2),0))</f>
        <v>4.5319654994031948</v>
      </c>
      <c r="AO59" s="46">
        <f ca="1">IF(ScreenHeight!$B60&lt;OFFSET(Radar!$AC$3,COLUMN(),0),    Param!$B$38/ScreenHeight!$B60,    (Param!$B$37+1/(1-OFFSET(Radar!$AD$3,COLUMN(),0)*ScreenHeight!$C60)/Param!$B$39)/OFFSET(Radar!$AC$3,COLUMN(),0))*DistanceShader!AO59*LightShader!AO59*(IF(OFFSET(Ghosts!$S$41,COLUMN(),0)&lt;ScreenHeight!$E60,   1,   (SQRT(OFFSET(Ghosts!$T$41,COLUMN(),0)-OFFSET(Ghosts!$R$41,COLUMN(),0)*ScreenHeight!$D60)-1))+IF(Ghosts!$B$35,IF(Param!$M$21,-1-POWER(0.3,Param!$M$21)/(IF(Param!$M$21&lt;20,LightShader!AO124,OFFSET(LightShader!AO124,Param!$M$21-20,0))+POWER(0.3,Param!$M$21)),-2),0))</f>
        <v>4.6002375385785328</v>
      </c>
      <c r="AP59" s="46">
        <f ca="1">IF(ScreenHeight!$B60&lt;OFFSET(Radar!$AC$3,COLUMN(),0),    Param!$B$38/ScreenHeight!$B60,    (Param!$B$37+1/(1-OFFSET(Radar!$AD$3,COLUMN(),0)*ScreenHeight!$C60)/Param!$B$39)/OFFSET(Radar!$AC$3,COLUMN(),0))*DistanceShader!AP59*LightShader!AP59*(IF(OFFSET(Ghosts!$S$41,COLUMN(),0)&lt;ScreenHeight!$E60,   1,   (SQRT(OFFSET(Ghosts!$T$41,COLUMN(),0)-OFFSET(Ghosts!$R$41,COLUMN(),0)*ScreenHeight!$D60)-1))+IF(Ghosts!$B$35,IF(Param!$M$21,-1-POWER(0.3,Param!$M$21)/(IF(Param!$M$21&lt;20,LightShader!AP124,OFFSET(LightShader!AP124,Param!$M$21-20,0))+POWER(0.3,Param!$M$21)),-2),0))</f>
        <v>4.6639576051379388</v>
      </c>
      <c r="AQ59" s="46">
        <f ca="1">IF(ScreenHeight!$B60&lt;OFFSET(Radar!$AC$3,COLUMN(),0),    Param!$B$38/ScreenHeight!$B60,    (Param!$B$37+1/(1-OFFSET(Radar!$AD$3,COLUMN(),0)*ScreenHeight!$C60)/Param!$B$39)/OFFSET(Radar!$AC$3,COLUMN(),0))*DistanceShader!AQ59*LightShader!AQ59*(IF(OFFSET(Ghosts!$S$41,COLUMN(),0)&lt;ScreenHeight!$E60,   1,   (SQRT(OFFSET(Ghosts!$T$41,COLUMN(),0)-OFFSET(Ghosts!$R$41,COLUMN(),0)*ScreenHeight!$D60)-1))+IF(Ghosts!$B$35,IF(Param!$M$21,-1-POWER(0.3,Param!$M$21)/(IF(Param!$M$21&lt;20,LightShader!AQ124,OFFSET(LightShader!AQ124,Param!$M$21-20,0))+POWER(0.3,Param!$M$21)),-2),0))</f>
        <v>4.722579225273182</v>
      </c>
      <c r="AR59" s="46">
        <f ca="1">IF(ScreenHeight!$B60&lt;OFFSET(Radar!$AC$3,COLUMN(),0),    Param!$B$38/ScreenHeight!$B60,    (Param!$B$37+1/(1-OFFSET(Radar!$AD$3,COLUMN(),0)*ScreenHeight!$C60)/Param!$B$39)/OFFSET(Radar!$AC$3,COLUMN(),0))*DistanceShader!AR59*LightShader!AR59*(IF(OFFSET(Ghosts!$S$41,COLUMN(),0)&lt;ScreenHeight!$E60,   1,   (SQRT(OFFSET(Ghosts!$T$41,COLUMN(),0)-OFFSET(Ghosts!$R$41,COLUMN(),0)*ScreenHeight!$D60)-1))+IF(Ghosts!$B$35,IF(Param!$M$21,-1-POWER(0.3,Param!$M$21)/(IF(Param!$M$21&lt;20,LightShader!AR124,OFFSET(LightShader!AR124,Param!$M$21-20,0))+POWER(0.3,Param!$M$21)),-2),0))</f>
        <v>4.7755704170467643</v>
      </c>
      <c r="AS59" s="46">
        <f ca="1">IF(ScreenHeight!$B60&lt;OFFSET(Radar!$AC$3,COLUMN(),0),    Param!$B$38/ScreenHeight!$B60,    (Param!$B$37+1/(1-OFFSET(Radar!$AD$3,COLUMN(),0)*ScreenHeight!$C60)/Param!$B$39)/OFFSET(Radar!$AC$3,COLUMN(),0))*DistanceShader!AS59*LightShader!AS59*(IF(OFFSET(Ghosts!$S$41,COLUMN(),0)&lt;ScreenHeight!$E60,   1,   (SQRT(OFFSET(Ghosts!$T$41,COLUMN(),0)-OFFSET(Ghosts!$R$41,COLUMN(),0)*ScreenHeight!$D60)-1))+IF(Ghosts!$B$35,IF(Param!$M$21,-1-POWER(0.3,Param!$M$21)/(IF(Param!$M$21&lt;20,LightShader!AS124,OFFSET(LightShader!AS124,Param!$M$21-20,0))+POWER(0.3,Param!$M$21)),-2),0))</f>
        <v>4.8224250431910818</v>
      </c>
      <c r="AT59" s="46">
        <f ca="1">IF(ScreenHeight!$B60&lt;OFFSET(Radar!$AC$3,COLUMN(),0),    Param!$B$38/ScreenHeight!$B60,    (Param!$B$37+1/(1-OFFSET(Radar!$AD$3,COLUMN(),0)*ScreenHeight!$C60)/Param!$B$39)/OFFSET(Radar!$AC$3,COLUMN(),0))*DistanceShader!AT59*LightShader!AT59*(IF(OFFSET(Ghosts!$S$41,COLUMN(),0)&lt;ScreenHeight!$E60,   1,   (SQRT(OFFSET(Ghosts!$T$41,COLUMN(),0)-OFFSET(Ghosts!$R$41,COLUMN(),0)*ScreenHeight!$D60)-1))+IF(Ghosts!$B$35,IF(Param!$M$21,-1-POWER(0.3,Param!$M$21)/(IF(Param!$M$21&lt;20,LightShader!AT124,OFFSET(LightShader!AT124,Param!$M$21-20,0))+POWER(0.3,Param!$M$21)),-2),0))</f>
        <v>4.862674605382983</v>
      </c>
      <c r="AU59" s="46">
        <f ca="1">IF(ScreenHeight!$B60&lt;OFFSET(Radar!$AC$3,COLUMN(),0),    Param!$B$38/ScreenHeight!$B60,    (Param!$B$37+1/(1-OFFSET(Radar!$AD$3,COLUMN(),0)*ScreenHeight!$C60)/Param!$B$39)/OFFSET(Radar!$AC$3,COLUMN(),0))*DistanceShader!AU59*LightShader!AU59*(IF(OFFSET(Ghosts!$S$41,COLUMN(),0)&lt;ScreenHeight!$E60,   1,   (SQRT(OFFSET(Ghosts!$T$41,COLUMN(),0)-OFFSET(Ghosts!$R$41,COLUMN(),0)*ScreenHeight!$D60)-1))+IF(Ghosts!$B$35,IF(Param!$M$21,-1-POWER(0.3,Param!$M$21)/(IF(Param!$M$21&lt;20,LightShader!AU124,OFFSET(LightShader!AU124,Param!$M$21-20,0))+POWER(0.3,Param!$M$21)),-2),0))</f>
        <v>4.8959000149637184</v>
      </c>
      <c r="AV59" s="46">
        <f ca="1">IF(ScreenHeight!$B60&lt;OFFSET(Radar!$AC$3,COLUMN(),0),    Param!$B$38/ScreenHeight!$B60,    (Param!$B$37+1/(1-OFFSET(Radar!$AD$3,COLUMN(),0)*ScreenHeight!$C60)/Param!$B$39)/OFFSET(Radar!$AC$3,COLUMN(),0))*DistanceShader!AV59*LightShader!AV59*(IF(OFFSET(Ghosts!$S$41,COLUMN(),0)&lt;ScreenHeight!$E60,   1,   (SQRT(OFFSET(Ghosts!$T$41,COLUMN(),0)-OFFSET(Ghosts!$R$41,COLUMN(),0)*ScreenHeight!$D60)-1))+IF(Ghosts!$B$35,IF(Param!$M$21,-1-POWER(0.3,Param!$M$21)/(IF(Param!$M$21&lt;20,LightShader!AV124,OFFSET(LightShader!AV124,Param!$M$21-20,0))+POWER(0.3,Param!$M$21)),-2),0))</f>
        <v>4.9217428150307523</v>
      </c>
      <c r="AW59" s="46">
        <f ca="1">IF(ScreenHeight!$B60&lt;OFFSET(Radar!$AC$3,COLUMN(),0),    Param!$B$38/ScreenHeight!$B60,    (Param!$B$37+1/(1-OFFSET(Radar!$AD$3,COLUMN(),0)*ScreenHeight!$C60)/Param!$B$39)/OFFSET(Radar!$AC$3,COLUMN(),0))*DistanceShader!AW59*LightShader!AW59*(IF(OFFSET(Ghosts!$S$41,COLUMN(),0)&lt;ScreenHeight!$E60,   1,   (SQRT(OFFSET(Ghosts!$T$41,COLUMN(),0)-OFFSET(Ghosts!$R$41,COLUMN(),0)*ScreenHeight!$D60)-1))+IF(Ghosts!$B$35,IF(Param!$M$21,-1-POWER(0.3,Param!$M$21)/(IF(Param!$M$21&lt;20,LightShader!AW124,OFFSET(LightShader!AW124,Param!$M$21-20,0))+POWER(0.3,Param!$M$21)),-2),0))</f>
        <v>4.9399153024522864</v>
      </c>
      <c r="AX59" s="46">
        <f ca="1">IF(ScreenHeight!$B60&lt;OFFSET(Radar!$AC$3,COLUMN(),0),    Param!$B$38/ScreenHeight!$B60,    (Param!$B$37+1/(1-OFFSET(Radar!$AD$3,COLUMN(),0)*ScreenHeight!$C60)/Param!$B$39)/OFFSET(Radar!$AC$3,COLUMN(),0))*DistanceShader!AX59*LightShader!AX59*(IF(OFFSET(Ghosts!$S$41,COLUMN(),0)&lt;ScreenHeight!$E60,   1,   (SQRT(OFFSET(Ghosts!$T$41,COLUMN(),0)-OFFSET(Ghosts!$R$41,COLUMN(),0)*ScreenHeight!$D60)-1))+IF(Ghosts!$B$35,IF(Param!$M$21,-1-POWER(0.3,Param!$M$21)/(IF(Param!$M$21&lt;20,LightShader!AX124,OFFSET(LightShader!AX124,Param!$M$21-20,0))+POWER(0.3,Param!$M$21)),-2),0))</f>
        <v>4.9502090132375978</v>
      </c>
      <c r="AY59" s="46">
        <f ca="1">IF(ScreenHeight!$B60&lt;OFFSET(Radar!$AC$3,COLUMN(),0),    Param!$B$38/ScreenHeight!$B60,    (Param!$B$37+1/(1-OFFSET(Radar!$AD$3,COLUMN(),0)*ScreenHeight!$C60)/Param!$B$39)/OFFSET(Radar!$AC$3,COLUMN(),0))*DistanceShader!AY59*LightShader!AY59*(IF(OFFSET(Ghosts!$S$41,COLUMN(),0)&lt;ScreenHeight!$E60,   1,   (SQRT(OFFSET(Ghosts!$T$41,COLUMN(),0)-OFFSET(Ghosts!$R$41,COLUMN(),0)*ScreenHeight!$D60)-1))+IF(Ghosts!$B$35,IF(Param!$M$21,-1-POWER(0.3,Param!$M$21)/(IF(Param!$M$21&lt;20,LightShader!AY124,OFFSET(LightShader!AY124,Param!$M$21-20,0))+POWER(0.3,Param!$M$21)),-2),0))</f>
        <v>4.9525010943215699</v>
      </c>
      <c r="AZ59" s="46">
        <f ca="1">IF(ScreenHeight!$B60&lt;OFFSET(Radar!$AC$3,COLUMN(),0),    Param!$B$38/ScreenHeight!$B60,    (Param!$B$37+1/(1-OFFSET(Radar!$AD$3,COLUMN(),0)*ScreenHeight!$C60)/Param!$B$39)/OFFSET(Radar!$AC$3,COLUMN(),0))*DistanceShader!AZ59*LightShader!AZ59*(IF(OFFSET(Ghosts!$S$41,COLUMN(),0)&lt;ScreenHeight!$E60,   1,   (SQRT(OFFSET(Ghosts!$T$41,COLUMN(),0)-OFFSET(Ghosts!$R$41,COLUMN(),0)*ScreenHeight!$D60)-1))+IF(Ghosts!$B$35,IF(Param!$M$21,-1-POWER(0.3,Param!$M$21)/(IF(Param!$M$21&lt;20,LightShader!AZ124,OFFSET(LightShader!AZ124,Param!$M$21-20,0))+POWER(0.3,Param!$M$21)),-2),0))</f>
        <v>4.9467581874342885</v>
      </c>
      <c r="BA59" s="46">
        <f ca="1">IF(ScreenHeight!$B60&lt;OFFSET(Radar!$AC$3,COLUMN(),0),    Param!$B$38/ScreenHeight!$B60,    (Param!$B$37+1/(1-OFFSET(Radar!$AD$3,COLUMN(),0)*ScreenHeight!$C60)/Param!$B$39)/OFFSET(Radar!$AC$3,COLUMN(),0))*DistanceShader!BA59*LightShader!BA59*(IF(OFFSET(Ghosts!$S$41,COLUMN(),0)&lt;ScreenHeight!$E60,   1,   (SQRT(OFFSET(Ghosts!$T$41,COLUMN(),0)-OFFSET(Ghosts!$R$41,COLUMN(),0)*ScreenHeight!$D60)-1))+IF(Ghosts!$B$35,IF(Param!$M$21,-1-POWER(0.3,Param!$M$21)/(IF(Param!$M$21&lt;20,LightShader!BA124,OFFSET(LightShader!BA124,Param!$M$21-20,0))+POWER(0.3,Param!$M$21)),-2),0))</f>
        <v>4.9330375889847833</v>
      </c>
      <c r="BB59" s="46">
        <f ca="1">IF(ScreenHeight!$B60&lt;OFFSET(Radar!$AC$3,COLUMN(),0),    Param!$B$38/ScreenHeight!$B60,    (Param!$B$37+1/(1-OFFSET(Radar!$AD$3,COLUMN(),0)*ScreenHeight!$C60)/Param!$B$39)/OFFSET(Radar!$AC$3,COLUMN(),0))*DistanceShader!BB59*LightShader!BB59*(IF(OFFSET(Ghosts!$S$41,COLUMN(),0)&lt;ScreenHeight!$E60,   1,   (SQRT(OFFSET(Ghosts!$T$41,COLUMN(),0)-OFFSET(Ghosts!$R$41,COLUMN(),0)*ScreenHeight!$D60)-1))+IF(Ghosts!$B$35,IF(Param!$M$21,-1-POWER(0.3,Param!$M$21)/(IF(Param!$M$21&lt;20,LightShader!BB124,OFFSET(LightShader!BB124,Param!$M$21-20,0))+POWER(0.3,Param!$M$21)),-2),0))</f>
        <v>4.9114856114918286</v>
      </c>
      <c r="BC59" s="46">
        <f ca="1">IF(ScreenHeight!$B60&lt;OFFSET(Radar!$AC$3,COLUMN(),0),    Param!$B$38/ScreenHeight!$B60,    (Param!$B$37+1/(1-OFFSET(Radar!$AD$3,COLUMN(),0)*ScreenHeight!$C60)/Param!$B$39)/OFFSET(Radar!$AC$3,COLUMN(),0))*DistanceShader!BC59*LightShader!BC59*(IF(OFFSET(Ghosts!$S$41,COLUMN(),0)&lt;ScreenHeight!$E60,   1,   (SQRT(OFFSET(Ghosts!$T$41,COLUMN(),0)-OFFSET(Ghosts!$R$41,COLUMN(),0)*ScreenHeight!$D60)-1))+IF(Ghosts!$B$35,IF(Param!$M$21,-1-POWER(0.3,Param!$M$21)/(IF(Param!$M$21&lt;20,LightShader!BC124,OFFSET(LightShader!BC124,Param!$M$21-20,0))+POWER(0.3,Param!$M$21)),-2),0))</f>
        <v>4.8823332413536074</v>
      </c>
      <c r="BD59" s="46">
        <f ca="1">IF(ScreenHeight!$B60&lt;OFFSET(Radar!$AC$3,COLUMN(),0),    Param!$B$38/ScreenHeight!$B60,    (Param!$B$37+1/(1-OFFSET(Radar!$AD$3,COLUMN(),0)*ScreenHeight!$C60)/Param!$B$39)/OFFSET(Radar!$AC$3,COLUMN(),0))*DistanceShader!BD59*LightShader!BD59*(IF(OFFSET(Ghosts!$S$41,COLUMN(),0)&lt;ScreenHeight!$E60,   1,   (SQRT(OFFSET(Ghosts!$T$41,COLUMN(),0)-OFFSET(Ghosts!$R$41,COLUMN(),0)*ScreenHeight!$D60)-1))+IF(Ghosts!$B$35,IF(Param!$M$21,-1-POWER(0.3,Param!$M$21)/(IF(Param!$M$21&lt;20,LightShader!BD124,OFFSET(LightShader!BD124,Param!$M$21-20,0))+POWER(0.3,Param!$M$21)),-2),0))</f>
        <v>4.8458893478217</v>
      </c>
      <c r="BE59" s="46">
        <f ca="1">IF(ScreenHeight!$B60&lt;OFFSET(Radar!$AC$3,COLUMN(),0),    Param!$B$38/ScreenHeight!$B60,    (Param!$B$37+1/(1-OFFSET(Radar!$AD$3,COLUMN(),0)*ScreenHeight!$C60)/Param!$B$39)/OFFSET(Radar!$AC$3,COLUMN(),0))*DistanceShader!BE59*LightShader!BE59*(IF(OFFSET(Ghosts!$S$41,COLUMN(),0)&lt;ScreenHeight!$E60,   1,   (SQRT(OFFSET(Ghosts!$T$41,COLUMN(),0)-OFFSET(Ghosts!$R$41,COLUMN(),0)*ScreenHeight!$D60)-1))+IF(Ghosts!$B$35,IF(Param!$M$21,-1-POWER(0.3,Param!$M$21)/(IF(Param!$M$21&lt;20,LightShader!BE124,OFFSET(LightShader!BE124,Param!$M$21-20,0))+POWER(0.3,Param!$M$21)),-2),0))</f>
        <v>4.8025318334233491</v>
      </c>
      <c r="BF59" s="46">
        <f ca="1">IF(ScreenHeight!$B60&lt;OFFSET(Radar!$AC$3,COLUMN(),0),    Param!$B$38/ScreenHeight!$B60,    (Param!$B$37+1/(1-OFFSET(Radar!$AD$3,COLUMN(),0)*ScreenHeight!$C60)/Param!$B$39)/OFFSET(Radar!$AC$3,COLUMN(),0))*DistanceShader!BF59*LightShader!BF59*(IF(OFFSET(Ghosts!$S$41,COLUMN(),0)&lt;ScreenHeight!$E60,   1,   (SQRT(OFFSET(Ghosts!$T$41,COLUMN(),0)-OFFSET(Ghosts!$R$41,COLUMN(),0)*ScreenHeight!$D60)-1))+IF(Ghosts!$B$35,IF(Param!$M$21,-1-POWER(0.3,Param!$M$21)/(IF(Param!$M$21&lt;20,LightShader!BF124,OFFSET(LightShader!BF124,Param!$M$21-20,0))+POWER(0.3,Param!$M$21)),-2),0))</f>
        <v>4.7526972147893165</v>
      </c>
      <c r="BG59" s="46">
        <f ca="1">IF(ScreenHeight!$B60&lt;OFFSET(Radar!$AC$3,COLUMN(),0),    Param!$B$38/ScreenHeight!$B60,    (Param!$B$37+1/(1-OFFSET(Radar!$AD$3,COLUMN(),0)*ScreenHeight!$C60)/Param!$B$39)/OFFSET(Radar!$AC$3,COLUMN(),0))*DistanceShader!BG59*LightShader!BG59*(IF(OFFSET(Ghosts!$S$41,COLUMN(),0)&lt;ScreenHeight!$E60,   1,   (SQRT(OFFSET(Ghosts!$T$41,COLUMN(),0)-OFFSET(Ghosts!$R$41,COLUMN(),0)*ScreenHeight!$D60)-1))+IF(Ghosts!$B$35,IF(Param!$M$21,-1-POWER(0.3,Param!$M$21)/(IF(Param!$M$21&lt;20,LightShader!BG124,OFFSET(LightShader!BG124,Param!$M$21-20,0))+POWER(0.3,Param!$M$21)),-2),0))</f>
        <v>4.6968691779776384</v>
      </c>
      <c r="BH59" s="46">
        <f ca="1">IF(ScreenHeight!$B60&lt;OFFSET(Radar!$AC$3,COLUMN(),0),    Param!$B$38/ScreenHeight!$B60,    (Param!$B$37+1/(1-OFFSET(Radar!$AD$3,COLUMN(),0)*ScreenHeight!$C60)/Param!$B$39)/OFFSET(Radar!$AC$3,COLUMN(),0))*DistanceShader!BH59*LightShader!BH59*(IF(OFFSET(Ghosts!$S$41,COLUMN(),0)&lt;ScreenHeight!$E60,   1,   (SQRT(OFFSET(Ghosts!$T$41,COLUMN(),0)-OFFSET(Ghosts!$R$41,COLUMN(),0)*ScreenHeight!$D60)-1))+IF(Ghosts!$B$35,IF(Param!$M$21,-1-POWER(0.3,Param!$M$21)/(IF(Param!$M$21&lt;20,LightShader!BH124,OFFSET(LightShader!BH124,Param!$M$21-20,0))+POWER(0.3,Param!$M$21)),-2),0))</f>
        <v>4.6355666626365748</v>
      </c>
      <c r="BI59" s="46">
        <f ca="1">IF(ScreenHeight!$B60&lt;OFFSET(Radar!$AC$3,COLUMN(),0),    Param!$B$38/ScreenHeight!$B60,    (Param!$B$37+1/(1-OFFSET(Radar!$AD$3,COLUMN(),0)*ScreenHeight!$C60)/Param!$B$39)/OFFSET(Radar!$AC$3,COLUMN(),0))*DistanceShader!BI59*LightShader!BI59*(IF(OFFSET(Ghosts!$S$41,COLUMN(),0)&lt;ScreenHeight!$E60,   1,   (SQRT(OFFSET(Ghosts!$T$41,COLUMN(),0)-OFFSET(Ghosts!$R$41,COLUMN(),0)*ScreenHeight!$D60)-1))+IF(Ghosts!$B$35,IF(Param!$M$21,-1-POWER(0.3,Param!$M$21)/(IF(Param!$M$21&lt;20,LightShader!BI124,OFFSET(LightShader!BI124,Param!$M$21-20,0))+POWER(0.3,Param!$M$21)),-2),0))</f>
        <v>4.569331998630215</v>
      </c>
      <c r="BJ59" s="46">
        <f ca="1">IF(ScreenHeight!$B60&lt;OFFSET(Radar!$AC$3,COLUMN(),0),    Param!$B$38/ScreenHeight!$B60,    (Param!$B$37+1/(1-OFFSET(Radar!$AD$3,COLUMN(),0)*ScreenHeight!$C60)/Param!$B$39)/OFFSET(Radar!$AC$3,COLUMN(),0))*DistanceShader!BJ59*LightShader!BJ59*(IF(OFFSET(Ghosts!$S$41,COLUMN(),0)&lt;ScreenHeight!$E60,   1,   (SQRT(OFFSET(Ghosts!$T$41,COLUMN(),0)-OFFSET(Ghosts!$R$41,COLUMN(),0)*ScreenHeight!$D60)-1))+IF(Ghosts!$B$35,IF(Param!$M$21,-1-POWER(0.3,Param!$M$21)/(IF(Param!$M$21&lt;20,LightShader!BJ124,OFFSET(LightShader!BJ124,Param!$M$21-20,0))+POWER(0.3,Param!$M$21)),-2),0))</f>
        <v>4.4987195549850245</v>
      </c>
      <c r="BK59" s="46">
        <f ca="1">IF(ScreenHeight!$B60&lt;OFFSET(Radar!$AC$3,COLUMN(),0),    Param!$B$38/ScreenHeight!$B60,    (Param!$B$37+1/(1-OFFSET(Radar!$AD$3,COLUMN(),0)*ScreenHeight!$C60)/Param!$B$39)/OFFSET(Radar!$AC$3,COLUMN(),0))*DistanceShader!BK59*LightShader!BK59*(IF(OFFSET(Ghosts!$S$41,COLUMN(),0)&lt;ScreenHeight!$E60,   1,   (SQRT(OFFSET(Ghosts!$T$41,COLUMN(),0)-OFFSET(Ghosts!$R$41,COLUMN(),0)*ScreenHeight!$D60)-1))+IF(Ghosts!$B$35,IF(Param!$M$21,-1-POWER(0.3,Param!$M$21)/(IF(Param!$M$21&lt;20,LightShader!BK124,OFFSET(LightShader!BK124,Param!$M$21-20,0))+POWER(0.3,Param!$M$21)),-2),0))</f>
        <v>4.4242852745170564</v>
      </c>
      <c r="BL59" s="46">
        <f ca="1">IF(ScreenHeight!$B60&lt;OFFSET(Radar!$AC$3,COLUMN(),0),    Param!$B$38/ScreenHeight!$B60,    (Param!$B$37+1/(1-OFFSET(Radar!$AD$3,COLUMN(),0)*ScreenHeight!$C60)/Param!$B$39)/OFFSET(Radar!$AC$3,COLUMN(),0))*DistanceShader!BL59*LightShader!BL59*(IF(OFFSET(Ghosts!$S$41,COLUMN(),0)&lt;ScreenHeight!$E60,   1,   (SQRT(OFFSET(Ghosts!$T$41,COLUMN(),0)-OFFSET(Ghosts!$R$41,COLUMN(),0)*ScreenHeight!$D60)-1))+IF(Ghosts!$B$35,IF(Param!$M$21,-1-POWER(0.3,Param!$M$21)/(IF(Param!$M$21&lt;20,LightShader!BL124,OFFSET(LightShader!BL124,Param!$M$21-20,0))+POWER(0.3,Param!$M$21)),-2),0))</f>
        <v>4.3465773692492107</v>
      </c>
      <c r="BM59" s="46">
        <f ca="1">IF(ScreenHeight!$B60&lt;OFFSET(Radar!$AC$3,COLUMN(),0),    Param!$B$38/ScreenHeight!$B60,    (Param!$B$37+1/(1-OFFSET(Radar!$AD$3,COLUMN(),0)*ScreenHeight!$C60)/Param!$B$39)/OFFSET(Radar!$AC$3,COLUMN(),0))*DistanceShader!BM59*LightShader!BM59*(IF(OFFSET(Ghosts!$S$41,COLUMN(),0)&lt;ScreenHeight!$E60,   1,   (SQRT(OFFSET(Ghosts!$T$41,COLUMN(),0)-OFFSET(Ghosts!$R$41,COLUMN(),0)*ScreenHeight!$D60)-1))+IF(Ghosts!$B$35,IF(Param!$M$21,-1-POWER(0.3,Param!$M$21)/(IF(Param!$M$21&lt;20,LightShader!BM124,OFFSET(LightShader!BM124,Param!$M$21-20,0))+POWER(0.3,Param!$M$21)),-2),0))</f>
        <v>4.2661283518927497</v>
      </c>
      <c r="BN59" s="46">
        <f ca="1">IF(ScreenHeight!$B60&lt;OFFSET(Radar!$AC$3,COLUMN(),0),    Param!$B$38/ScreenHeight!$B60,    (Param!$B$37+1/(1-OFFSET(Radar!$AD$3,COLUMN(),0)*ScreenHeight!$C60)/Param!$B$39)/OFFSET(Radar!$AC$3,COLUMN(),0))*DistanceShader!BN59*LightShader!BN59*(IF(OFFSET(Ghosts!$S$41,COLUMN(),0)&lt;ScreenHeight!$E60,   1,   (SQRT(OFFSET(Ghosts!$T$41,COLUMN(),0)-OFFSET(Ghosts!$R$41,COLUMN(),0)*ScreenHeight!$D60)-1))+IF(Ghosts!$B$35,IF(Param!$M$21,-1-POWER(0.3,Param!$M$21)/(IF(Param!$M$21&lt;20,LightShader!BN124,OFFSET(LightShader!BN124,Param!$M$21-20,0))+POWER(0.3,Param!$M$21)),-2),0))</f>
        <v>4.1834484855469647</v>
      </c>
      <c r="BO59" s="46">
        <f ca="1">IF(ScreenHeight!$B60&lt;OFFSET(Radar!$AC$3,COLUMN(),0),    Param!$B$38/ScreenHeight!$B60,    (Param!$B$37+1/(1-OFFSET(Radar!$AD$3,COLUMN(),0)*ScreenHeight!$C60)/Param!$B$39)/OFFSET(Radar!$AC$3,COLUMN(),0))*DistanceShader!BO59*LightShader!BO59*(IF(OFFSET(Ghosts!$S$41,COLUMN(),0)&lt;ScreenHeight!$E60,   1,   (SQRT(OFFSET(Ghosts!$T$41,COLUMN(),0)-OFFSET(Ghosts!$R$41,COLUMN(),0)*ScreenHeight!$D60)-1))+IF(Ghosts!$B$35,IF(Param!$M$21,-1-POWER(0.3,Param!$M$21)/(IF(Param!$M$21&lt;20,LightShader!BO124,OFFSET(LightShader!BO124,Param!$M$21-20,0))+POWER(0.3,Param!$M$21)),-2),0))</f>
        <v>4.0990206532461073</v>
      </c>
      <c r="BP59" s="46">
        <f ca="1">IF(ScreenHeight!$B60&lt;OFFSET(Radar!$AC$3,COLUMN(),0),    Param!$B$38/ScreenHeight!$B60,    (Param!$B$37+1/(1-OFFSET(Radar!$AD$3,COLUMN(),0)*ScreenHeight!$C60)/Param!$B$39)/OFFSET(Radar!$AC$3,COLUMN(),0))*DistanceShader!BP59*LightShader!BP59*(IF(OFFSET(Ghosts!$S$41,COLUMN(),0)&lt;ScreenHeight!$E60,   1,   (SQRT(OFFSET(Ghosts!$T$41,COLUMN(),0)-OFFSET(Ghosts!$R$41,COLUMN(),0)*ScreenHeight!$D60)-1))+IF(Ghosts!$B$35,IF(Param!$M$21,-1-POWER(0.3,Param!$M$21)/(IF(Param!$M$21&lt;20,LightShader!BP124,OFFSET(LightShader!BP124,Param!$M$21-20,0))+POWER(0.3,Param!$M$21)),-2),0))</f>
        <v>4.0132965844257944</v>
      </c>
      <c r="BQ59" s="46">
        <f ca="1">IF(ScreenHeight!$B60&lt;OFFSET(Radar!$AC$3,COLUMN(),0),    Param!$B$38/ScreenHeight!$B60,    (Param!$B$37+1/(1-OFFSET(Radar!$AD$3,COLUMN(),0)*ScreenHeight!$C60)/Param!$B$39)/OFFSET(Radar!$AC$3,COLUMN(),0))*DistanceShader!BQ59*LightShader!BQ59*(IF(OFFSET(Ghosts!$S$41,COLUMN(),0)&lt;ScreenHeight!$E60,   1,   (SQRT(OFFSET(Ghosts!$T$41,COLUMN(),0)-OFFSET(Ghosts!$R$41,COLUMN(),0)*ScreenHeight!$D60)-1))+IF(Ghosts!$B$35,IF(Param!$M$21,-1-POWER(0.3,Param!$M$21)/(IF(Param!$M$21&lt;20,LightShader!BQ124,OFFSET(LightShader!BQ124,Param!$M$21-20,0))+POWER(0.3,Param!$M$21)),-2),0))</f>
        <v>3.9266943279160196</v>
      </c>
      <c r="BR59" s="46">
        <f ca="1">IF(ScreenHeight!$B60&lt;OFFSET(Radar!$AC$3,COLUMN(),0),    Param!$B$38/ScreenHeight!$B60,    (Param!$B$37+1/(1-OFFSET(Radar!$AD$3,COLUMN(),0)*ScreenHeight!$C60)/Param!$B$39)/OFFSET(Radar!$AC$3,COLUMN(),0))*DistanceShader!BR59*LightShader!BR59*(IF(OFFSET(Ghosts!$S$41,COLUMN(),0)&lt;ScreenHeight!$E60,   1,   (SQRT(OFFSET(Ghosts!$T$41,COLUMN(),0)-OFFSET(Ghosts!$R$41,COLUMN(),0)*ScreenHeight!$D60)-1))+IF(Ghosts!$B$35,IF(Param!$M$21,-1-POWER(0.3,Param!$M$21)/(IF(Param!$M$21&lt;20,LightShader!BR124,OFFSET(LightShader!BR124,Param!$M$21-20,0))+POWER(0.3,Param!$M$21)),-2),0))</f>
        <v>3.8395968300439827</v>
      </c>
      <c r="BS59" s="46">
        <f ca="1">IF(ScreenHeight!$B60&lt;OFFSET(Radar!$AC$3,COLUMN(),0),    Param!$B$38/ScreenHeight!$B60,    (Param!$B$37+1/(1-OFFSET(Radar!$AD$3,COLUMN(),0)*ScreenHeight!$C60)/Param!$B$39)/OFFSET(Radar!$AC$3,COLUMN(),0))*DistanceShader!BS59*LightShader!BS59*(IF(OFFSET(Ghosts!$S$41,COLUMN(),0)&lt;ScreenHeight!$E60,   1,   (SQRT(OFFSET(Ghosts!$T$41,COLUMN(),0)-OFFSET(Ghosts!$R$41,COLUMN(),0)*ScreenHeight!$D60)-1))+IF(Ghosts!$B$35,IF(Param!$M$21,-1-POWER(0.3,Param!$M$21)/(IF(Param!$M$21&lt;20,LightShader!BS124,OFFSET(LightShader!BS124,Param!$M$21-20,0))+POWER(0.3,Param!$M$21)),-2),0))</f>
        <v>3.752351459974391</v>
      </c>
      <c r="BT59" s="46">
        <f ca="1">IF(ScreenHeight!$B60&lt;OFFSET(Radar!$AC$3,COLUMN(),0),    Param!$B$38/ScreenHeight!$B60,    (Param!$B$37+1/(1-OFFSET(Radar!$AD$3,COLUMN(),0)*ScreenHeight!$C60)/Param!$B$39)/OFFSET(Radar!$AC$3,COLUMN(),0))*DistanceShader!BT59*LightShader!BT59*(IF(OFFSET(Ghosts!$S$41,COLUMN(),0)&lt;ScreenHeight!$E60,   1,   (SQRT(OFFSET(Ghosts!$T$41,COLUMN(),0)-OFFSET(Ghosts!$R$41,COLUMN(),0)*ScreenHeight!$D60)-1))+IF(Ghosts!$B$35,IF(Param!$M$21,-1-POWER(0.3,Param!$M$21)/(IF(Param!$M$21&lt;20,LightShader!BT124,OFFSET(LightShader!BT124,Param!$M$21-20,0))+POWER(0.3,Param!$M$21)),-2),0))</f>
        <v>3.6652703199666279</v>
      </c>
      <c r="BU59" s="46">
        <f ca="1">IF(ScreenHeight!$B60&lt;OFFSET(Radar!$AC$3,COLUMN(),0),    Param!$B$38/ScreenHeight!$B60,    (Param!$B$37+1/(1-OFFSET(Radar!$AD$3,COLUMN(),0)*ScreenHeight!$C60)/Param!$B$39)/OFFSET(Radar!$AC$3,COLUMN(),0))*DistanceShader!BU59*LightShader!BU59*(IF(OFFSET(Ghosts!$S$41,COLUMN(),0)&lt;ScreenHeight!$E60,   1,   (SQRT(OFFSET(Ghosts!$T$41,COLUMN(),0)-OFFSET(Ghosts!$R$41,COLUMN(),0)*ScreenHeight!$D60)-1))+IF(Ghosts!$B$35,IF(Param!$M$21,-1-POWER(0.3,Param!$M$21)/(IF(Param!$M$21&lt;20,LightShader!BU124,OFFSET(LightShader!BU124,Param!$M$21-20,0))+POWER(0.3,Param!$M$21)),-2),0))</f>
        <v>3.5786311829837247</v>
      </c>
      <c r="BV59" s="46">
        <f ca="1">IF(ScreenHeight!$B60&lt;OFFSET(Radar!$AC$3,COLUMN(),0),    Param!$B$38/ScreenHeight!$B60,    (Param!$B$37+1/(1-OFFSET(Radar!$AD$3,COLUMN(),0)*ScreenHeight!$C60)/Param!$B$39)/OFFSET(Radar!$AC$3,COLUMN(),0))*DistanceShader!BV59*LightShader!BV59*(IF(OFFSET(Ghosts!$S$41,COLUMN(),0)&lt;ScreenHeight!$E60,   1,   (SQRT(OFFSET(Ghosts!$T$41,COLUMN(),0)-OFFSET(Ghosts!$R$41,COLUMN(),0)*ScreenHeight!$D60)-1))+IF(Ghosts!$B$35,IF(Param!$M$21,-1-POWER(0.3,Param!$M$21)/(IF(Param!$M$21&lt;20,LightShader!BV124,OFFSET(LightShader!BV124,Param!$M$21-20,0))+POWER(0.3,Param!$M$21)),-2),0))</f>
        <v>3.4926789113342602</v>
      </c>
      <c r="BW59" s="46">
        <f ca="1">IF(ScreenHeight!$B60&lt;OFFSET(Radar!$AC$3,COLUMN(),0),    Param!$B$38/ScreenHeight!$B60,    (Param!$B$37+1/(1-OFFSET(Radar!$AD$3,COLUMN(),0)*ScreenHeight!$C60)/Param!$B$39)/OFFSET(Radar!$AC$3,COLUMN(),0))*DistanceShader!BW59*LightShader!BW59*(IF(OFFSET(Ghosts!$S$41,COLUMN(),0)&lt;ScreenHeight!$E60,   1,   (SQRT(OFFSET(Ghosts!$T$41,COLUMN(),0)-OFFSET(Ghosts!$R$41,COLUMN(),0)*ScreenHeight!$D60)-1))+IF(Ghosts!$B$35,IF(Param!$M$21,-1-POWER(0.3,Param!$M$21)/(IF(Param!$M$21&lt;20,LightShader!BW124,OFFSET(LightShader!BW124,Param!$M$21-20,0))+POWER(0.3,Param!$M$21)),-2),0))</f>
        <v>3.4076272253565363</v>
      </c>
      <c r="BX59" s="46">
        <f ca="1">IF(ScreenHeight!$B60&lt;OFFSET(Radar!$AC$3,COLUMN(),0),    Param!$B$38/ScreenHeight!$B60,    (Param!$B$37+1/(1-OFFSET(Radar!$AD$3,COLUMN(),0)*ScreenHeight!$C60)/Param!$B$39)/OFFSET(Radar!$AC$3,COLUMN(),0))*DistanceShader!BX59*LightShader!BX59*(IF(OFFSET(Ghosts!$S$41,COLUMN(),0)&lt;ScreenHeight!$E60,   1,   (SQRT(OFFSET(Ghosts!$T$41,COLUMN(),0)-OFFSET(Ghosts!$R$41,COLUMN(),0)*ScreenHeight!$D60)-1))+IF(Ghosts!$B$35,IF(Param!$M$21,-1-POWER(0.3,Param!$M$21)/(IF(Param!$M$21&lt;20,LightShader!BX124,OFFSET(LightShader!BX124,Param!$M$21-20,0))+POWER(0.3,Param!$M$21)),-2),0))</f>
        <v>3.3236607085728305</v>
      </c>
      <c r="BY59" s="46">
        <f ca="1">IF(ScreenHeight!$B60&lt;OFFSET(Radar!$AC$3,COLUMN(),0),    Param!$B$38/ScreenHeight!$B60,    (Param!$B$37+1/(1-OFFSET(Radar!$AD$3,COLUMN(),0)*ScreenHeight!$C60)/Param!$B$39)/OFFSET(Radar!$AC$3,COLUMN(),0))*DistanceShader!BY59*LightShader!BY59*(IF(OFFSET(Ghosts!$S$41,COLUMN(),0)&lt;ScreenHeight!$E60,   1,   (SQRT(OFFSET(Ghosts!$T$41,COLUMN(),0)-OFFSET(Ghosts!$R$41,COLUMN(),0)*ScreenHeight!$D60)-1))+IF(Ghosts!$B$35,IF(Param!$M$21,-1-POWER(0.3,Param!$M$21)/(IF(Param!$M$21&lt;20,LightShader!BY124,OFFSET(LightShader!BY124,Param!$M$21-20,0))+POWER(0.3,Param!$M$21)),-2),0))</f>
        <v>3.2409369537083323</v>
      </c>
      <c r="BZ59" s="46">
        <f ca="1">IF(ScreenHeight!$B60&lt;OFFSET(Radar!$AC$3,COLUMN(),0),    Param!$B$38/ScreenHeight!$B60,    (Param!$B$37+1/(1-OFFSET(Radar!$AD$3,COLUMN(),0)*ScreenHeight!$C60)/Param!$B$39)/OFFSET(Radar!$AC$3,COLUMN(),0))*DistanceShader!BZ59*LightShader!BZ59*(IF(OFFSET(Ghosts!$S$41,COLUMN(),0)&lt;ScreenHeight!$E60,   1,   (SQRT(OFFSET(Ghosts!$T$41,COLUMN(),0)-OFFSET(Ghosts!$R$41,COLUMN(),0)*ScreenHeight!$D60)-1))+IF(Ghosts!$B$35,IF(Param!$M$21,-1-POWER(0.3,Param!$M$21)/(IF(Param!$M$21&lt;20,LightShader!BZ124,OFFSET(LightShader!BZ124,Param!$M$21-20,0))+POWER(0.3,Param!$M$21)),-2),0))</f>
        <v>3.1595887713713129</v>
      </c>
      <c r="CA59" s="46">
        <f ca="1">IF(ScreenHeight!$B60&lt;OFFSET(Radar!$AC$3,COLUMN(),0),    Param!$B$38/ScreenHeight!$B60,    (Param!$B$37+1/(1-OFFSET(Radar!$AD$3,COLUMN(),0)*ScreenHeight!$C60)/Param!$B$39)/OFFSET(Radar!$AC$3,COLUMN(),0))*DistanceShader!CA59*LightShader!CA59*(IF(OFFSET(Ghosts!$S$41,COLUMN(),0)&lt;ScreenHeight!$E60,   1,   (SQRT(OFFSET(Ghosts!$T$41,COLUMN(),0)-OFFSET(Ghosts!$R$41,COLUMN(),0)*ScreenHeight!$D60)-1))+IF(Ghosts!$B$35,IF(Param!$M$21,-1-POWER(0.3,Param!$M$21)/(IF(Param!$M$21&lt;20,LightShader!CA124,OFFSET(LightShader!CA124,Param!$M$21-20,0))+POWER(0.3,Param!$M$21)),-2),0))</f>
        <v>3.0797263992899002</v>
      </c>
      <c r="CB59" s="46">
        <f ca="1">IF(ScreenHeight!$B60&lt;OFFSET(Radar!$AC$3,COLUMN(),0),    Param!$B$38/ScreenHeight!$B60,    (Param!$B$37+1/(1-OFFSET(Radar!$AD$3,COLUMN(),0)*ScreenHeight!$C60)/Param!$B$39)/OFFSET(Radar!$AC$3,COLUMN(),0))*DistanceShader!CB59*LightShader!CB59*(IF(OFFSET(Ghosts!$S$41,COLUMN(),0)&lt;ScreenHeight!$E60,   1,   (SQRT(OFFSET(Ghosts!$T$41,COLUMN(),0)-OFFSET(Ghosts!$R$41,COLUMN(),0)*ScreenHeight!$D60)-1))+IF(Ghosts!$B$35,IF(Param!$M$21,-1-POWER(0.3,Param!$M$21)/(IF(Param!$M$21&lt;20,LightShader!CB124,OFFSET(LightShader!CB124,Param!$M$21-20,0))+POWER(0.3,Param!$M$21)),-2),0))</f>
        <v>3.001439664365408</v>
      </c>
      <c r="CC59" s="46">
        <f ca="1">IF(ScreenHeight!$B60&lt;OFFSET(Radar!$AC$3,COLUMN(),0),    Param!$B$38/ScreenHeight!$B60,    (Param!$B$37+1/(1-OFFSET(Radar!$AD$3,COLUMN(),0)*ScreenHeight!$C60)/Param!$B$39)/OFFSET(Radar!$AC$3,COLUMN(),0))*DistanceShader!CC59*LightShader!CC59*(IF(OFFSET(Ghosts!$S$41,COLUMN(),0)&lt;ScreenHeight!$E60,   1,   (SQRT(OFFSET(Ghosts!$T$41,COLUMN(),0)-OFFSET(Ghosts!$R$41,COLUMN(),0)*ScreenHeight!$D60)-1))+IF(Ghosts!$B$35,IF(Param!$M$21,-1-POWER(0.3,Param!$M$21)/(IF(Param!$M$21&lt;20,LightShader!CC124,OFFSET(LightShader!CC124,Param!$M$21-20,0))+POWER(0.3,Param!$M$21)),-2),0))</f>
        <v>2.9248000622374617</v>
      </c>
      <c r="CD59" s="46">
        <f ca="1">IF(ScreenHeight!$B60&lt;OFFSET(Radar!$AC$3,COLUMN(),0),    Param!$B$38/ScreenHeight!$B60,    (Param!$B$37+1/(1-OFFSET(Radar!$AD$3,COLUMN(),0)*ScreenHeight!$C60)/Param!$B$39)/OFFSET(Radar!$AC$3,COLUMN(),0))*DistanceShader!CD59*LightShader!CD59*(IF(OFFSET(Ghosts!$S$41,COLUMN(),0)&lt;ScreenHeight!$E60,   1,   (SQRT(OFFSET(Ghosts!$T$41,COLUMN(),0)-OFFSET(Ghosts!$R$41,COLUMN(),0)*ScreenHeight!$D60)-1))+IF(Ghosts!$B$35,IF(Param!$M$21,-1-POWER(0.3,Param!$M$21)/(IF(Param!$M$21&lt;20,LightShader!CD124,OFFSET(LightShader!CD124,Param!$M$21-20,0))+POWER(0.3,Param!$M$21)),-2),0))</f>
        <v>2.8498627295385468</v>
      </c>
      <c r="CE59" s="46">
        <f ca="1">IF(ScreenHeight!$B60&lt;OFFSET(Radar!$AC$3,COLUMN(),0),    Param!$B$38/ScreenHeight!$B60,    (Param!$B$37+1/(1-OFFSET(Radar!$AD$3,COLUMN(),0)*ScreenHeight!$C60)/Param!$B$39)/OFFSET(Radar!$AC$3,COLUMN(),0))*DistanceShader!CE59*LightShader!CE59*(IF(OFFSET(Ghosts!$S$41,COLUMN(),0)&lt;ScreenHeight!$E60,   1,   (SQRT(OFFSET(Ghosts!$T$41,COLUMN(),0)-OFFSET(Ghosts!$R$41,COLUMN(),0)*ScreenHeight!$D60)-1))+IF(Ghosts!$B$35,IF(Param!$M$21,-1-POWER(0.3,Param!$M$21)/(IF(Param!$M$21&lt;20,LightShader!CE124,OFFSET(LightShader!CE124,Param!$M$21-20,0))+POWER(0.3,Param!$M$21)),-2),0))</f>
        <v>2.7766682926368298</v>
      </c>
      <c r="CF59" s="46">
        <f ca="1">IF(ScreenHeight!$B60&lt;OFFSET(Radar!$AC$3,COLUMN(),0),    Param!$B$38/ScreenHeight!$B60,    (Param!$B$37+1/(1-OFFSET(Radar!$AD$3,COLUMN(),0)*ScreenHeight!$C60)/Param!$B$39)/OFFSET(Radar!$AC$3,COLUMN(),0))*DistanceShader!CF59*LightShader!CF59*(IF(OFFSET(Ghosts!$S$41,COLUMN(),0)&lt;ScreenHeight!$E60,   1,   (SQRT(OFFSET(Ghosts!$T$41,COLUMN(),0)-OFFSET(Ghosts!$R$41,COLUMN(),0)*ScreenHeight!$D60)-1))+IF(Ghosts!$B$35,IF(Param!$M$21,-1-POWER(0.3,Param!$M$21)/(IF(Param!$M$21&lt;20,LightShader!CF124,OFFSET(LightShader!CF124,Param!$M$21-20,0))+POWER(0.3,Param!$M$21)),-2),0))</f>
        <v>2.7052445835888688</v>
      </c>
      <c r="CG59" s="46">
        <f ca="1">IF(ScreenHeight!$B60&lt;OFFSET(Radar!$AC$3,COLUMN(),0),    Param!$B$38/ScreenHeight!$B60,    (Param!$B$37+1/(1-OFFSET(Radar!$AD$3,COLUMN(),0)*ScreenHeight!$C60)/Param!$B$39)/OFFSET(Radar!$AC$3,COLUMN(),0))*DistanceShader!CG59*LightShader!CG59*(IF(OFFSET(Ghosts!$S$41,COLUMN(),0)&lt;ScreenHeight!$E60,   1,   (SQRT(OFFSET(Ghosts!$T$41,COLUMN(),0)-OFFSET(Ghosts!$R$41,COLUMN(),0)*ScreenHeight!$D60)-1))+IF(Ghosts!$B$35,IF(Param!$M$21,-1-POWER(0.3,Param!$M$21)/(IF(Param!$M$21&lt;20,LightShader!CG124,OFFSET(LightShader!CG124,Param!$M$21-20,0))+POWER(0.3,Param!$M$21)),-2),0))</f>
        <v>2.6356082194476529</v>
      </c>
      <c r="CH59" s="46">
        <f ca="1">IF(ScreenHeight!$B60&lt;OFFSET(Radar!$AC$3,COLUMN(),0),    Param!$B$38/ScreenHeight!$B60,    (Param!$B$37+1/(1-OFFSET(Radar!$AD$3,COLUMN(),0)*ScreenHeight!$C60)/Param!$B$39)/OFFSET(Radar!$AC$3,COLUMN(),0))*DistanceShader!CH59*LightShader!CH59*(IF(OFFSET(Ghosts!$S$41,COLUMN(),0)&lt;ScreenHeight!$E60,   1,   (SQRT(OFFSET(Ghosts!$T$41,COLUMN(),0)-OFFSET(Ghosts!$R$41,COLUMN(),0)*ScreenHeight!$D60)-1))+IF(Ghosts!$B$35,IF(Param!$M$21,-1-POWER(0.3,Param!$M$21)/(IF(Param!$M$21&lt;20,LightShader!CH124,OFFSET(LightShader!CH124,Param!$M$21-20,0))+POWER(0.3,Param!$M$21)),-2),0))</f>
        <v>2.5677660452082716</v>
      </c>
      <c r="CI59" s="46">
        <f ca="1">IF(ScreenHeight!$B60&lt;OFFSET(Radar!$AC$3,COLUMN(),0),    Param!$B$38/ScreenHeight!$B60,    (Param!$B$37+1/(1-OFFSET(Radar!$AD$3,COLUMN(),0)*ScreenHeight!$C60)/Param!$B$39)/OFFSET(Radar!$AC$3,COLUMN(),0))*DistanceShader!CI59*LightShader!CI59*(IF(OFFSET(Ghosts!$S$41,COLUMN(),0)&lt;ScreenHeight!$E60,   1,   (SQRT(OFFSET(Ghosts!$T$41,COLUMN(),0)-OFFSET(Ghosts!$R$41,COLUMN(),0)*ScreenHeight!$D60)-1))+IF(Ghosts!$B$35,IF(Param!$M$21,-1-POWER(0.3,Param!$M$21)/(IF(Param!$M$21&lt;20,LightShader!CI124,OFFSET(LightShader!CI124,Param!$M$21-20,0))+POWER(0.3,Param!$M$21)),-2),0))</f>
        <v>2.5017164437312167</v>
      </c>
      <c r="CJ59" s="46">
        <f ca="1">IF(ScreenHeight!$B60&lt;OFFSET(Radar!$AC$3,COLUMN(),0),    Param!$B$38/ScreenHeight!$B60,    (Param!$B$37+1/(1-OFFSET(Radar!$AD$3,COLUMN(),0)*ScreenHeight!$C60)/Param!$B$39)/OFFSET(Radar!$AC$3,COLUMN(),0))*DistanceShader!CJ59*LightShader!CJ59*(IF(OFFSET(Ghosts!$S$41,COLUMN(),0)&lt;ScreenHeight!$E60,   1,   (SQRT(OFFSET(Ghosts!$T$41,COLUMN(),0)-OFFSET(Ghosts!$R$41,COLUMN(),0)*ScreenHeight!$D60)-1))+IF(Ghosts!$B$35,IF(Param!$M$21,-1-POWER(0.3,Param!$M$21)/(IF(Param!$M$21&lt;20,LightShader!CJ124,OFFSET(LightShader!CJ124,Param!$M$21-20,0))+POWER(0.3,Param!$M$21)),-2),0))</f>
        <v>2.4374505181552735</v>
      </c>
      <c r="CK59" s="46">
        <f ca="1">IF(ScreenHeight!$B60&lt;OFFSET(Radar!$AC$3,COLUMN(),0),    Param!$B$38/ScreenHeight!$B60,    (Param!$B$37+1/(1-OFFSET(Radar!$AD$3,COLUMN(),0)*ScreenHeight!$C60)/Param!$B$39)/OFFSET(Radar!$AC$3,COLUMN(),0))*DistanceShader!CK59*LightShader!CK59*(IF(OFFSET(Ghosts!$S$41,COLUMN(),0)&lt;ScreenHeight!$E60,   1,   (SQRT(OFFSET(Ghosts!$T$41,COLUMN(),0)-OFFSET(Ghosts!$R$41,COLUMN(),0)*ScreenHeight!$D60)-1))+IF(Ghosts!$B$35,IF(Param!$M$21,-1-POWER(0.3,Param!$M$21)/(IF(Param!$M$21&lt;20,LightShader!CK124,OFFSET(LightShader!CK124,Param!$M$21-20,0))+POWER(0.3,Param!$M$21)),-2),0))</f>
        <v>2.3749531537713238</v>
      </c>
      <c r="CL59" s="46">
        <f ca="1">IF(ScreenHeight!$B60&lt;OFFSET(Radar!$AC$3,COLUMN(),0),    Param!$B$38/ScreenHeight!$B60,    (Param!$B$37+1/(1-OFFSET(Radar!$AD$3,COLUMN(),0)*ScreenHeight!$C60)/Param!$B$39)/OFFSET(Radar!$AC$3,COLUMN(),0))*DistanceShader!CL59*LightShader!CL59*(IF(OFFSET(Ghosts!$S$41,COLUMN(),0)&lt;ScreenHeight!$E60,   1,   (SQRT(OFFSET(Ghosts!$T$41,COLUMN(),0)-OFFSET(Ghosts!$R$41,COLUMN(),0)*ScreenHeight!$D60)-1))+IF(Ghosts!$B$35,IF(Param!$M$21,-1-POWER(0.3,Param!$M$21)/(IF(Param!$M$21&lt;20,LightShader!CL124,OFFSET(LightShader!CL124,Param!$M$21-20,0))+POWER(0.3,Param!$M$21)),-2),0))</f>
        <v>2.3142039672257551</v>
      </c>
      <c r="CM59" s="46">
        <f ca="1">IF(ScreenHeight!$B60&lt;OFFSET(Radar!$AC$3,COLUMN(),0),    Param!$B$38/ScreenHeight!$B60,    (Param!$B$37+1/(1-OFFSET(Radar!$AD$3,COLUMN(),0)*ScreenHeight!$C60)/Param!$B$39)/OFFSET(Radar!$AC$3,COLUMN(),0))*DistanceShader!CM59*LightShader!CM59*(IF(OFFSET(Ghosts!$S$41,COLUMN(),0)&lt;ScreenHeight!$E60,   1,   (SQRT(OFFSET(Ghosts!$T$41,COLUMN(),0)-OFFSET(Ghosts!$R$41,COLUMN(),0)*ScreenHeight!$D60)-1))+IF(Ghosts!$B$35,IF(Param!$M$21,-1-POWER(0.3,Param!$M$21)/(IF(Param!$M$21&lt;20,LightShader!CM124,OFFSET(LightShader!CM124,Param!$M$21-20,0))+POWER(0.3,Param!$M$21)),-2),0))</f>
        <v>2.2551781513854663</v>
      </c>
      <c r="CN59" s="46">
        <f ca="1">IF(ScreenHeight!$B60&lt;OFFSET(Radar!$AC$3,COLUMN(),0),    Param!$B$38/ScreenHeight!$B60,    (Param!$B$37+1/(1-OFFSET(Radar!$AD$3,COLUMN(),0)*ScreenHeight!$C60)/Param!$B$39)/OFFSET(Radar!$AC$3,COLUMN(),0))*DistanceShader!CN59*LightShader!CN59*(IF(OFFSET(Ghosts!$S$41,COLUMN(),0)&lt;ScreenHeight!$E60,   1,   (SQRT(OFFSET(Ghosts!$T$41,COLUMN(),0)-OFFSET(Ghosts!$R$41,COLUMN(),0)*ScreenHeight!$D60)-1))+IF(Ghosts!$B$35,IF(Param!$M$21,-1-POWER(0.3,Param!$M$21)/(IF(Param!$M$21&lt;20,LightShader!CN124,OFFSET(LightShader!CN124,Param!$M$21-20,0))+POWER(0.3,Param!$M$21)),-2),0))</f>
        <v>2.1978472243319471</v>
      </c>
      <c r="CO59" s="46">
        <f ca="1">IF(ScreenHeight!$B60&lt;OFFSET(Radar!$AC$3,COLUMN(),0),    Param!$B$38/ScreenHeight!$B60,    (Param!$B$37+1/(1-OFFSET(Radar!$AD$3,COLUMN(),0)*ScreenHeight!$C60)/Param!$B$39)/OFFSET(Radar!$AC$3,COLUMN(),0))*DistanceShader!CO59*LightShader!CO59*(IF(OFFSET(Ghosts!$S$41,COLUMN(),0)&lt;ScreenHeight!$E60,   1,   (SQRT(OFFSET(Ghosts!$T$41,COLUMN(),0)-OFFSET(Ghosts!$R$41,COLUMN(),0)*ScreenHeight!$D60)-1))+IF(Ghosts!$B$35,IF(Param!$M$21,-1-POWER(0.3,Param!$M$21)/(IF(Param!$M$21&lt;20,LightShader!CO124,OFFSET(LightShader!CO124,Param!$M$21-20,0))+POWER(0.3,Param!$M$21)),-2),0))</f>
        <v>2.1421796908464277</v>
      </c>
      <c r="CP59" s="46">
        <f ca="1">IF(ScreenHeight!$B60&lt;OFFSET(Radar!$AC$3,COLUMN(),0),    Param!$B$38/ScreenHeight!$B60,    (Param!$B$37+1/(1-OFFSET(Radar!$AD$3,COLUMN(),0)*ScreenHeight!$C60)/Param!$B$39)/OFFSET(Radar!$AC$3,COLUMN(),0))*DistanceShader!CP59*LightShader!CP59*(IF(OFFSET(Ghosts!$S$41,COLUMN(),0)&lt;ScreenHeight!$E60,   1,   (SQRT(OFFSET(Ghosts!$T$41,COLUMN(),0)-OFFSET(Ghosts!$R$41,COLUMN(),0)*ScreenHeight!$D60)-1))+IF(Ghosts!$B$35,IF(Param!$M$21,-1-POWER(0.3,Param!$M$21)/(IF(Param!$M$21&lt;20,LightShader!CP124,OFFSET(LightShader!CP124,Param!$M$21-20,0))+POWER(0.3,Param!$M$21)),-2),0))</f>
        <v>2.0881416244713642</v>
      </c>
      <c r="CQ59" s="46">
        <f ca="1">IF(ScreenHeight!$B60&lt;OFFSET(Radar!$AC$3,COLUMN(),0),    Param!$B$38/ScreenHeight!$B60,    (Param!$B$37+1/(1-OFFSET(Radar!$AD$3,COLUMN(),0)*ScreenHeight!$C60)/Param!$B$39)/OFFSET(Radar!$AC$3,COLUMN(),0))*DistanceShader!CQ59*LightShader!CQ59*(IF(OFFSET(Ghosts!$S$41,COLUMN(),0)&lt;ScreenHeight!$E60,   1,   (SQRT(OFFSET(Ghosts!$T$41,COLUMN(),0)-OFFSET(Ghosts!$R$41,COLUMN(),0)*ScreenHeight!$D60)-1))+IF(Ghosts!$B$35,IF(Param!$M$21,-1-POWER(0.3,Param!$M$21)/(IF(Param!$M$21&lt;20,LightShader!CQ124,OFFSET(LightShader!CQ124,Param!$M$21-20,0))+POWER(0.3,Param!$M$21)),-2),0))</f>
        <v>2.0356971778404822</v>
      </c>
      <c r="CR59" s="46">
        <f ca="1">IF(ScreenHeight!$B60&lt;OFFSET(Radar!$AC$3,COLUMN(),0),    Param!$B$38/ScreenHeight!$B60,    (Param!$B$37+1/(1-OFFSET(Radar!$AD$3,COLUMN(),0)*ScreenHeight!$C60)/Param!$B$39)/OFFSET(Radar!$AC$3,COLUMN(),0))*DistanceShader!CR59*LightShader!CR59*(IF(OFFSET(Ghosts!$S$41,COLUMN(),0)&lt;ScreenHeight!$E60,   1,   (SQRT(OFFSET(Ghosts!$T$41,COLUMN(),0)-OFFSET(Ghosts!$R$41,COLUMN(),0)*ScreenHeight!$D60)-1))+IF(Ghosts!$B$35,IF(Param!$M$21,-1-POWER(0.3,Param!$M$21)/(IF(Param!$M$21&lt;20,LightShader!CR124,OFFSET(LightShader!CR124,Param!$M$21-20,0))+POWER(0.3,Param!$M$21)),-2),0))</f>
        <v>1.9848090285031108</v>
      </c>
      <c r="CS59" s="46">
        <f ca="1">IF(ScreenHeight!$B60&lt;OFFSET(Radar!$AC$3,COLUMN(),0),    Param!$B$38/ScreenHeight!$B60,    (Param!$B$37+1/(1-OFFSET(Radar!$AD$3,COLUMN(),0)*ScreenHeight!$C60)/Param!$B$39)/OFFSET(Radar!$AC$3,COLUMN(),0))*DistanceShader!CS59*LightShader!CS59*(IF(OFFSET(Ghosts!$S$41,COLUMN(),0)&lt;ScreenHeight!$E60,   1,   (SQRT(OFFSET(Ghosts!$T$41,COLUMN(),0)-OFFSET(Ghosts!$R$41,COLUMN(),0)*ScreenHeight!$D60)-1))+IF(Ghosts!$B$35,IF(Param!$M$21,-1-POWER(0.3,Param!$M$21)/(IF(Param!$M$21&lt;20,LightShader!CS124,OFFSET(LightShader!CS124,Param!$M$21-20,0))+POWER(0.3,Param!$M$21)),-2),0))</f>
        <v>1.9354387669610429</v>
      </c>
      <c r="CT59" s="46">
        <f ca="1">IF(ScreenHeight!$B60&lt;OFFSET(Radar!$AC$3,COLUMN(),0),    Param!$B$38/ScreenHeight!$B60,    (Param!$B$37+1/(1-OFFSET(Radar!$AD$3,COLUMN(),0)*ScreenHeight!$C60)/Param!$B$39)/OFFSET(Radar!$AC$3,COLUMN(),0))*DistanceShader!CT59*LightShader!CT59*(IF(OFFSET(Ghosts!$S$41,COLUMN(),0)&lt;ScreenHeight!$E60,   1,   (SQRT(OFFSET(Ghosts!$T$41,COLUMN(),0)-OFFSET(Ghosts!$R$41,COLUMN(),0)*ScreenHeight!$D60)-1))+IF(Ghosts!$B$35,IF(Param!$M$21,-1-POWER(0.3,Param!$M$21)/(IF(Param!$M$21&lt;20,LightShader!CT124,OFFSET(LightShader!CT124,Param!$M$21-20,0))+POWER(0.3,Param!$M$21)),-2),0))</f>
        <v>1.8875472331121355</v>
      </c>
      <c r="CU59" s="46">
        <f ca="1">IF(ScreenHeight!$B60&lt;OFFSET(Radar!$AC$3,COLUMN(),0),    Param!$B$38/ScreenHeight!$B60,    (Param!$B$37+1/(1-OFFSET(Radar!$AD$3,COLUMN(),0)*ScreenHeight!$C60)/Param!$B$39)/OFFSET(Radar!$AC$3,COLUMN(),0))*DistanceShader!CU59*LightShader!CU59*(IF(OFFSET(Ghosts!$S$41,COLUMN(),0)&lt;ScreenHeight!$E60,   1,   (SQRT(OFFSET(Ghosts!$T$41,COLUMN(),0)-OFFSET(Ghosts!$R$41,COLUMN(),0)*ScreenHeight!$D60)-1))+IF(Ghosts!$B$35,IF(Param!$M$21,-1-POWER(0.3,Param!$M$21)/(IF(Param!$M$21&lt;20,LightShader!CU124,OFFSET(LightShader!CU124,Param!$M$21-20,0))+POWER(0.3,Param!$M$21)),-2),0))</f>
        <v>1.8410948067720887</v>
      </c>
      <c r="CV59" s="46">
        <f ca="1">IF(ScreenHeight!$B60&lt;OFFSET(Radar!$AC$3,COLUMN(),0),    Param!$B$38/ScreenHeight!$B60,    (Param!$B$37+1/(1-OFFSET(Radar!$AD$3,COLUMN(),0)*ScreenHeight!$C60)/Param!$B$39)/OFFSET(Radar!$AC$3,COLUMN(),0))*DistanceShader!CV59*LightShader!CV59*(IF(OFFSET(Ghosts!$S$41,COLUMN(),0)&lt;ScreenHeight!$E60,   1,   (SQRT(OFFSET(Ghosts!$T$41,COLUMN(),0)-OFFSET(Ghosts!$R$41,COLUMN(),0)*ScreenHeight!$D60)-1))+IF(Ghosts!$B$35,IF(Param!$M$21,-1-POWER(0.3,Param!$M$21)/(IF(Param!$M$21&lt;20,LightShader!CV124,OFFSET(LightShader!CV124,Param!$M$21-20,0))+POWER(0.3,Param!$M$21)),-2),0))</f>
        <v>1.796041657436882</v>
      </c>
      <c r="CW59" s="46">
        <f ca="1">IF(ScreenHeight!$B60&lt;OFFSET(Radar!$AC$3,COLUMN(),0),    Param!$B$38/ScreenHeight!$B60,    (Param!$B$37+1/(1-OFFSET(Radar!$AD$3,COLUMN(),0)*ScreenHeight!$C60)/Param!$B$39)/OFFSET(Radar!$AC$3,COLUMN(),0))*DistanceShader!CW59*LightShader!CW59*(IF(OFFSET(Ghosts!$S$41,COLUMN(),0)&lt;ScreenHeight!$E60,   1,   (SQRT(OFFSET(Ghosts!$T$41,COLUMN(),0)-OFFSET(Ghosts!$R$41,COLUMN(),0)*ScreenHeight!$D60)-1))+IF(Ghosts!$B$35,IF(Param!$M$21,-1-POWER(0.3,Param!$M$21)/(IF(Param!$M$21&lt;20,LightShader!CW124,OFFSET(LightShader!CW124,Param!$M$21-20,0))+POWER(0.3,Param!$M$21)),-2),0))</f>
        <v>1.752347957961889</v>
      </c>
    </row>
    <row r="60" spans="1:144" ht="7.5" customHeight="1">
      <c r="A60" s="46">
        <f ca="1">IF(ScreenHeight!$B61&lt;OFFSET(Radar!$AC$3,COLUMN(),0),    Param!$B$38/ScreenHeight!$B61,    (Param!$B$37+1/(1-OFFSET(Radar!$AD$3,COLUMN(),0)*ScreenHeight!$C61)/Param!$B$39)/OFFSET(Radar!$AC$3,COLUMN(),0))*DistanceShader!A60*LightShader!A60*(IF(OFFSET(Ghosts!$S$41,COLUMN(),0)&lt;ScreenHeight!$E61,   1,   (SQRT(OFFSET(Ghosts!$T$41,COLUMN(),0)-OFFSET(Ghosts!$R$41,COLUMN(),0)*ScreenHeight!$D61)-1))+IF(Ghosts!$B$35,IF(Param!$M$21,-1-POWER(0.3,Param!$M$21)/(IF(Param!$M$21&lt;20,LightShader!A125,OFFSET(LightShader!A125,Param!$M$21-20,0))+POWER(0.3,Param!$M$21)),-2),0))</f>
        <v>1.8253741933632417</v>
      </c>
      <c r="B60" s="46">
        <f ca="1">IF(ScreenHeight!$B61&lt;OFFSET(Radar!$AC$3,COLUMN(),0),    Param!$B$38/ScreenHeight!$B61,    (Param!$B$37+1/(1-OFFSET(Radar!$AD$3,COLUMN(),0)*ScreenHeight!$C61)/Param!$B$39)/OFFSET(Radar!$AC$3,COLUMN(),0))*DistanceShader!B60*LightShader!B60*(IF(OFFSET(Ghosts!$S$41,COLUMN(),0)&lt;ScreenHeight!$E61,   1,   (SQRT(OFFSET(Ghosts!$T$41,COLUMN(),0)-OFFSET(Ghosts!$R$41,COLUMN(),0)*ScreenHeight!$D61)-1))+IF(Ghosts!$B$35,IF(Param!$M$21,-1-POWER(0.3,Param!$M$21)/(IF(Param!$M$21&lt;20,LightShader!B125,OFFSET(LightShader!B125,Param!$M$21-20,0))+POWER(0.3,Param!$M$21)),-2),0))</f>
        <v>1.8701433573261907</v>
      </c>
      <c r="C60" s="46">
        <f ca="1">IF(ScreenHeight!$B61&lt;OFFSET(Radar!$AC$3,COLUMN(),0),    Param!$B$38/ScreenHeight!$B61,    (Param!$B$37+1/(1-OFFSET(Radar!$AD$3,COLUMN(),0)*ScreenHeight!$C61)/Param!$B$39)/OFFSET(Radar!$AC$3,COLUMN(),0))*DistanceShader!C60*LightShader!C60*(IF(OFFSET(Ghosts!$S$41,COLUMN(),0)&lt;ScreenHeight!$E61,   1,   (SQRT(OFFSET(Ghosts!$T$41,COLUMN(),0)-OFFSET(Ghosts!$R$41,COLUMN(),0)*ScreenHeight!$D61)-1))+IF(Ghosts!$B$35,IF(Param!$M$21,-1-POWER(0.3,Param!$M$21)/(IF(Param!$M$21&lt;20,LightShader!C125,OFFSET(LightShader!C125,Param!$M$21-20,0))+POWER(0.3,Param!$M$21)),-2),0))</f>
        <v>1.9162513248096205</v>
      </c>
      <c r="D60" s="46">
        <f ca="1">IF(ScreenHeight!$B61&lt;OFFSET(Radar!$AC$3,COLUMN(),0),    Param!$B$38/ScreenHeight!$B61,    (Param!$B$37+1/(1-OFFSET(Radar!$AD$3,COLUMN(),0)*ScreenHeight!$C61)/Param!$B$39)/OFFSET(Radar!$AC$3,COLUMN(),0))*DistanceShader!D60*LightShader!D60*(IF(OFFSET(Ghosts!$S$41,COLUMN(),0)&lt;ScreenHeight!$E61,   1,   (SQRT(OFFSET(Ghosts!$T$41,COLUMN(),0)-OFFSET(Ghosts!$R$41,COLUMN(),0)*ScreenHeight!$D61)-1))+IF(Ghosts!$B$35,IF(Param!$M$21,-1-POWER(0.3,Param!$M$21)/(IF(Param!$M$21&lt;20,LightShader!D125,OFFSET(LightShader!D125,Param!$M$21-20,0))+POWER(0.3,Param!$M$21)),-2),0))</f>
        <v>1.9637330831757542</v>
      </c>
      <c r="E60" s="46">
        <f ca="1">IF(ScreenHeight!$B61&lt;OFFSET(Radar!$AC$3,COLUMN(),0),    Param!$B$38/ScreenHeight!$B61,    (Param!$B$37+1/(1-OFFSET(Radar!$AD$3,COLUMN(),0)*ScreenHeight!$C61)/Param!$B$39)/OFFSET(Radar!$AC$3,COLUMN(),0))*DistanceShader!E60*LightShader!E60*(IF(OFFSET(Ghosts!$S$41,COLUMN(),0)&lt;ScreenHeight!$E61,   1,   (SQRT(OFFSET(Ghosts!$T$41,COLUMN(),0)-OFFSET(Ghosts!$R$41,COLUMN(),0)*ScreenHeight!$D61)-1))+IF(Ghosts!$B$35,IF(Param!$M$21,-1-POWER(0.3,Param!$M$21)/(IF(Param!$M$21&lt;20,LightShader!E125,OFFSET(LightShader!E125,Param!$M$21-20,0))+POWER(0.3,Param!$M$21)),-2),0))</f>
        <v>2.0126231482876418</v>
      </c>
      <c r="F60" s="46">
        <f ca="1">IF(ScreenHeight!$B61&lt;OFFSET(Radar!$AC$3,COLUMN(),0),    Param!$B$38/ScreenHeight!$B61,    (Param!$B$37+1/(1-OFFSET(Radar!$AD$3,COLUMN(),0)*ScreenHeight!$C61)/Param!$B$39)/OFFSET(Radar!$AC$3,COLUMN(),0))*DistanceShader!F60*LightShader!F60*(IF(OFFSET(Ghosts!$S$41,COLUMN(),0)&lt;ScreenHeight!$E61,   1,   (SQRT(OFFSET(Ghosts!$T$41,COLUMN(),0)-OFFSET(Ghosts!$R$41,COLUMN(),0)*ScreenHeight!$D61)-1))+IF(Ghosts!$B$35,IF(Param!$M$21,-1-POWER(0.3,Param!$M$21)/(IF(Param!$M$21&lt;20,LightShader!F125,OFFSET(LightShader!F125,Param!$M$21-20,0))+POWER(0.3,Param!$M$21)),-2),0))</f>
        <v>2.0629553180408928</v>
      </c>
      <c r="G60" s="46">
        <f ca="1">IF(ScreenHeight!$B61&lt;OFFSET(Radar!$AC$3,COLUMN(),0),    Param!$B$38/ScreenHeight!$B61,    (Param!$B$37+1/(1-OFFSET(Radar!$AD$3,COLUMN(),0)*ScreenHeight!$C61)/Param!$B$39)/OFFSET(Radar!$AC$3,COLUMN(),0))*DistanceShader!G60*LightShader!G60*(IF(OFFSET(Ghosts!$S$41,COLUMN(),0)&lt;ScreenHeight!$E61,   1,   (SQRT(OFFSET(Ghosts!$T$41,COLUMN(),0)-OFFSET(Ghosts!$R$41,COLUMN(),0)*ScreenHeight!$D61)-1))+IF(Ghosts!$B$35,IF(Param!$M$21,-1-POWER(0.3,Param!$M$21)/(IF(Param!$M$21&lt;20,LightShader!G125,OFFSET(LightShader!G125,Param!$M$21-20,0))+POWER(0.3,Param!$M$21)),-2),0))</f>
        <v>2.1147623893774141</v>
      </c>
      <c r="H60" s="46">
        <f ca="1">IF(ScreenHeight!$B61&lt;OFFSET(Radar!$AC$3,COLUMN(),0),    Param!$B$38/ScreenHeight!$B61,    (Param!$B$37+1/(1-OFFSET(Radar!$AD$3,COLUMN(),0)*ScreenHeight!$C61)/Param!$B$39)/OFFSET(Radar!$AC$3,COLUMN(),0))*DistanceShader!H60*LightShader!H60*(IF(OFFSET(Ghosts!$S$41,COLUMN(),0)&lt;ScreenHeight!$E61,   1,   (SQRT(OFFSET(Ghosts!$T$41,COLUMN(),0)-OFFSET(Ghosts!$R$41,COLUMN(),0)*ScreenHeight!$D61)-1))+IF(Ghosts!$B$35,IF(Param!$M$21,-1-POWER(0.3,Param!$M$21)/(IF(Param!$M$21&lt;20,LightShader!H125,OFFSET(LightShader!H125,Param!$M$21-20,0))+POWER(0.3,Param!$M$21)),-2),0))</f>
        <v>2.168075834544394</v>
      </c>
      <c r="I60" s="46">
        <f ca="1">IF(ScreenHeight!$B61&lt;OFFSET(Radar!$AC$3,COLUMN(),0),    Param!$B$38/ScreenHeight!$B61,    (Param!$B$37+1/(1-OFFSET(Radar!$AD$3,COLUMN(),0)*ScreenHeight!$C61)/Param!$B$39)/OFFSET(Radar!$AC$3,COLUMN(),0))*DistanceShader!I60*LightShader!I60*(IF(OFFSET(Ghosts!$S$41,COLUMN(),0)&lt;ScreenHeight!$E61,   1,   (SQRT(OFFSET(Ghosts!$T$41,COLUMN(),0)-OFFSET(Ghosts!$R$41,COLUMN(),0)*ScreenHeight!$D61)-1))+IF(Ghosts!$B$35,IF(Param!$M$21,-1-POWER(0.3,Param!$M$21)/(IF(Param!$M$21&lt;20,LightShader!I125,OFFSET(LightShader!I125,Param!$M$21-20,0))+POWER(0.3,Param!$M$21)),-2),0))</f>
        <v>2.2229254319953848</v>
      </c>
      <c r="J60" s="46">
        <f ca="1">IF(ScreenHeight!$B61&lt;OFFSET(Radar!$AC$3,COLUMN(),0),    Param!$B$38/ScreenHeight!$B61,    (Param!$B$37+1/(1-OFFSET(Radar!$AD$3,COLUMN(),0)*ScreenHeight!$C61)/Param!$B$39)/OFFSET(Radar!$AC$3,COLUMN(),0))*DistanceShader!J60*LightShader!J60*(IF(OFFSET(Ghosts!$S$41,COLUMN(),0)&lt;ScreenHeight!$E61,   1,   (SQRT(OFFSET(Ghosts!$T$41,COLUMN(),0)-OFFSET(Ghosts!$R$41,COLUMN(),0)*ScreenHeight!$D61)-1))+IF(Ghosts!$B$35,IF(Param!$M$21,-1-POWER(0.3,Param!$M$21)/(IF(Param!$M$21&lt;20,LightShader!J125,OFFSET(LightShader!J125,Param!$M$21-20,0))+POWER(0.3,Param!$M$21)),-2),0))</f>
        <v>2.2793388469637512</v>
      </c>
      <c r="K60" s="46">
        <f ca="1">IF(ScreenHeight!$B61&lt;OFFSET(Radar!$AC$3,COLUMN(),0),    Param!$B$38/ScreenHeight!$B61,    (Param!$B$37+1/(1-OFFSET(Radar!$AD$3,COLUMN(),0)*ScreenHeight!$C61)/Param!$B$39)/OFFSET(Radar!$AC$3,COLUMN(),0))*DistanceShader!K60*LightShader!K60*(IF(OFFSET(Ghosts!$S$41,COLUMN(),0)&lt;ScreenHeight!$E61,   1,   (SQRT(OFFSET(Ghosts!$T$41,COLUMN(),0)-OFFSET(Ghosts!$R$41,COLUMN(),0)*ScreenHeight!$D61)-1))+IF(Ghosts!$B$35,IF(Param!$M$21,-1-POWER(0.3,Param!$M$21)/(IF(Param!$M$21&lt;20,LightShader!K125,OFFSET(LightShader!K125,Param!$M$21-20,0))+POWER(0.3,Param!$M$21)),-2),0))</f>
        <v>2.3373411563832018</v>
      </c>
      <c r="L60" s="46">
        <f ca="1">IF(ScreenHeight!$B61&lt;OFFSET(Radar!$AC$3,COLUMN(),0),    Param!$B$38/ScreenHeight!$B61,    (Param!$B$37+1/(1-OFFSET(Radar!$AD$3,COLUMN(),0)*ScreenHeight!$C61)/Param!$B$39)/OFFSET(Radar!$AC$3,COLUMN(),0))*DistanceShader!L60*LightShader!L60*(IF(OFFSET(Ghosts!$S$41,COLUMN(),0)&lt;ScreenHeight!$E61,   1,   (SQRT(OFFSET(Ghosts!$T$41,COLUMN(),0)-OFFSET(Ghosts!$R$41,COLUMN(),0)*ScreenHeight!$D61)-1))+IF(Ghosts!$B$35,IF(Param!$M$21,-1-POWER(0.3,Param!$M$21)/(IF(Param!$M$21&lt;20,LightShader!L125,OFFSET(LightShader!L125,Param!$M$21-20,0))+POWER(0.3,Param!$M$21)),-2),0))</f>
        <v>2.3969543125011832</v>
      </c>
      <c r="M60" s="46">
        <f ca="1">IF(ScreenHeight!$B61&lt;OFFSET(Radar!$AC$3,COLUMN(),0),    Param!$B$38/ScreenHeight!$B61,    (Param!$B$37+1/(1-OFFSET(Radar!$AD$3,COLUMN(),0)*ScreenHeight!$C61)/Param!$B$39)/OFFSET(Radar!$AC$3,COLUMN(),0))*DistanceShader!M60*LightShader!M60*(IF(OFFSET(Ghosts!$S$41,COLUMN(),0)&lt;ScreenHeight!$E61,   1,   (SQRT(OFFSET(Ghosts!$T$41,COLUMN(),0)-OFFSET(Ghosts!$R$41,COLUMN(),0)*ScreenHeight!$D61)-1))+IF(Ghosts!$B$35,IF(Param!$M$21,-1-POWER(0.3,Param!$M$21)/(IF(Param!$M$21&lt;20,LightShader!M125,OFFSET(LightShader!M125,Param!$M$21-20,0))+POWER(0.3,Param!$M$21)),-2),0))</f>
        <v>2.4581965392489589</v>
      </c>
      <c r="N60" s="46">
        <f ca="1">IF(ScreenHeight!$B61&lt;OFFSET(Radar!$AC$3,COLUMN(),0),    Param!$B$38/ScreenHeight!$B61,    (Param!$B$37+1/(1-OFFSET(Radar!$AD$3,COLUMN(),0)*ScreenHeight!$C61)/Param!$B$39)/OFFSET(Radar!$AC$3,COLUMN(),0))*DistanceShader!N60*LightShader!N60*(IF(OFFSET(Ghosts!$S$41,COLUMN(),0)&lt;ScreenHeight!$E61,   1,   (SQRT(OFFSET(Ghosts!$T$41,COLUMN(),0)-OFFSET(Ghosts!$R$41,COLUMN(),0)*ScreenHeight!$D61)-1))+IF(Ghosts!$B$35,IF(Param!$M$21,-1-POWER(0.3,Param!$M$21)/(IF(Param!$M$21&lt;20,LightShader!N125,OFFSET(LightShader!N125,Param!$M$21-20,0))+POWER(0.3,Param!$M$21)),-2),0))</f>
        <v>2.5210816552237536</v>
      </c>
      <c r="O60" s="46">
        <f ca="1">IF(ScreenHeight!$B61&lt;OFFSET(Radar!$AC$3,COLUMN(),0),    Param!$B$38/ScreenHeight!$B61,    (Param!$B$37+1/(1-OFFSET(Radar!$AD$3,COLUMN(),0)*ScreenHeight!$C61)/Param!$B$39)/OFFSET(Radar!$AC$3,COLUMN(),0))*DistanceShader!O60*LightShader!O60*(IF(OFFSET(Ghosts!$S$41,COLUMN(),0)&lt;ScreenHeight!$E61,   1,   (SQRT(OFFSET(Ghosts!$T$41,COLUMN(),0)-OFFSET(Ghosts!$R$41,COLUMN(),0)*ScreenHeight!$D61)-1))+IF(Ghosts!$B$35,IF(Param!$M$21,-1-POWER(0.3,Param!$M$21)/(IF(Param!$M$21&lt;20,LightShader!O125,OFFSET(LightShader!O125,Param!$M$21-20,0))+POWER(0.3,Param!$M$21)),-2),0))</f>
        <v>2.5856183170375324</v>
      </c>
      <c r="P60" s="46">
        <f ca="1">IF(ScreenHeight!$B61&lt;OFFSET(Radar!$AC$3,COLUMN(),0),    Param!$B$38/ScreenHeight!$B61,    (Param!$B$37+1/(1-OFFSET(Radar!$AD$3,COLUMN(),0)*ScreenHeight!$C61)/Param!$B$39)/OFFSET(Radar!$AC$3,COLUMN(),0))*DistanceShader!P60*LightShader!P60*(IF(OFFSET(Ghosts!$S$41,COLUMN(),0)&lt;ScreenHeight!$E61,   1,   (SQRT(OFFSET(Ghosts!$T$41,COLUMN(),0)-OFFSET(Ghosts!$R$41,COLUMN(),0)*ScreenHeight!$D61)-1))+IF(Ghosts!$B$35,IF(Param!$M$21,-1-POWER(0.3,Param!$M$21)/(IF(Param!$M$21&lt;20,LightShader!P125,OFFSET(LightShader!P125,Param!$M$21-20,0))+POWER(0.3,Param!$M$21)),-2),0))</f>
        <v>2.6518091768365473</v>
      </c>
      <c r="Q60" s="46">
        <f ca="1">IF(ScreenHeight!$B61&lt;OFFSET(Radar!$AC$3,COLUMN(),0),    Param!$B$38/ScreenHeight!$B61,    (Param!$B$37+1/(1-OFFSET(Radar!$AD$3,COLUMN(),0)*ScreenHeight!$C61)/Param!$B$39)/OFFSET(Radar!$AC$3,COLUMN(),0))*DistanceShader!Q60*LightShader!Q60*(IF(OFFSET(Ghosts!$S$41,COLUMN(),0)&lt;ScreenHeight!$E61,   1,   (SQRT(OFFSET(Ghosts!$T$41,COLUMN(),0)-OFFSET(Ghosts!$R$41,COLUMN(),0)*ScreenHeight!$D61)-1))+IF(Ghosts!$B$35,IF(Param!$M$21,-1-POWER(0.3,Param!$M$21)/(IF(Param!$M$21&lt;20,LightShader!Q125,OFFSET(LightShader!Q125,Param!$M$21-20,0))+POWER(0.3,Param!$M$21)),-2),0))</f>
        <v>2.7196499480490703</v>
      </c>
      <c r="R60" s="46">
        <f ca="1">IF(ScreenHeight!$B61&lt;OFFSET(Radar!$AC$3,COLUMN(),0),    Param!$B$38/ScreenHeight!$B61,    (Param!$B$37+1/(1-OFFSET(Radar!$AD$3,COLUMN(),0)*ScreenHeight!$C61)/Param!$B$39)/OFFSET(Radar!$AC$3,COLUMN(),0))*DistanceShader!R60*LightShader!R60*(IF(OFFSET(Ghosts!$S$41,COLUMN(),0)&lt;ScreenHeight!$E61,   1,   (SQRT(OFFSET(Ghosts!$T$41,COLUMN(),0)-OFFSET(Ghosts!$R$41,COLUMN(),0)*ScreenHeight!$D61)-1))+IF(Ghosts!$B$35,IF(Param!$M$21,-1-POWER(0.3,Param!$M$21)/(IF(Param!$M$21&lt;20,LightShader!R125,OFFSET(LightShader!R125,Param!$M$21-20,0))+POWER(0.3,Param!$M$21)),-2),0))</f>
        <v>2.7891283739408816</v>
      </c>
      <c r="S60" s="46">
        <f ca="1">IF(ScreenHeight!$B61&lt;OFFSET(Radar!$AC$3,COLUMN(),0),    Param!$B$38/ScreenHeight!$B61,    (Param!$B$37+1/(1-OFFSET(Radar!$AD$3,COLUMN(),0)*ScreenHeight!$C61)/Param!$B$39)/OFFSET(Radar!$AC$3,COLUMN(),0))*DistanceShader!S60*LightShader!S60*(IF(OFFSET(Ghosts!$S$41,COLUMN(),0)&lt;ScreenHeight!$E61,   1,   (SQRT(OFFSET(Ghosts!$T$41,COLUMN(),0)-OFFSET(Ghosts!$R$41,COLUMN(),0)*ScreenHeight!$D61)-1))+IF(Ghosts!$B$35,IF(Param!$M$21,-1-POWER(0.3,Param!$M$21)/(IF(Param!$M$21&lt;20,LightShader!S125,OFFSET(LightShader!S125,Param!$M$21-20,0))+POWER(0.3,Param!$M$21)),-2),0))</f>
        <v>2.860223094427552</v>
      </c>
      <c r="T60" s="46">
        <f ca="1">IF(ScreenHeight!$B61&lt;OFFSET(Radar!$AC$3,COLUMN(),0),    Param!$B$38/ScreenHeight!$B61,    (Param!$B$37+1/(1-OFFSET(Radar!$AD$3,COLUMN(),0)*ScreenHeight!$C61)/Param!$B$39)/OFFSET(Radar!$AC$3,COLUMN(),0))*DistanceShader!T60*LightShader!T60*(IF(OFFSET(Ghosts!$S$41,COLUMN(),0)&lt;ScreenHeight!$E61,   1,   (SQRT(OFFSET(Ghosts!$T$41,COLUMN(),0)-OFFSET(Ghosts!$R$41,COLUMN(),0)*ScreenHeight!$D61)-1))+IF(Ghosts!$B$35,IF(Param!$M$21,-1-POWER(0.3,Param!$M$21)/(IF(Param!$M$21&lt;20,LightShader!T125,OFFSET(LightShader!T125,Param!$M$21-20,0))+POWER(0.3,Param!$M$21)),-2),0))</f>
        <v>2.9329024079023269</v>
      </c>
      <c r="U60" s="46">
        <f ca="1">IF(ScreenHeight!$B61&lt;OFFSET(Radar!$AC$3,COLUMN(),0),    Param!$B$38/ScreenHeight!$B61,    (Param!$B$37+1/(1-OFFSET(Radar!$AD$3,COLUMN(),0)*ScreenHeight!$C61)/Param!$B$39)/OFFSET(Radar!$AC$3,COLUMN(),0))*DistanceShader!U60*LightShader!U60*(IF(OFFSET(Ghosts!$S$41,COLUMN(),0)&lt;ScreenHeight!$E61,   1,   (SQRT(OFFSET(Ghosts!$T$41,COLUMN(),0)-OFFSET(Ghosts!$R$41,COLUMN(),0)*ScreenHeight!$D61)-1))+IF(Ghosts!$B$35,IF(Param!$M$21,-1-POWER(0.3,Param!$M$21)/(IF(Param!$M$21&lt;20,LightShader!U125,OFFSET(LightShader!U125,Param!$M$21-20,0))+POWER(0.3,Param!$M$21)),-2),0))</f>
        <v>3.0071229266961832</v>
      </c>
      <c r="V60" s="46">
        <f ca="1">IF(ScreenHeight!$B61&lt;OFFSET(Radar!$AC$3,COLUMN(),0),    Param!$B$38/ScreenHeight!$B61,    (Param!$B$37+1/(1-OFFSET(Radar!$AD$3,COLUMN(),0)*ScreenHeight!$C61)/Param!$B$39)/OFFSET(Radar!$AC$3,COLUMN(),0))*DistanceShader!V60*LightShader!V60*(IF(OFFSET(Ghosts!$S$41,COLUMN(),0)&lt;ScreenHeight!$E61,   1,   (SQRT(OFFSET(Ghosts!$T$41,COLUMN(),0)-OFFSET(Ghosts!$R$41,COLUMN(),0)*ScreenHeight!$D61)-1))+IF(Ghosts!$B$35,IF(Param!$M$21,-1-POWER(0.3,Param!$M$21)/(IF(Param!$M$21&lt;20,LightShader!V125,OFFSET(LightShader!V125,Param!$M$21-20,0))+POWER(0.3,Param!$M$21)),-2),0))</f>
        <v>3.0828281273144627</v>
      </c>
      <c r="W60" s="46">
        <f ca="1">IF(ScreenHeight!$B61&lt;OFFSET(Radar!$AC$3,COLUMN(),0),    Param!$B$38/ScreenHeight!$B61,    (Param!$B$37+1/(1-OFFSET(Radar!$AD$3,COLUMN(),0)*ScreenHeight!$C61)/Param!$B$39)/OFFSET(Radar!$AC$3,COLUMN(),0))*DistanceShader!W60*LightShader!W60*(IF(OFFSET(Ghosts!$S$41,COLUMN(),0)&lt;ScreenHeight!$E61,   1,   (SQRT(OFFSET(Ghosts!$T$41,COLUMN(),0)-OFFSET(Ghosts!$R$41,COLUMN(),0)*ScreenHeight!$D61)-1))+IF(Ghosts!$B$35,IF(Param!$M$21,-1-POWER(0.3,Param!$M$21)/(IF(Param!$M$21&lt;20,LightShader!W125,OFFSET(LightShader!W125,Param!$M$21-20,0))+POWER(0.3,Param!$M$21)),-2),0))</f>
        <v>3.159946799926737</v>
      </c>
      <c r="X60" s="46">
        <f ca="1">IF(ScreenHeight!$B61&lt;OFFSET(Radar!$AC$3,COLUMN(),0),    Param!$B$38/ScreenHeight!$B61,    (Param!$B$37+1/(1-OFFSET(Radar!$AD$3,COLUMN(),0)*ScreenHeight!$C61)/Param!$B$39)/OFFSET(Radar!$AC$3,COLUMN(),0))*DistanceShader!X60*LightShader!X60*(IF(OFFSET(Ghosts!$S$41,COLUMN(),0)&lt;ScreenHeight!$E61,   1,   (SQRT(OFFSET(Ghosts!$T$41,COLUMN(),0)-OFFSET(Ghosts!$R$41,COLUMN(),0)*ScreenHeight!$D61)-1))+IF(Ghosts!$B$35,IF(Param!$M$21,-1-POWER(0.3,Param!$M$21)/(IF(Param!$M$21&lt;20,LightShader!X125,OFFSET(LightShader!X125,Param!$M$21-20,0))+POWER(0.3,Param!$M$21)),-2),0))</f>
        <v>3.2383914058651908</v>
      </c>
      <c r="Y60" s="46">
        <f ca="1">IF(ScreenHeight!$B61&lt;OFFSET(Radar!$AC$3,COLUMN(),0),    Param!$B$38/ScreenHeight!$B61,    (Param!$B$37+1/(1-OFFSET(Radar!$AD$3,COLUMN(),0)*ScreenHeight!$C61)/Param!$B$39)/OFFSET(Radar!$AC$3,COLUMN(),0))*DistanceShader!Y60*LightShader!Y60*(IF(OFFSET(Ghosts!$S$41,COLUMN(),0)&lt;ScreenHeight!$E61,   1,   (SQRT(OFFSET(Ghosts!$T$41,COLUMN(),0)-OFFSET(Ghosts!$R$41,COLUMN(),0)*ScreenHeight!$D61)-1))+IF(Ghosts!$B$35,IF(Param!$M$21,-1-POWER(0.3,Param!$M$21)/(IF(Param!$M$21&lt;20,LightShader!Y125,OFFSET(LightShader!Y125,Param!$M$21-20,0))+POWER(0.3,Param!$M$21)),-2),0))</f>
        <v>3.318056357254513</v>
      </c>
      <c r="Z60" s="46">
        <f ca="1">IF(ScreenHeight!$B61&lt;OFFSET(Radar!$AC$3,COLUMN(),0),    Param!$B$38/ScreenHeight!$B61,    (Param!$B$37+1/(1-OFFSET(Radar!$AD$3,COLUMN(),0)*ScreenHeight!$C61)/Param!$B$39)/OFFSET(Radar!$AC$3,COLUMN(),0))*DistanceShader!Z60*LightShader!Z60*(IF(OFFSET(Ghosts!$S$41,COLUMN(),0)&lt;ScreenHeight!$E61,   1,   (SQRT(OFFSET(Ghosts!$T$41,COLUMN(),0)-OFFSET(Ghosts!$R$41,COLUMN(),0)*ScreenHeight!$D61)-1))+IF(Ghosts!$B$35,IF(Param!$M$21,-1-POWER(0.3,Param!$M$21)/(IF(Param!$M$21&lt;20,LightShader!Z125,OFFSET(LightShader!Z125,Param!$M$21-20,0))+POWER(0.3,Param!$M$21)),-2),0))</f>
        <v>3.3988162394844452</v>
      </c>
      <c r="AA60" s="46">
        <f ca="1">IF(ScreenHeight!$B61&lt;OFFSET(Radar!$AC$3,COLUMN(),0),    Param!$B$38/ScreenHeight!$B61,    (Param!$B$37+1/(1-OFFSET(Radar!$AD$3,COLUMN(),0)*ScreenHeight!$C61)/Param!$B$39)/OFFSET(Radar!$AC$3,COLUMN(),0))*DistanceShader!AA60*LightShader!AA60*(IF(OFFSET(Ghosts!$S$41,COLUMN(),0)&lt;ScreenHeight!$E61,   1,   (SQRT(OFFSET(Ghosts!$T$41,COLUMN(),0)-OFFSET(Ghosts!$R$41,COLUMN(),0)*ScreenHeight!$D61)-1))+IF(Ghosts!$B$35,IF(Param!$M$21,-1-POWER(0.3,Param!$M$21)/(IF(Param!$M$21&lt;20,LightShader!AA125,OFFSET(LightShader!AA125,Param!$M$21-20,0))+POWER(0.3,Param!$M$21)),-2),0))</f>
        <v>3.4805240051488453</v>
      </c>
      <c r="AB60" s="46">
        <f ca="1">IF(ScreenHeight!$B61&lt;OFFSET(Radar!$AC$3,COLUMN(),0),    Param!$B$38/ScreenHeight!$B61,    (Param!$B$37+1/(1-OFFSET(Radar!$AD$3,COLUMN(),0)*ScreenHeight!$C61)/Param!$B$39)/OFFSET(Radar!$AC$3,COLUMN(),0))*DistanceShader!AB60*LightShader!AB60*(IF(OFFSET(Ghosts!$S$41,COLUMN(),0)&lt;ScreenHeight!$E61,   1,   (SQRT(OFFSET(Ghosts!$T$41,COLUMN(),0)-OFFSET(Ghosts!$R$41,COLUMN(),0)*ScreenHeight!$D61)-1))+IF(Ghosts!$B$35,IF(Param!$M$21,-1-POWER(0.3,Param!$M$21)/(IF(Param!$M$21&lt;20,LightShader!AB125,OFFSET(LightShader!AB125,Param!$M$21-20,0))+POWER(0.3,Param!$M$21)),-2),0))</f>
        <v>3.5630091773664532</v>
      </c>
      <c r="AC60" s="46">
        <f ca="1">IF(ScreenHeight!$B61&lt;OFFSET(Radar!$AC$3,COLUMN(),0),    Param!$B$38/ScreenHeight!$B61,    (Param!$B$37+1/(1-OFFSET(Radar!$AD$3,COLUMN(),0)*ScreenHeight!$C61)/Param!$B$39)/OFFSET(Radar!$AC$3,COLUMN(),0))*DistanceShader!AC60*LightShader!AC60*(IF(OFFSET(Ghosts!$S$41,COLUMN(),0)&lt;ScreenHeight!$E61,   1,   (SQRT(OFFSET(Ghosts!$T$41,COLUMN(),0)-OFFSET(Ghosts!$R$41,COLUMN(),0)*ScreenHeight!$D61)-1))+IF(Ghosts!$B$35,IF(Param!$M$21,-1-POWER(0.3,Param!$M$21)/(IF(Param!$M$21&lt;20,LightShader!AC125,OFFSET(LightShader!AC125,Param!$M$21-20,0))+POWER(0.3,Param!$M$21)),-2),0))</f>
        <v>3.646076111043556</v>
      </c>
      <c r="AD60" s="46">
        <f ca="1">IF(ScreenHeight!$B61&lt;OFFSET(Radar!$AC$3,COLUMN(),0),    Param!$B$38/ScreenHeight!$B61,    (Param!$B$37+1/(1-OFFSET(Radar!$AD$3,COLUMN(),0)*ScreenHeight!$C61)/Param!$B$39)/OFFSET(Radar!$AC$3,COLUMN(),0))*DistanceShader!AD60*LightShader!AD60*(IF(OFFSET(Ghosts!$S$41,COLUMN(),0)&lt;ScreenHeight!$E61,   1,   (SQRT(OFFSET(Ghosts!$T$41,COLUMN(),0)-OFFSET(Ghosts!$R$41,COLUMN(),0)*ScreenHeight!$D61)-1))+IF(Ghosts!$B$35,IF(Param!$M$21,-1-POWER(0.3,Param!$M$21)/(IF(Param!$M$21&lt;20,LightShader!AD125,OFFSET(LightShader!AD125,Param!$M$21-20,0))+POWER(0.3,Param!$M$21)),-2),0))</f>
        <v>3.7295023724976</v>
      </c>
      <c r="AE60" s="46">
        <f ca="1">IF(ScreenHeight!$B61&lt;OFFSET(Radar!$AC$3,COLUMN(),0),    Param!$B$38/ScreenHeight!$B61,    (Param!$B$37+1/(1-OFFSET(Radar!$AD$3,COLUMN(),0)*ScreenHeight!$C61)/Param!$B$39)/OFFSET(Radar!$AC$3,COLUMN(),0))*DistanceShader!AE60*LightShader!AE60*(IF(OFFSET(Ghosts!$S$41,COLUMN(),0)&lt;ScreenHeight!$E61,   1,   (SQRT(OFFSET(Ghosts!$T$41,COLUMN(),0)-OFFSET(Ghosts!$R$41,COLUMN(),0)*ScreenHeight!$D61)-1))+IF(Ghosts!$B$35,IF(Param!$M$21,-1-POWER(0.3,Param!$M$21)/(IF(Param!$M$21&lt;20,LightShader!AE125,OFFSET(LightShader!AE125,Param!$M$21-20,0))+POWER(0.3,Param!$M$21)),-2),0))</f>
        <v>3.8130373106370596</v>
      </c>
      <c r="AF60" s="46">
        <f ca="1">IF(ScreenHeight!$B61&lt;OFFSET(Radar!$AC$3,COLUMN(),0),    Param!$B$38/ScreenHeight!$B61,    (Param!$B$37+1/(1-OFFSET(Radar!$AD$3,COLUMN(),0)*ScreenHeight!$C61)/Param!$B$39)/OFFSET(Radar!$AC$3,COLUMN(),0))*DistanceShader!AF60*LightShader!AF60*(IF(OFFSET(Ghosts!$S$41,COLUMN(),0)&lt;ScreenHeight!$E61,   1,   (SQRT(OFFSET(Ghosts!$T$41,COLUMN(),0)-OFFSET(Ghosts!$R$41,COLUMN(),0)*ScreenHeight!$D61)-1))+IF(Ghosts!$B$35,IF(Param!$M$21,-1-POWER(0.3,Param!$M$21)/(IF(Param!$M$21&lt;20,LightShader!AF125,OFFSET(LightShader!AF125,Param!$M$21-20,0))+POWER(0.3,Param!$M$21)),-2),0))</f>
        <v>3.8964009060883855</v>
      </c>
      <c r="AG60" s="46">
        <f ca="1">IF(ScreenHeight!$B61&lt;OFFSET(Radar!$AC$3,COLUMN(),0),    Param!$B$38/ScreenHeight!$B61,    (Param!$B$37+1/(1-OFFSET(Radar!$AD$3,COLUMN(),0)*ScreenHeight!$C61)/Param!$B$39)/OFFSET(Radar!$AC$3,COLUMN(),0))*DistanceShader!AG60*LightShader!AG60*(IF(OFFSET(Ghosts!$S$41,COLUMN(),0)&lt;ScreenHeight!$E61,   1,   (SQRT(OFFSET(Ghosts!$T$41,COLUMN(),0)-OFFSET(Ghosts!$R$41,COLUMN(),0)*ScreenHeight!$D61)-1))+IF(Ghosts!$B$35,IF(Param!$M$21,-1-POWER(0.3,Param!$M$21)/(IF(Param!$M$21&lt;20,LightShader!AG125,OFFSET(LightShader!AG125,Param!$M$21-20,0))+POWER(0.3,Param!$M$21)),-2),0))</f>
        <v>3.9792829975315094</v>
      </c>
      <c r="AH60" s="46">
        <f ca="1">IF(ScreenHeight!$B61&lt;OFFSET(Radar!$AC$3,COLUMN(),0),    Param!$B$38/ScreenHeight!$B61,    (Param!$B$37+1/(1-OFFSET(Radar!$AD$3,COLUMN(),0)*ScreenHeight!$C61)/Param!$B$39)/OFFSET(Radar!$AC$3,COLUMN(),0))*DistanceShader!AH60*LightShader!AH60*(IF(OFFSET(Ghosts!$S$41,COLUMN(),0)&lt;ScreenHeight!$E61,   1,   (SQRT(OFFSET(Ghosts!$T$41,COLUMN(),0)-OFFSET(Ghosts!$R$41,COLUMN(),0)*ScreenHeight!$D61)-1))+IF(Ghosts!$B$35,IF(Param!$M$21,-1-POWER(0.3,Param!$M$21)/(IF(Param!$M$21&lt;20,LightShader!AH125,OFFSET(LightShader!AH125,Param!$M$21-20,0))+POWER(0.3,Param!$M$21)),-2),0))</f>
        <v>4.0613429960254726</v>
      </c>
      <c r="AI60" s="46">
        <f ca="1">IF(ScreenHeight!$B61&lt;OFFSET(Radar!$AC$3,COLUMN(),0),    Param!$B$38/ScreenHeight!$B61,    (Param!$B$37+1/(1-OFFSET(Radar!$AD$3,COLUMN(),0)*ScreenHeight!$C61)/Param!$B$39)/OFFSET(Radar!$AC$3,COLUMN(),0))*DistanceShader!AI60*LightShader!AI60*(IF(OFFSET(Ghosts!$S$41,COLUMN(),0)&lt;ScreenHeight!$E61,   1,   (SQRT(OFFSET(Ghosts!$T$41,COLUMN(),0)-OFFSET(Ghosts!$R$41,COLUMN(),0)*ScreenHeight!$D61)-1))+IF(Ghosts!$B$35,IF(Param!$M$21,-1-POWER(0.3,Param!$M$21)/(IF(Param!$M$21&lt;20,LightShader!AI125,OFFSET(LightShader!AI125,Param!$M$21-20,0))+POWER(0.3,Param!$M$21)),-2),0))</f>
        <v>4.1422102069501161</v>
      </c>
      <c r="AJ60" s="46">
        <f ca="1">IF(ScreenHeight!$B61&lt;OFFSET(Radar!$AC$3,COLUMN(),0),    Param!$B$38/ScreenHeight!$B61,    (Param!$B$37+1/(1-OFFSET(Radar!$AD$3,COLUMN(),0)*ScreenHeight!$C61)/Param!$B$39)/OFFSET(Radar!$AC$3,COLUMN(),0))*DistanceShader!AJ60*LightShader!AJ60*(IF(OFFSET(Ghosts!$S$41,COLUMN(),0)&lt;ScreenHeight!$E61,   1,   (SQRT(OFFSET(Ghosts!$T$41,COLUMN(),0)-OFFSET(Ghosts!$R$41,COLUMN(),0)*ScreenHeight!$D61)-1))+IF(Ghosts!$B$35,IF(Param!$M$21,-1-POWER(0.3,Param!$M$21)/(IF(Param!$M$21&lt;20,LightShader!AJ125,OFFSET(LightShader!AJ125,Param!$M$21-20,0))+POWER(0.3,Param!$M$21)),-2),0))</f>
        <v>4.2214848837477161</v>
      </c>
      <c r="AK60" s="46">
        <f ca="1">IF(ScreenHeight!$B61&lt;OFFSET(Radar!$AC$3,COLUMN(),0),    Param!$B$38/ScreenHeight!$B61,    (Param!$B$37+1/(1-OFFSET(Radar!$AD$3,COLUMN(),0)*ScreenHeight!$C61)/Param!$B$39)/OFFSET(Radar!$AC$3,COLUMN(),0))*DistanceShader!AK60*LightShader!AK60*(IF(OFFSET(Ghosts!$S$41,COLUMN(),0)&lt;ScreenHeight!$E61,   1,   (SQRT(OFFSET(Ghosts!$T$41,COLUMN(),0)-OFFSET(Ghosts!$R$41,COLUMN(),0)*ScreenHeight!$D61)-1))+IF(Ghosts!$B$35,IF(Param!$M$21,-1-POWER(0.3,Param!$M$21)/(IF(Param!$M$21&lt;20,LightShader!AK125,OFFSET(LightShader!AK125,Param!$M$21-20,0))+POWER(0.3,Param!$M$21)),-2),0))</f>
        <v>4.2987401360830892</v>
      </c>
      <c r="AL60" s="46">
        <f ca="1">IF(ScreenHeight!$B61&lt;OFFSET(Radar!$AC$3,COLUMN(),0),    Param!$B$38/ScreenHeight!$B61,    (Param!$B$37+1/(1-OFFSET(Radar!$AD$3,COLUMN(),0)*ScreenHeight!$C61)/Param!$B$39)/OFFSET(Radar!$AC$3,COLUMN(),0))*DistanceShader!AL60*LightShader!AL60*(IF(OFFSET(Ghosts!$S$41,COLUMN(),0)&lt;ScreenHeight!$E61,   1,   (SQRT(OFFSET(Ghosts!$T$41,COLUMN(),0)-OFFSET(Ghosts!$R$41,COLUMN(),0)*ScreenHeight!$D61)-1))+IF(Ghosts!$B$35,IF(Param!$M$21,-1-POWER(0.3,Param!$M$21)/(IF(Param!$M$21&lt;20,LightShader!AL125,OFFSET(LightShader!AL125,Param!$M$21-20,0))+POWER(0.3,Param!$M$21)),-2),0))</f>
        <v>4.3735248054098488</v>
      </c>
      <c r="AM60" s="46">
        <f ca="1">IF(ScreenHeight!$B61&lt;OFFSET(Radar!$AC$3,COLUMN(),0),    Param!$B$38/ScreenHeight!$B61,    (Param!$B$37+1/(1-OFFSET(Radar!$AD$3,COLUMN(),0)*ScreenHeight!$C61)/Param!$B$39)/OFFSET(Radar!$AC$3,COLUMN(),0))*DistanceShader!AM60*LightShader!AM60*(IF(OFFSET(Ghosts!$S$41,COLUMN(),0)&lt;ScreenHeight!$E61,   1,   (SQRT(OFFSET(Ghosts!$T$41,COLUMN(),0)-OFFSET(Ghosts!$R$41,COLUMN(),0)*ScreenHeight!$D61)-1))+IF(Ghosts!$B$35,IF(Param!$M$21,-1-POWER(0.3,Param!$M$21)/(IF(Param!$M$21&lt;20,LightShader!AM125,OFFSET(LightShader!AM125,Param!$M$21-20,0))+POWER(0.3,Param!$M$21)),-2),0))</f>
        <v>4.4453674013774052</v>
      </c>
      <c r="AN60" s="46">
        <f ca="1">IF(ScreenHeight!$B61&lt;OFFSET(Radar!$AC$3,COLUMN(),0),    Param!$B$38/ScreenHeight!$B61,    (Param!$B$37+1/(1-OFFSET(Radar!$AD$3,COLUMN(),0)*ScreenHeight!$C61)/Param!$B$39)/OFFSET(Radar!$AC$3,COLUMN(),0))*DistanceShader!AN60*LightShader!AN60*(IF(OFFSET(Ghosts!$S$41,COLUMN(),0)&lt;ScreenHeight!$E61,   1,   (SQRT(OFFSET(Ghosts!$T$41,COLUMN(),0)-OFFSET(Ghosts!$R$41,COLUMN(),0)*ScreenHeight!$D61)-1))+IF(Ghosts!$B$35,IF(Param!$M$21,-1-POWER(0.3,Param!$M$21)/(IF(Param!$M$21&lt;20,LightShader!AN125,OFFSET(LightShader!AN125,Param!$M$21-20,0))+POWER(0.3,Param!$M$21)),-2),0))</f>
        <v>4.5137811615341263</v>
      </c>
      <c r="AO60" s="46">
        <f ca="1">IF(ScreenHeight!$B61&lt;OFFSET(Radar!$AC$3,COLUMN(),0),    Param!$B$38/ScreenHeight!$B61,    (Param!$B$37+1/(1-OFFSET(Radar!$AD$3,COLUMN(),0)*ScreenHeight!$C61)/Param!$B$39)/OFFSET(Radar!$AC$3,COLUMN(),0))*DistanceShader!AO60*LightShader!AO60*(IF(OFFSET(Ghosts!$S$41,COLUMN(),0)&lt;ScreenHeight!$E61,   1,   (SQRT(OFFSET(Ghosts!$T$41,COLUMN(),0)-OFFSET(Ghosts!$R$41,COLUMN(),0)*ScreenHeight!$D61)-1))+IF(Ghosts!$B$35,IF(Param!$M$21,-1-POWER(0.3,Param!$M$21)/(IF(Param!$M$21&lt;20,LightShader!AO125,OFFSET(LightShader!AO125,Param!$M$21-20,0))+POWER(0.3,Param!$M$21)),-2),0))</f>
        <v>4.578270253553022</v>
      </c>
      <c r="AP60" s="46">
        <f ca="1">IF(ScreenHeight!$B61&lt;OFFSET(Radar!$AC$3,COLUMN(),0),    Param!$B$38/ScreenHeight!$B61,    (Param!$B$37+1/(1-OFFSET(Radar!$AD$3,COLUMN(),0)*ScreenHeight!$C61)/Param!$B$39)/OFFSET(Radar!$AC$3,COLUMN(),0))*DistanceShader!AP60*LightShader!AP60*(IF(OFFSET(Ghosts!$S$41,COLUMN(),0)&lt;ScreenHeight!$E61,   1,   (SQRT(OFFSET(Ghosts!$T$41,COLUMN(),0)-OFFSET(Ghosts!$R$41,COLUMN(),0)*ScreenHeight!$D61)-1))+IF(Ghosts!$B$35,IF(Param!$M$21,-1-POWER(0.3,Param!$M$21)/(IF(Param!$M$21&lt;20,LightShader!AP125,OFFSET(LightShader!AP125,Param!$M$21-20,0))+POWER(0.3,Param!$M$21)),-2),0))</f>
        <v>4.6383370839457534</v>
      </c>
      <c r="AQ60" s="46">
        <f ca="1">IF(ScreenHeight!$B61&lt;OFFSET(Radar!$AC$3,COLUMN(),0),    Param!$B$38/ScreenHeight!$B61,    (Param!$B$37+1/(1-OFFSET(Radar!$AD$3,COLUMN(),0)*ScreenHeight!$C61)/Param!$B$39)/OFFSET(Radar!$AC$3,COLUMN(),0))*DistanceShader!AQ60*LightShader!AQ60*(IF(OFFSET(Ghosts!$S$41,COLUMN(),0)&lt;ScreenHeight!$E61,   1,   (SQRT(OFFSET(Ghosts!$T$41,COLUMN(),0)-OFFSET(Ghosts!$R$41,COLUMN(),0)*ScreenHeight!$D61)-1))+IF(Ghosts!$B$35,IF(Param!$M$21,-1-POWER(0.3,Param!$M$21)/(IF(Param!$M$21&lt;20,LightShader!AQ125,OFFSET(LightShader!AQ125,Param!$M$21-20,0))+POWER(0.3,Param!$M$21)),-2),0))</f>
        <v>4.6934906115396311</v>
      </c>
      <c r="AR60" s="46">
        <f ca="1">IF(ScreenHeight!$B61&lt;OFFSET(Radar!$AC$3,COLUMN(),0),    Param!$B$38/ScreenHeight!$B61,    (Param!$B$37+1/(1-OFFSET(Radar!$AD$3,COLUMN(),0)*ScreenHeight!$C61)/Param!$B$39)/OFFSET(Radar!$AC$3,COLUMN(),0))*DistanceShader!AR60*LightShader!AR60*(IF(OFFSET(Ghosts!$S$41,COLUMN(),0)&lt;ScreenHeight!$E61,   1,   (SQRT(OFFSET(Ghosts!$T$41,COLUMN(),0)-OFFSET(Ghosts!$R$41,COLUMN(),0)*ScreenHeight!$D61)-1))+IF(Ghosts!$B$35,IF(Param!$M$21,-1-POWER(0.3,Param!$M$21)/(IF(Param!$M$21&lt;20,LightShader!AR125,OFFSET(LightShader!AR125,Param!$M$21-20,0))+POWER(0.3,Param!$M$21)),-2),0))</f>
        <v>4.7432554911013929</v>
      </c>
      <c r="AS60" s="46">
        <f ca="1">IF(ScreenHeight!$B61&lt;OFFSET(Radar!$AC$3,COLUMN(),0),    Param!$B$38/ScreenHeight!$B61,    (Param!$B$37+1/(1-OFFSET(Radar!$AD$3,COLUMN(),0)*ScreenHeight!$C61)/Param!$B$39)/OFFSET(Radar!$AC$3,COLUMN(),0))*DistanceShader!AS60*LightShader!AS60*(IF(OFFSET(Ghosts!$S$41,COLUMN(),0)&lt;ScreenHeight!$E61,   1,   (SQRT(OFFSET(Ghosts!$T$41,COLUMN(),0)-OFFSET(Ghosts!$R$41,COLUMN(),0)*ScreenHeight!$D61)-1))+IF(Ghosts!$B$35,IF(Param!$M$21,-1-POWER(0.3,Param!$M$21)/(IF(Param!$M$21&lt;20,LightShader!AS125,OFFSET(LightShader!AS125,Param!$M$21-20,0))+POWER(0.3,Param!$M$21)),-2),0))</f>
        <v>4.787181797332698</v>
      </c>
      <c r="AT60" s="46">
        <f ca="1">IF(ScreenHeight!$B61&lt;OFFSET(Radar!$AC$3,COLUMN(),0),    Param!$B$38/ScreenHeight!$B61,    (Param!$B$37+1/(1-OFFSET(Radar!$AD$3,COLUMN(),0)*ScreenHeight!$C61)/Param!$B$39)/OFFSET(Radar!$AC$3,COLUMN(),0))*DistanceShader!AT60*LightShader!AT60*(IF(OFFSET(Ghosts!$S$41,COLUMN(),0)&lt;ScreenHeight!$E61,   1,   (SQRT(OFFSET(Ghosts!$T$41,COLUMN(),0)-OFFSET(Ghosts!$R$41,COLUMN(),0)*ScreenHeight!$D61)-1))+IF(Ghosts!$B$35,IF(Param!$M$21,-1-POWER(0.3,Param!$M$21)/(IF(Param!$M$21&lt;20,LightShader!AT125,OFFSET(LightShader!AT125,Param!$M$21-20,0))+POWER(0.3,Param!$M$21)),-2),0))</f>
        <v>4.8248550084803918</v>
      </c>
      <c r="AU60" s="46">
        <f ca="1">IF(ScreenHeight!$B61&lt;OFFSET(Radar!$AC$3,COLUMN(),0),    Param!$B$38/ScreenHeight!$B61,    (Param!$B$37+1/(1-OFFSET(Radar!$AD$3,COLUMN(),0)*ScreenHeight!$C61)/Param!$B$39)/OFFSET(Radar!$AC$3,COLUMN(),0))*DistanceShader!AU60*LightShader!AU60*(IF(OFFSET(Ghosts!$S$41,COLUMN(),0)&lt;ScreenHeight!$E61,   1,   (SQRT(OFFSET(Ghosts!$T$41,COLUMN(),0)-OFFSET(Ghosts!$R$41,COLUMN(),0)*ScreenHeight!$D61)-1))+IF(Ghosts!$B$35,IF(Param!$M$21,-1-POWER(0.3,Param!$M$21)/(IF(Param!$M$21&lt;20,LightShader!AU125,OFFSET(LightShader!AU125,Param!$M$21-20,0))+POWER(0.3,Param!$M$21)),-2),0))</f>
        <v>4.8559058694609378</v>
      </c>
      <c r="AV60" s="46">
        <f ca="1">IF(ScreenHeight!$B61&lt;OFFSET(Radar!$AC$3,COLUMN(),0),    Param!$B$38/ScreenHeight!$B61,    (Param!$B$37+1/(1-OFFSET(Radar!$AD$3,COLUMN(),0)*ScreenHeight!$C61)/Param!$B$39)/OFFSET(Radar!$AC$3,COLUMN(),0))*DistanceShader!AV60*LightShader!AV60*(IF(OFFSET(Ghosts!$S$41,COLUMN(),0)&lt;ScreenHeight!$E61,   1,   (SQRT(OFFSET(Ghosts!$T$41,COLUMN(),0)-OFFSET(Ghosts!$R$41,COLUMN(),0)*ScreenHeight!$D61)-1))+IF(Ghosts!$B$35,IF(Param!$M$21,-1-POWER(0.3,Param!$M$21)/(IF(Param!$M$21&lt;20,LightShader!AV125,OFFSET(LightShader!AV125,Param!$M$21-20,0))+POWER(0.3,Param!$M$21)),-2),0))</f>
        <v>4.8800197143646979</v>
      </c>
      <c r="AW60" s="46">
        <f ca="1">IF(ScreenHeight!$B61&lt;OFFSET(Radar!$AC$3,COLUMN(),0),    Param!$B$38/ScreenHeight!$B61,    (Param!$B$37+1/(1-OFFSET(Radar!$AD$3,COLUMN(),0)*ScreenHeight!$C61)/Param!$B$39)/OFFSET(Radar!$AC$3,COLUMN(),0))*DistanceShader!AW60*LightShader!AW60*(IF(OFFSET(Ghosts!$S$41,COLUMN(),0)&lt;ScreenHeight!$E61,   1,   (SQRT(OFFSET(Ghosts!$T$41,COLUMN(),0)-OFFSET(Ghosts!$R$41,COLUMN(),0)*ScreenHeight!$D61)-1))+IF(Ghosts!$B$35,IF(Param!$M$21,-1-POWER(0.3,Param!$M$21)/(IF(Param!$M$21&lt;20,LightShader!AW125,OFFSET(LightShader!AW125,Param!$M$21-20,0))+POWER(0.3,Param!$M$21)),-2),0))</f>
        <v>4.8969448143185623</v>
      </c>
      <c r="AX60" s="46">
        <f ca="1">IF(ScreenHeight!$B61&lt;OFFSET(Radar!$AC$3,COLUMN(),0),    Param!$B$38/ScreenHeight!$B61,    (Param!$B$37+1/(1-OFFSET(Radar!$AD$3,COLUMN(),0)*ScreenHeight!$C61)/Param!$B$39)/OFFSET(Radar!$AC$3,COLUMN(),0))*DistanceShader!AX60*LightShader!AX60*(IF(OFFSET(Ghosts!$S$41,COLUMN(),0)&lt;ScreenHeight!$E61,   1,   (SQRT(OFFSET(Ghosts!$T$41,COLUMN(),0)-OFFSET(Ghosts!$R$41,COLUMN(),0)*ScreenHeight!$D61)-1))+IF(Ghosts!$B$35,IF(Param!$M$21,-1-POWER(0.3,Param!$M$21)/(IF(Param!$M$21&lt;20,LightShader!AX125,OFFSET(LightShader!AX125,Param!$M$21-20,0))+POWER(0.3,Param!$M$21)),-2),0))</f>
        <v>4.9064993338112854</v>
      </c>
      <c r="AY60" s="46">
        <f ca="1">IF(ScreenHeight!$B61&lt;OFFSET(Radar!$AC$3,COLUMN(),0),    Param!$B$38/ScreenHeight!$B61,    (Param!$B$37+1/(1-OFFSET(Radar!$AD$3,COLUMN(),0)*ScreenHeight!$C61)/Param!$B$39)/OFFSET(Radar!$AC$3,COLUMN(),0))*DistanceShader!AY60*LightShader!AY60*(IF(OFFSET(Ghosts!$S$41,COLUMN(),0)&lt;ScreenHeight!$E61,   1,   (SQRT(OFFSET(Ghosts!$T$41,COLUMN(),0)-OFFSET(Ghosts!$R$41,COLUMN(),0)*ScreenHeight!$D61)-1))+IF(Ghosts!$B$35,IF(Param!$M$21,-1-POWER(0.3,Param!$M$21)/(IF(Param!$M$21&lt;20,LightShader!AY125,OFFSET(LightShader!AY125,Param!$M$21-20,0))+POWER(0.3,Param!$M$21)),-2),0))</f>
        <v>4.9085765286020031</v>
      </c>
      <c r="AZ60" s="46">
        <f ca="1">IF(ScreenHeight!$B61&lt;OFFSET(Radar!$AC$3,COLUMN(),0),    Param!$B$38/ScreenHeight!$B61,    (Param!$B$37+1/(1-OFFSET(Radar!$AD$3,COLUMN(),0)*ScreenHeight!$C61)/Param!$B$39)/OFFSET(Radar!$AC$3,COLUMN(),0))*DistanceShader!AZ60*LightShader!AZ60*(IF(OFFSET(Ghosts!$S$41,COLUMN(),0)&lt;ScreenHeight!$E61,   1,   (SQRT(OFFSET(Ghosts!$T$41,COLUMN(),0)-OFFSET(Ghosts!$R$41,COLUMN(),0)*ScreenHeight!$D61)-1))+IF(Ghosts!$B$35,IF(Param!$M$21,-1-POWER(0.3,Param!$M$21)/(IF(Param!$M$21&lt;20,LightShader!AZ125,OFFSET(LightShader!AZ125,Param!$M$21-20,0))+POWER(0.3,Param!$M$21)),-2),0))</f>
        <v>4.9031478994490483</v>
      </c>
      <c r="BA60" s="46">
        <f ca="1">IF(ScreenHeight!$B61&lt;OFFSET(Radar!$AC$3,COLUMN(),0),    Param!$B$38/ScreenHeight!$B61,    (Param!$B$37+1/(1-OFFSET(Radar!$AD$3,COLUMN(),0)*ScreenHeight!$C61)/Param!$B$39)/OFFSET(Radar!$AC$3,COLUMN(),0))*DistanceShader!BA60*LightShader!BA60*(IF(OFFSET(Ghosts!$S$41,COLUMN(),0)&lt;ScreenHeight!$E61,   1,   (SQRT(OFFSET(Ghosts!$T$41,COLUMN(),0)-OFFSET(Ghosts!$R$41,COLUMN(),0)*ScreenHeight!$D61)-1))+IF(Ghosts!$B$35,IF(Param!$M$21,-1-POWER(0.3,Param!$M$21)/(IF(Param!$M$21&lt;20,LightShader!BA125,OFFSET(LightShader!BA125,Param!$M$21-20,0))+POWER(0.3,Param!$M$21)),-2),0))</f>
        <v>4.8902641225117156</v>
      </c>
      <c r="BB60" s="46">
        <f ca="1">IF(ScreenHeight!$B61&lt;OFFSET(Radar!$AC$3,COLUMN(),0),    Param!$B$38/ScreenHeight!$B61,    (Param!$B$37+1/(1-OFFSET(Radar!$AD$3,COLUMN(),0)*ScreenHeight!$C61)/Param!$B$39)/OFFSET(Radar!$AC$3,COLUMN(),0))*DistanceShader!BB60*LightShader!BB60*(IF(OFFSET(Ghosts!$S$41,COLUMN(),0)&lt;ScreenHeight!$E61,   1,   (SQRT(OFFSET(Ghosts!$T$41,COLUMN(),0)-OFFSET(Ghosts!$R$41,COLUMN(),0)*ScreenHeight!$D61)-1))+IF(Ghosts!$B$35,IF(Param!$M$21,-1-POWER(0.3,Param!$M$21)/(IF(Param!$M$21&lt;20,LightShader!BB125,OFFSET(LightShader!BB125,Param!$M$21-20,0))+POWER(0.3,Param!$M$21)),-2),0))</f>
        <v>4.8700537004619076</v>
      </c>
      <c r="BC60" s="46">
        <f ca="1">IF(ScreenHeight!$B61&lt;OFFSET(Radar!$AC$3,COLUMN(),0),    Param!$B$38/ScreenHeight!$B61,    (Param!$B$37+1/(1-OFFSET(Radar!$AD$3,COLUMN(),0)*ScreenHeight!$C61)/Param!$B$39)/OFFSET(Radar!$AC$3,COLUMN(),0))*DistanceShader!BC60*LightShader!BC60*(IF(OFFSET(Ghosts!$S$41,COLUMN(),0)&lt;ScreenHeight!$E61,   1,   (SQRT(OFFSET(Ghosts!$T$41,COLUMN(),0)-OFFSET(Ghosts!$R$41,COLUMN(),0)*ScreenHeight!$D61)-1))+IF(Ghosts!$B$35,IF(Param!$M$21,-1-POWER(0.3,Param!$M$21)/(IF(Param!$M$21&lt;20,LightShader!BC125,OFFSET(LightShader!BC125,Param!$M$21-20,0))+POWER(0.3,Param!$M$21)),-2),0))</f>
        <v>4.8427194069116855</v>
      </c>
      <c r="BD60" s="46">
        <f ca="1">IF(ScreenHeight!$B61&lt;OFFSET(Radar!$AC$3,COLUMN(),0),    Param!$B$38/ScreenHeight!$B61,    (Param!$B$37+1/(1-OFFSET(Radar!$AD$3,COLUMN(),0)*ScreenHeight!$C61)/Param!$B$39)/OFFSET(Radar!$AC$3,COLUMN(),0))*DistanceShader!BD60*LightShader!BD60*(IF(OFFSET(Ghosts!$S$41,COLUMN(),0)&lt;ScreenHeight!$E61,   1,   (SQRT(OFFSET(Ghosts!$T$41,COLUMN(),0)-OFFSET(Ghosts!$R$41,COLUMN(),0)*ScreenHeight!$D61)-1))+IF(Ghosts!$B$35,IF(Param!$M$21,-1-POWER(0.3,Param!$M$21)/(IF(Param!$M$21&lt;20,LightShader!BD125,OFFSET(LightShader!BD125,Param!$M$21-20,0))+POWER(0.3,Param!$M$21)),-2),0))</f>
        <v>4.8085327187771387</v>
      </c>
      <c r="BE60" s="46">
        <f ca="1">IF(ScreenHeight!$B61&lt;OFFSET(Radar!$AC$3,COLUMN(),0),    Param!$B$38/ScreenHeight!$B61,    (Param!$B$37+1/(1-OFFSET(Radar!$AD$3,COLUMN(),0)*ScreenHeight!$C61)/Param!$B$39)/OFFSET(Radar!$AC$3,COLUMN(),0))*DistanceShader!BE60*LightShader!BE60*(IF(OFFSET(Ghosts!$S$41,COLUMN(),0)&lt;ScreenHeight!$E61,   1,   (SQRT(OFFSET(Ghosts!$T$41,COLUMN(),0)-OFFSET(Ghosts!$R$41,COLUMN(),0)*ScreenHeight!$D61)-1))+IF(Ghosts!$B$35,IF(Param!$M$21,-1-POWER(0.3,Param!$M$21)/(IF(Param!$M$21&lt;20,LightShader!BE125,OFFSET(LightShader!BE125,Param!$M$21-20,0))+POWER(0.3,Param!$M$21)),-2),0))</f>
        <v>4.7678265356036409</v>
      </c>
      <c r="BF60" s="46">
        <f ca="1">IF(ScreenHeight!$B61&lt;OFFSET(Radar!$AC$3,COLUMN(),0),    Param!$B$38/ScreenHeight!$B61,    (Param!$B$37+1/(1-OFFSET(Radar!$AD$3,COLUMN(),0)*ScreenHeight!$C61)/Param!$B$39)/OFFSET(Radar!$AC$3,COLUMN(),0))*DistanceShader!BF60*LightShader!BF60*(IF(OFFSET(Ghosts!$S$41,COLUMN(),0)&lt;ScreenHeight!$E61,   1,   (SQRT(OFFSET(Ghosts!$T$41,COLUMN(),0)-OFFSET(Ghosts!$R$41,COLUMN(),0)*ScreenHeight!$D61)-1))+IF(Ghosts!$B$35,IF(Param!$M$21,-1-POWER(0.3,Param!$M$21)/(IF(Param!$M$21&lt;20,LightShader!BF125,OFFSET(LightShader!BF125,Param!$M$21-20,0))+POWER(0.3,Param!$M$21)),-2),0))</f>
        <v>4.7209865629793963</v>
      </c>
      <c r="BG60" s="46">
        <f ca="1">IF(ScreenHeight!$B61&lt;OFFSET(Radar!$AC$3,COLUMN(),0),    Param!$B$38/ScreenHeight!$B61,    (Param!$B$37+1/(1-OFFSET(Radar!$AD$3,COLUMN(),0)*ScreenHeight!$C61)/Param!$B$39)/OFFSET(Radar!$AC$3,COLUMN(),0))*DistanceShader!BG60*LightShader!BG60*(IF(OFFSET(Ghosts!$S$41,COLUMN(),0)&lt;ScreenHeight!$E61,   1,   (SQRT(OFFSET(Ghosts!$T$41,COLUMN(),0)-OFFSET(Ghosts!$R$41,COLUMN(),0)*ScreenHeight!$D61)-1))+IF(Ghosts!$B$35,IF(Param!$M$21,-1-POWER(0.3,Param!$M$21)/(IF(Param!$M$21&lt;20,LightShader!BG125,OFFSET(LightShader!BG125,Param!$M$21-20,0))+POWER(0.3,Param!$M$21)),-2),0))</f>
        <v>4.6684417836708274</v>
      </c>
      <c r="BH60" s="46">
        <f ca="1">IF(ScreenHeight!$B61&lt;OFFSET(Radar!$AC$3,COLUMN(),0),    Param!$B$38/ScreenHeight!$B61,    (Param!$B$37+1/(1-OFFSET(Radar!$AD$3,COLUMN(),0)*ScreenHeight!$C61)/Param!$B$39)/OFFSET(Radar!$AC$3,COLUMN(),0))*DistanceShader!BH60*LightShader!BH60*(IF(OFFSET(Ghosts!$S$41,COLUMN(),0)&lt;ScreenHeight!$E61,   1,   (SQRT(OFFSET(Ghosts!$T$41,COLUMN(),0)-OFFSET(Ghosts!$R$41,COLUMN(),0)*ScreenHeight!$D61)-1))+IF(Ghosts!$B$35,IF(Param!$M$21,-1-POWER(0.3,Param!$M$21)/(IF(Param!$M$21&lt;20,LightShader!BH125,OFFSET(LightShader!BH125,Param!$M$21-20,0))+POWER(0.3,Param!$M$21)),-2),0))</f>
        <v>4.6106544535714891</v>
      </c>
      <c r="BI60" s="46">
        <f ca="1">IF(ScreenHeight!$B61&lt;OFFSET(Radar!$AC$3,COLUMN(),0),    Param!$B$38/ScreenHeight!$B61,    (Param!$B$37+1/(1-OFFSET(Radar!$AD$3,COLUMN(),0)*ScreenHeight!$C61)/Param!$B$39)/OFFSET(Radar!$AC$3,COLUMN(),0))*DistanceShader!BI60*LightShader!BI60*(IF(OFFSET(Ghosts!$S$41,COLUMN(),0)&lt;ScreenHeight!$E61,   1,   (SQRT(OFFSET(Ghosts!$T$41,COLUMN(),0)-OFFSET(Ghosts!$R$41,COLUMN(),0)*ScreenHeight!$D61)-1))+IF(Ghosts!$B$35,IF(Param!$M$21,-1-POWER(0.3,Param!$M$21)/(IF(Param!$M$21&lt;20,LightShader!BI125,OFFSET(LightShader!BI125,Param!$M$21-20,0))+POWER(0.3,Param!$M$21)),-2),0))</f>
        <v>4.5481100421616398</v>
      </c>
      <c r="BJ60" s="46">
        <f ca="1">IF(ScreenHeight!$B61&lt;OFFSET(Radar!$AC$3,COLUMN(),0),    Param!$B$38/ScreenHeight!$B61,    (Param!$B$37+1/(1-OFFSET(Radar!$AD$3,COLUMN(),0)*ScreenHeight!$C61)/Param!$B$39)/OFFSET(Radar!$AC$3,COLUMN(),0))*DistanceShader!BJ60*LightShader!BJ60*(IF(OFFSET(Ghosts!$S$41,COLUMN(),0)&lt;ScreenHeight!$E61,   1,   (SQRT(OFFSET(Ghosts!$T$41,COLUMN(),0)-OFFSET(Ghosts!$R$41,COLUMN(),0)*ScreenHeight!$D61)-1))+IF(Ghosts!$B$35,IF(Param!$M$21,-1-POWER(0.3,Param!$M$21)/(IF(Param!$M$21&lt;20,LightShader!BJ125,OFFSET(LightShader!BJ125,Param!$M$21-20,0))+POWER(0.3,Param!$M$21)),-2),0))</f>
        <v>4.4813074940591164</v>
      </c>
      <c r="BK60" s="46">
        <f ca="1">IF(ScreenHeight!$B61&lt;OFFSET(Radar!$AC$3,COLUMN(),0),    Param!$B$38/ScreenHeight!$B61,    (Param!$B$37+1/(1-OFFSET(Radar!$AD$3,COLUMN(),0)*ScreenHeight!$C61)/Param!$B$39)/OFFSET(Radar!$AC$3,COLUMN(),0))*DistanceShader!BK60*LightShader!BK60*(IF(OFFSET(Ghosts!$S$41,COLUMN(),0)&lt;ScreenHeight!$E61,   1,   (SQRT(OFFSET(Ghosts!$T$41,COLUMN(),0)-OFFSET(Ghosts!$R$41,COLUMN(),0)*ScreenHeight!$D61)-1))+IF(Ghosts!$B$35,IF(Param!$M$21,-1-POWER(0.3,Param!$M$21)/(IF(Param!$M$21&lt;20,LightShader!BK125,OFFSET(LightShader!BK125,Param!$M$21-20,0))+POWER(0.3,Param!$M$21)),-2),0))</f>
        <v>4.4107501264261542</v>
      </c>
      <c r="BL60" s="46">
        <f ca="1">IF(ScreenHeight!$B61&lt;OFFSET(Radar!$AC$3,COLUMN(),0),    Param!$B$38/ScreenHeight!$B61,    (Param!$B$37+1/(1-OFFSET(Radar!$AD$3,COLUMN(),0)*ScreenHeight!$C61)/Param!$B$39)/OFFSET(Radar!$AC$3,COLUMN(),0))*DistanceShader!BL60*LightShader!BL60*(IF(OFFSET(Ghosts!$S$41,COLUMN(),0)&lt;ScreenHeight!$E61,   1,   (SQRT(OFFSET(Ghosts!$T$41,COLUMN(),0)-OFFSET(Ghosts!$R$41,COLUMN(),0)*ScreenHeight!$D61)-1))+IF(Ghosts!$B$35,IF(Param!$M$21,-1-POWER(0.3,Param!$M$21)/(IF(Param!$M$21&lt;20,LightShader!BL125,OFFSET(LightShader!BL125,Param!$M$21-20,0))+POWER(0.3,Param!$M$21)),-2),0))</f>
        <v>4.3369374042510049</v>
      </c>
      <c r="BM60" s="46">
        <f ca="1">IF(ScreenHeight!$B61&lt;OFFSET(Radar!$AC$3,COLUMN(),0),    Param!$B$38/ScreenHeight!$B61,    (Param!$B$37+1/(1-OFFSET(Radar!$AD$3,COLUMN(),0)*ScreenHeight!$C61)/Param!$B$39)/OFFSET(Radar!$AC$3,COLUMN(),0))*DistanceShader!BM60*LightShader!BM60*(IF(OFFSET(Ghosts!$S$41,COLUMN(),0)&lt;ScreenHeight!$E61,   1,   (SQRT(OFFSET(Ghosts!$T$41,COLUMN(),0)-OFFSET(Ghosts!$R$41,COLUMN(),0)*ScreenHeight!$D61)-1))+IF(Ghosts!$B$35,IF(Param!$M$21,-1-POWER(0.3,Param!$M$21)/(IF(Param!$M$21&lt;20,LightShader!BM125,OFFSET(LightShader!BM125,Param!$M$21-20,0))+POWER(0.3,Param!$M$21)),-2),0))</f>
        <v>4.2603577593245667</v>
      </c>
      <c r="BN60" s="46">
        <f ca="1">IF(ScreenHeight!$B61&lt;OFFSET(Radar!$AC$3,COLUMN(),0),    Param!$B$38/ScreenHeight!$B61,    (Param!$B$37+1/(1-OFFSET(Radar!$AD$3,COLUMN(),0)*ScreenHeight!$C61)/Param!$B$39)/OFFSET(Radar!$AC$3,COLUMN(),0))*DistanceShader!BN60*LightShader!BN60*(IF(OFFSET(Ghosts!$S$41,COLUMN(),0)&lt;ScreenHeight!$E61,   1,   (SQRT(OFFSET(Ghosts!$T$41,COLUMN(),0)-OFFSET(Ghosts!$R$41,COLUMN(),0)*ScreenHeight!$D61)-1))+IF(Ghosts!$B$35,IF(Param!$M$21,-1-POWER(0.3,Param!$M$21)/(IF(Param!$M$21&lt;20,LightShader!BN125,OFFSET(LightShader!BN125,Param!$M$21-20,0))+POWER(0.3,Param!$M$21)),-2),0))</f>
        <v>4.1814825454722113</v>
      </c>
      <c r="BO60" s="46">
        <f ca="1">IF(ScreenHeight!$B61&lt;OFFSET(Radar!$AC$3,COLUMN(),0),    Param!$B$38/ScreenHeight!$B61,    (Param!$B$37+1/(1-OFFSET(Radar!$AD$3,COLUMN(),0)*ScreenHeight!$C61)/Param!$B$39)/OFFSET(Radar!$AC$3,COLUMN(),0))*DistanceShader!BO60*LightShader!BO60*(IF(OFFSET(Ghosts!$S$41,COLUMN(),0)&lt;ScreenHeight!$E61,   1,   (SQRT(OFFSET(Ghosts!$T$41,COLUMN(),0)-OFFSET(Ghosts!$R$41,COLUMN(),0)*ScreenHeight!$D61)-1))+IF(Ghosts!$B$35,IF(Param!$M$21,-1-POWER(0.3,Param!$M$21)/(IF(Param!$M$21&lt;20,LightShader!BO125,OFFSET(LightShader!BO125,Param!$M$21-20,0))+POWER(0.3,Param!$M$21)),-2),0))</f>
        <v>4.1007611571101252</v>
      </c>
      <c r="BP60" s="46">
        <f ca="1">IF(ScreenHeight!$B61&lt;OFFSET(Radar!$AC$3,COLUMN(),0),    Param!$B$38/ScreenHeight!$B61,    (Param!$B$37+1/(1-OFFSET(Radar!$AD$3,COLUMN(),0)*ScreenHeight!$C61)/Param!$B$39)/OFFSET(Radar!$AC$3,COLUMN(),0))*DistanceShader!BP60*LightShader!BP60*(IF(OFFSET(Ghosts!$S$41,COLUMN(),0)&lt;ScreenHeight!$E61,   1,   (SQRT(OFFSET(Ghosts!$T$41,COLUMN(),0)-OFFSET(Ghosts!$R$41,COLUMN(),0)*ScreenHeight!$D61)-1))+IF(Ghosts!$B$35,IF(Param!$M$21,-1-POWER(0.3,Param!$M$21)/(IF(Param!$M$21&lt;20,LightShader!BP125,OFFSET(LightShader!BP125,Param!$M$21-20,0))+POWER(0.3,Param!$M$21)),-2),0))</f>
        <v>4.018617283576507</v>
      </c>
      <c r="BQ60" s="46">
        <f ca="1">IF(ScreenHeight!$B61&lt;OFFSET(Radar!$AC$3,COLUMN(),0),    Param!$B$38/ScreenHeight!$B61,    (Param!$B$37+1/(1-OFFSET(Radar!$AD$3,COLUMN(),0)*ScreenHeight!$C61)/Param!$B$39)/OFFSET(Radar!$AC$3,COLUMN(),0))*DistanceShader!BQ60*LightShader!BQ60*(IF(OFFSET(Ghosts!$S$41,COLUMN(),0)&lt;ScreenHeight!$E61,   1,   (SQRT(OFFSET(Ghosts!$T$41,COLUMN(),0)-OFFSET(Ghosts!$R$41,COLUMN(),0)*ScreenHeight!$D61)-1))+IF(Ghosts!$B$35,IF(Param!$M$21,-1-POWER(0.3,Param!$M$21)/(IF(Param!$M$21&lt;20,LightShader!BQ125,OFFSET(LightShader!BQ125,Param!$M$21-20,0))+POWER(0.3,Param!$M$21)),-2),0))</f>
        <v>3.9354462294061201</v>
      </c>
      <c r="BR60" s="46">
        <f ca="1">IF(ScreenHeight!$B61&lt;OFFSET(Radar!$AC$3,COLUMN(),0),    Param!$B$38/ScreenHeight!$B61,    (Param!$B$37+1/(1-OFFSET(Radar!$AD$3,COLUMN(),0)*ScreenHeight!$C61)/Param!$B$39)/OFFSET(Radar!$AC$3,COLUMN(),0))*DistanceShader!BR60*LightShader!BR60*(IF(OFFSET(Ghosts!$S$41,COLUMN(),0)&lt;ScreenHeight!$E61,   1,   (SQRT(OFFSET(Ghosts!$T$41,COLUMN(),0)-OFFSET(Ghosts!$R$41,COLUMN(),0)*ScreenHeight!$D61)-1))+IF(Ghosts!$B$35,IF(Param!$M$21,-1-POWER(0.3,Param!$M$21)/(IF(Param!$M$21&lt;20,LightShader!BR125,OFFSET(LightShader!BR125,Param!$M$21-20,0))+POWER(0.3,Param!$M$21)),-2),0))</f>
        <v>3.8516132008625408</v>
      </c>
      <c r="BS60" s="46">
        <f ca="1">IF(ScreenHeight!$B61&lt;OFFSET(Radar!$AC$3,COLUMN(),0),    Param!$B$38/ScreenHeight!$B61,    (Param!$B$37+1/(1-OFFSET(Radar!$AD$3,COLUMN(),0)*ScreenHeight!$C61)/Param!$B$39)/OFFSET(Radar!$AC$3,COLUMN(),0))*DistanceShader!BS60*LightShader!BS60*(IF(OFFSET(Ghosts!$S$41,COLUMN(),0)&lt;ScreenHeight!$E61,   1,   (SQRT(OFFSET(Ghosts!$T$41,COLUMN(),0)-OFFSET(Ghosts!$R$41,COLUMN(),0)*ScreenHeight!$D61)-1))+IF(Ghosts!$B$35,IF(Param!$M$21,-1-POWER(0.3,Param!$M$21)/(IF(Param!$M$21&lt;20,LightShader!BS125,OFFSET(LightShader!BS125,Param!$M$21-20,0))+POWER(0.3,Param!$M$21)),-2),0))</f>
        <v>3.767452440682169</v>
      </c>
      <c r="BT60" s="46">
        <f ca="1">IF(ScreenHeight!$B61&lt;OFFSET(Radar!$AC$3,COLUMN(),0),    Param!$B$38/ScreenHeight!$B61,    (Param!$B$37+1/(1-OFFSET(Radar!$AD$3,COLUMN(),0)*ScreenHeight!$C61)/Param!$B$39)/OFFSET(Radar!$AC$3,COLUMN(),0))*DistanceShader!BT60*LightShader!BT60*(IF(OFFSET(Ghosts!$S$41,COLUMN(),0)&lt;ScreenHeight!$E61,   1,   (SQRT(OFFSET(Ghosts!$T$41,COLUMN(),0)-OFFSET(Ghosts!$R$41,COLUMN(),0)*ScreenHeight!$D61)-1))+IF(Ghosts!$B$35,IF(Param!$M$21,-1-POWER(0.3,Param!$M$21)/(IF(Param!$M$21&lt;20,LightShader!BT125,OFFSET(LightShader!BT125,Param!$M$21-20,0))+POWER(0.3,Param!$M$21)),-2),0))</f>
        <v>3.6832670845265678</v>
      </c>
      <c r="BU60" s="46">
        <f ca="1">IF(ScreenHeight!$B61&lt;OFFSET(Radar!$AC$3,COLUMN(),0),    Param!$B$38/ScreenHeight!$B61,    (Param!$B$37+1/(1-OFFSET(Radar!$AD$3,COLUMN(),0)*ScreenHeight!$C61)/Param!$B$39)/OFFSET(Radar!$AC$3,COLUMN(),0))*DistanceShader!BU60*LightShader!BU60*(IF(OFFSET(Ghosts!$S$41,COLUMN(),0)&lt;ScreenHeight!$E61,   1,   (SQRT(OFFSET(Ghosts!$T$41,COLUMN(),0)-OFFSET(Ghosts!$R$41,COLUMN(),0)*ScreenHeight!$D61)-1))+IF(Ghosts!$B$35,IF(Param!$M$21,-1-POWER(0.3,Param!$M$21)/(IF(Param!$M$21&lt;20,LightShader!BU125,OFFSET(LightShader!BU125,Param!$M$21-20,0))+POWER(0.3,Param!$M$21)),-2),0))</f>
        <v>3.5993296121656284</v>
      </c>
      <c r="BV60" s="46">
        <f ca="1">IF(ScreenHeight!$B61&lt;OFFSET(Radar!$AC$3,COLUMN(),0),    Param!$B$38/ScreenHeight!$B61,    (Param!$B$37+1/(1-OFFSET(Radar!$AD$3,COLUMN(),0)*ScreenHeight!$C61)/Param!$B$39)/OFFSET(Radar!$AC$3,COLUMN(),0))*DistanceShader!BV60*LightShader!BV60*(IF(OFFSET(Ghosts!$S$41,COLUMN(),0)&lt;ScreenHeight!$E61,   1,   (SQRT(OFFSET(Ghosts!$T$41,COLUMN(),0)-OFFSET(Ghosts!$R$41,COLUMN(),0)*ScreenHeight!$D61)-1))+IF(Ghosts!$B$35,IF(Param!$M$21,-1-POWER(0.3,Param!$M$21)/(IF(Param!$M$21&lt;20,LightShader!BV125,OFFSET(LightShader!BV125,Param!$M$21-20,0))+POWER(0.3,Param!$M$21)),-2),0))</f>
        <v>3.5158827719408916</v>
      </c>
      <c r="BW60" s="46">
        <f ca="1">IF(ScreenHeight!$B61&lt;OFFSET(Radar!$AC$3,COLUMN(),0),    Param!$B$38/ScreenHeight!$B61,    (Param!$B$37+1/(1-OFFSET(Radar!$AD$3,COLUMN(),0)*ScreenHeight!$C61)/Param!$B$39)/OFFSET(Radar!$AC$3,COLUMN(),0))*DistanceShader!BW60*LightShader!BW60*(IF(OFFSET(Ghosts!$S$41,COLUMN(),0)&lt;ScreenHeight!$E61,   1,   (SQRT(OFFSET(Ghosts!$T$41,COLUMN(),0)-OFFSET(Ghosts!$R$41,COLUMN(),0)*ScreenHeight!$D61)-1))+IF(Ghosts!$B$35,IF(Param!$M$21,-1-POWER(0.3,Param!$M$21)/(IF(Param!$M$21&lt;20,LightShader!BW125,OFFSET(LightShader!BW125,Param!$M$21-20,0))+POWER(0.3,Param!$M$21)),-2),0))</f>
        <v>3.433140866728372</v>
      </c>
      <c r="BX60" s="46">
        <f ca="1">IF(ScreenHeight!$B61&lt;OFFSET(Radar!$AC$3,COLUMN(),0),    Param!$B$38/ScreenHeight!$B61,    (Param!$B$37+1/(1-OFFSET(Radar!$AD$3,COLUMN(),0)*ScreenHeight!$C61)/Param!$B$39)/OFFSET(Radar!$AC$3,COLUMN(),0))*DistanceShader!BX60*LightShader!BX60*(IF(OFFSET(Ghosts!$S$41,COLUMN(),0)&lt;ScreenHeight!$E61,   1,   (SQRT(OFFSET(Ghosts!$T$41,COLUMN(),0)-OFFSET(Ghosts!$R$41,COLUMN(),0)*ScreenHeight!$D61)-1))+IF(Ghosts!$B$35,IF(Param!$M$21,-1-POWER(0.3,Param!$M$21)/(IF(Param!$M$21&lt;20,LightShader!BX125,OFFSET(LightShader!BX125,Param!$M$21-20,0))+POWER(0.3,Param!$M$21)),-2),0))</f>
        <v>3.3512913018169126</v>
      </c>
      <c r="BY60" s="46">
        <f ca="1">IF(ScreenHeight!$B61&lt;OFFSET(Radar!$AC$3,COLUMN(),0),    Param!$B$38/ScreenHeight!$B61,    (Param!$B$37+1/(1-OFFSET(Radar!$AD$3,COLUMN(),0)*ScreenHeight!$C61)/Param!$B$39)/OFFSET(Radar!$AC$3,COLUMN(),0))*DistanceShader!BY60*LightShader!BY60*(IF(OFFSET(Ghosts!$S$41,COLUMN(),0)&lt;ScreenHeight!$E61,   1,   (SQRT(OFFSET(Ghosts!$T$41,COLUMN(),0)-OFFSET(Ghosts!$R$41,COLUMN(),0)*ScreenHeight!$D61)-1))+IF(Ghosts!$B$35,IF(Param!$M$21,-1-POWER(0.3,Param!$M$21)/(IF(Param!$M$21&lt;20,LightShader!BY125,OFFSET(LightShader!BY125,Param!$M$21-20,0))+POWER(0.3,Param!$M$21)),-2),0))</f>
        <v>3.2704963085213694</v>
      </c>
      <c r="BZ60" s="46">
        <f ca="1">IF(ScreenHeight!$B61&lt;OFFSET(Radar!$AC$3,COLUMN(),0),    Param!$B$38/ScreenHeight!$B61,    (Param!$B$37+1/(1-OFFSET(Radar!$AD$3,COLUMN(),0)*ScreenHeight!$C61)/Param!$B$39)/OFFSET(Radar!$AC$3,COLUMN(),0))*DistanceShader!BZ60*LightShader!BZ60*(IF(OFFSET(Ghosts!$S$41,COLUMN(),0)&lt;ScreenHeight!$E61,   1,   (SQRT(OFFSET(Ghosts!$T$41,COLUMN(),0)-OFFSET(Ghosts!$R$41,COLUMN(),0)*ScreenHeight!$D61)-1))+IF(Ghosts!$B$35,IF(Param!$M$21,-1-POWER(0.3,Param!$M$21)/(IF(Param!$M$21&lt;20,LightShader!BZ125,OFFSET(LightShader!BZ125,Param!$M$21-20,0))+POWER(0.3,Param!$M$21)),-2),0))</f>
        <v>3.1908947709464592</v>
      </c>
      <c r="CA60" s="46">
        <f ca="1">IF(ScreenHeight!$B61&lt;OFFSET(Radar!$AC$3,COLUMN(),0),    Param!$B$38/ScreenHeight!$B61,    (Param!$B$37+1/(1-OFFSET(Radar!$AD$3,COLUMN(),0)*ScreenHeight!$C61)/Param!$B$39)/OFFSET(Radar!$AC$3,COLUMN(),0))*DistanceShader!CA60*LightShader!CA60*(IF(OFFSET(Ghosts!$S$41,COLUMN(),0)&lt;ScreenHeight!$E61,   1,   (SQRT(OFFSET(Ghosts!$T$41,COLUMN(),0)-OFFSET(Ghosts!$R$41,COLUMN(),0)*ScreenHeight!$D61)-1))+IF(Ghosts!$B$35,IF(Param!$M$21,-1-POWER(0.3,Param!$M$21)/(IF(Param!$M$21&lt;20,LightShader!CA125,OFFSET(LightShader!CA125,Param!$M$21-20,0))+POWER(0.3,Param!$M$21)),-2),0))</f>
        <v>3.1126040963789419</v>
      </c>
      <c r="CB60" s="46">
        <f ca="1">IF(ScreenHeight!$B61&lt;OFFSET(Radar!$AC$3,COLUMN(),0),    Param!$B$38/ScreenHeight!$B61,    (Param!$B$37+1/(1-OFFSET(Radar!$AD$3,COLUMN(),0)*ScreenHeight!$C61)/Param!$B$39)/OFFSET(Radar!$AC$3,COLUMN(),0))*DistanceShader!CB60*LightShader!CB60*(IF(OFFSET(Ghosts!$S$41,COLUMN(),0)&lt;ScreenHeight!$E61,   1,   (SQRT(OFFSET(Ghosts!$T$41,COLUMN(),0)-OFFSET(Ghosts!$R$41,COLUMN(),0)*ScreenHeight!$D61)-1))+IF(Ghosts!$B$35,IF(Param!$M$21,-1-POWER(0.3,Param!$M$21)/(IF(Param!$M$21&lt;20,LightShader!CB125,OFFSET(LightShader!CB125,Param!$M$21-20,0))+POWER(0.3,Param!$M$21)),-2),0))</f>
        <v>3.0357220818329149</v>
      </c>
      <c r="CC60" s="46">
        <f ca="1">IF(ScreenHeight!$B61&lt;OFFSET(Radar!$AC$3,COLUMN(),0),    Param!$B$38/ScreenHeight!$B61,    (Param!$B$37+1/(1-OFFSET(Radar!$AD$3,COLUMN(),0)*ScreenHeight!$C61)/Param!$B$39)/OFFSET(Radar!$AC$3,COLUMN(),0))*DistanceShader!CC60*LightShader!CC60*(IF(OFFSET(Ghosts!$S$41,COLUMN(),0)&lt;ScreenHeight!$E61,   1,   (SQRT(OFFSET(Ghosts!$T$41,COLUMN(),0)-OFFSET(Ghosts!$R$41,COLUMN(),0)*ScreenHeight!$D61)-1))+IF(Ghosts!$B$35,IF(Param!$M$21,-1-POWER(0.3,Param!$M$21)/(IF(Param!$M$21&lt;20,LightShader!CC125,OFFSET(LightShader!CC125,Param!$M$21-20,0))+POWER(0.3,Param!$M$21)),-2),0))</f>
        <v>2.9603287400266529</v>
      </c>
      <c r="CD60" s="46">
        <f ca="1">IF(ScreenHeight!$B61&lt;OFFSET(Radar!$AC$3,COLUMN(),0),    Param!$B$38/ScreenHeight!$B61,    (Param!$B$37+1/(1-OFFSET(Radar!$AD$3,COLUMN(),0)*ScreenHeight!$C61)/Param!$B$39)/OFFSET(Radar!$AC$3,COLUMN(),0))*DistanceShader!CD60*LightShader!CD60*(IF(OFFSET(Ghosts!$S$41,COLUMN(),0)&lt;ScreenHeight!$E61,   1,   (SQRT(OFFSET(Ghosts!$T$41,COLUMN(),0)-OFFSET(Ghosts!$R$41,COLUMN(),0)*ScreenHeight!$D61)-1))+IF(Ghosts!$B$35,IF(Param!$M$21,-1-POWER(0.3,Param!$M$21)/(IF(Param!$M$21&lt;20,LightShader!CD125,OFFSET(LightShader!CD125,Param!$M$21-20,0))+POWER(0.3,Param!$M$21)),-2),0))</f>
        <v>2.8864880574064942</v>
      </c>
      <c r="CE60" s="46">
        <f ca="1">IF(ScreenHeight!$B61&lt;OFFSET(Radar!$AC$3,COLUMN(),0),    Param!$B$38/ScreenHeight!$B61,    (Param!$B$37+1/(1-OFFSET(Radar!$AD$3,COLUMN(),0)*ScreenHeight!$C61)/Param!$B$39)/OFFSET(Radar!$AC$3,COLUMN(),0))*DistanceShader!CE60*LightShader!CE60*(IF(OFFSET(Ghosts!$S$41,COLUMN(),0)&lt;ScreenHeight!$E61,   1,   (SQRT(OFFSET(Ghosts!$T$41,COLUMN(),0)-OFFSET(Ghosts!$R$41,COLUMN(),0)*ScreenHeight!$D61)-1))+IF(Ghosts!$B$35,IF(Param!$M$21,-1-POWER(0.3,Param!$M$21)/(IF(Param!$M$21&lt;20,LightShader!CE125,OFFSET(LightShader!CE125,Param!$M$21-20,0))+POWER(0.3,Param!$M$21)),-2),0))</f>
        <v>2.814249664743762</v>
      </c>
      <c r="CF60" s="46">
        <f ca="1">IF(ScreenHeight!$B61&lt;OFFSET(Radar!$AC$3,COLUMN(),0),    Param!$B$38/ScreenHeight!$B61,    (Param!$B$37+1/(1-OFFSET(Radar!$AD$3,COLUMN(),0)*ScreenHeight!$C61)/Param!$B$39)/OFFSET(Radar!$AC$3,COLUMN(),0))*DistanceShader!CF60*LightShader!CF60*(IF(OFFSET(Ghosts!$S$41,COLUMN(),0)&lt;ScreenHeight!$E61,   1,   (SQRT(OFFSET(Ghosts!$T$41,COLUMN(),0)-OFFSET(Ghosts!$R$41,COLUMN(),0)*ScreenHeight!$D61)-1))+IF(Ghosts!$B$35,IF(Param!$M$21,-1-POWER(0.3,Param!$M$21)/(IF(Param!$M$21&lt;20,LightShader!CF125,OFFSET(LightShader!CF125,Param!$M$21-20,0))+POWER(0.3,Param!$M$21)),-2),0))</f>
        <v>2.7436504073812955</v>
      </c>
      <c r="CG60" s="46">
        <f ca="1">IF(ScreenHeight!$B61&lt;OFFSET(Radar!$AC$3,COLUMN(),0),    Param!$B$38/ScreenHeight!$B61,    (Param!$B$37+1/(1-OFFSET(Radar!$AD$3,COLUMN(),0)*ScreenHeight!$C61)/Param!$B$39)/OFFSET(Radar!$AC$3,COLUMN(),0))*DistanceShader!CG60*LightShader!CG60*(IF(OFFSET(Ghosts!$S$41,COLUMN(),0)&lt;ScreenHeight!$E61,   1,   (SQRT(OFFSET(Ghosts!$T$41,COLUMN(),0)-OFFSET(Ghosts!$R$41,COLUMN(),0)*ScreenHeight!$D61)-1))+IF(Ghosts!$B$35,IF(Param!$M$21,-1-POWER(0.3,Param!$M$21)/(IF(Param!$M$21&lt;20,LightShader!CG125,OFFSET(LightShader!CG125,Param!$M$21-20,0))+POWER(0.3,Param!$M$21)),-2),0))</f>
        <v>2.6747158075115816</v>
      </c>
      <c r="CH60" s="46">
        <f ca="1">IF(ScreenHeight!$B61&lt;OFFSET(Radar!$AC$3,COLUMN(),0),    Param!$B$38/ScreenHeight!$B61,    (Param!$B$37+1/(1-OFFSET(Radar!$AD$3,COLUMN(),0)*ScreenHeight!$C61)/Param!$B$39)/OFFSET(Radar!$AC$3,COLUMN(),0))*DistanceShader!CH60*LightShader!CH60*(IF(OFFSET(Ghosts!$S$41,COLUMN(),0)&lt;ScreenHeight!$E61,   1,   (SQRT(OFFSET(Ghosts!$T$41,COLUMN(),0)-OFFSET(Ghosts!$R$41,COLUMN(),0)*ScreenHeight!$D61)-1))+IF(Ghosts!$B$35,IF(Param!$M$21,-1-POWER(0.3,Param!$M$21)/(IF(Param!$M$21&lt;20,LightShader!CH125,OFFSET(LightShader!CH125,Param!$M$21-20,0))+POWER(0.3,Param!$M$21)),-2),0))</f>
        <v>2.6074614150687738</v>
      </c>
      <c r="CI60" s="46">
        <f ca="1">IF(ScreenHeight!$B61&lt;OFFSET(Radar!$AC$3,COLUMN(),0),    Param!$B$38/ScreenHeight!$B61,    (Param!$B$37+1/(1-OFFSET(Radar!$AD$3,COLUMN(),0)*ScreenHeight!$C61)/Param!$B$39)/OFFSET(Radar!$AC$3,COLUMN(),0))*DistanceShader!CI60*LightShader!CI60*(IF(OFFSET(Ghosts!$S$41,COLUMN(),0)&lt;ScreenHeight!$E61,   1,   (SQRT(OFFSET(Ghosts!$T$41,COLUMN(),0)-OFFSET(Ghosts!$R$41,COLUMN(),0)*ScreenHeight!$D61)-1))+IF(Ghosts!$B$35,IF(Param!$M$21,-1-POWER(0.3,Param!$M$21)/(IF(Param!$M$21&lt;20,LightShader!CI125,OFFSET(LightShader!CI125,Param!$M$21-20,0))+POWER(0.3,Param!$M$21)),-2),0))</f>
        <v>2.5418940470613238</v>
      </c>
      <c r="CJ60" s="46">
        <f ca="1">IF(ScreenHeight!$B61&lt;OFFSET(Radar!$AC$3,COLUMN(),0),    Param!$B$38/ScreenHeight!$B61,    (Param!$B$37+1/(1-OFFSET(Radar!$AD$3,COLUMN(),0)*ScreenHeight!$C61)/Param!$B$39)/OFFSET(Radar!$AC$3,COLUMN(),0))*DistanceShader!CJ60*LightShader!CJ60*(IF(OFFSET(Ghosts!$S$41,COLUMN(),0)&lt;ScreenHeight!$E61,   1,   (SQRT(OFFSET(Ghosts!$T$41,COLUMN(),0)-OFFSET(Ghosts!$R$41,COLUMN(),0)*ScreenHeight!$D61)-1))+IF(Ghosts!$B$35,IF(Param!$M$21,-1-POWER(0.3,Param!$M$21)/(IF(Param!$M$21&lt;20,LightShader!CJ125,OFFSET(LightShader!CJ125,Param!$M$21-20,0))+POWER(0.3,Param!$M$21)),-2),0))</f>
        <v>2.4780129176078174</v>
      </c>
      <c r="CK60" s="46">
        <f ca="1">IF(ScreenHeight!$B61&lt;OFFSET(Radar!$AC$3,COLUMN(),0),    Param!$B$38/ScreenHeight!$B61,    (Param!$B$37+1/(1-OFFSET(Radar!$AD$3,COLUMN(),0)*ScreenHeight!$C61)/Param!$B$39)/OFFSET(Radar!$AC$3,COLUMN(),0))*DistanceShader!CK60*LightShader!CK60*(IF(OFFSET(Ghosts!$S$41,COLUMN(),0)&lt;ScreenHeight!$E61,   1,   (SQRT(OFFSET(Ghosts!$T$41,COLUMN(),0)-OFFSET(Ghosts!$R$41,COLUMN(),0)*ScreenHeight!$D61)-1))+IF(Ghosts!$B$35,IF(Param!$M$21,-1-POWER(0.3,Param!$M$21)/(IF(Param!$M$21&lt;20,LightShader!CK125,OFFSET(LightShader!CK125,Param!$M$21-20,0))+POWER(0.3,Param!$M$21)),-2),0))</f>
        <v>2.4158106627040361</v>
      </c>
      <c r="CL60" s="46">
        <f ca="1">IF(ScreenHeight!$B61&lt;OFFSET(Radar!$AC$3,COLUMN(),0),    Param!$B$38/ScreenHeight!$B61,    (Param!$B$37+1/(1-OFFSET(Radar!$AD$3,COLUMN(),0)*ScreenHeight!$C61)/Param!$B$39)/OFFSET(Radar!$AC$3,COLUMN(),0))*DistanceShader!CL60*LightShader!CL60*(IF(OFFSET(Ghosts!$S$41,COLUMN(),0)&lt;ScreenHeight!$E61,   1,   (SQRT(OFFSET(Ghosts!$T$41,COLUMN(),0)-OFFSET(Ghosts!$R$41,COLUMN(),0)*ScreenHeight!$D61)-1))+IF(Ghosts!$B$35,IF(Param!$M$21,-1-POWER(0.3,Param!$M$21)/(IF(Param!$M$21&lt;20,LightShader!CL125,OFFSET(LightShader!CL125,Param!$M$21-20,0))+POWER(0.3,Param!$M$21)),-2),0))</f>
        <v>2.3552742649691032</v>
      </c>
      <c r="CM60" s="46">
        <f ca="1">IF(ScreenHeight!$B61&lt;OFFSET(Radar!$AC$3,COLUMN(),0),    Param!$B$38/ScreenHeight!$B61,    (Param!$B$37+1/(1-OFFSET(Radar!$AD$3,COLUMN(),0)*ScreenHeight!$C61)/Param!$B$39)/OFFSET(Radar!$AC$3,COLUMN(),0))*DistanceShader!CM60*LightShader!CM60*(IF(OFFSET(Ghosts!$S$41,COLUMN(),0)&lt;ScreenHeight!$E61,   1,   (SQRT(OFFSET(Ghosts!$T$41,COLUMN(),0)-OFFSET(Ghosts!$R$41,COLUMN(),0)*ScreenHeight!$D61)-1))+IF(Ghosts!$B$35,IF(Param!$M$21,-1-POWER(0.3,Param!$M$21)/(IF(Param!$M$21&lt;20,LightShader!CM125,OFFSET(LightShader!CM125,Param!$M$21-20,0))+POWER(0.3,Param!$M$21)),-2),0))</f>
        <v>2.2963858844024276</v>
      </c>
      <c r="CN60" s="46">
        <f ca="1">IF(ScreenHeight!$B61&lt;OFFSET(Radar!$AC$3,COLUMN(),0),    Param!$B$38/ScreenHeight!$B61,    (Param!$B$37+1/(1-OFFSET(Radar!$AD$3,COLUMN(),0)*ScreenHeight!$C61)/Param!$B$39)/OFFSET(Radar!$AC$3,COLUMN(),0))*DistanceShader!CN60*LightShader!CN60*(IF(OFFSET(Ghosts!$S$41,COLUMN(),0)&lt;ScreenHeight!$E61,   1,   (SQRT(OFFSET(Ghosts!$T$41,COLUMN(),0)-OFFSET(Ghosts!$R$41,COLUMN(),0)*ScreenHeight!$D61)-1))+IF(Ghosts!$B$35,IF(Param!$M$21,-1-POWER(0.3,Param!$M$21)/(IF(Param!$M$21&lt;20,LightShader!CN125,OFFSET(LightShader!CN125,Param!$M$21-20,0))+POWER(0.3,Param!$M$21)),-2),0))</f>
        <v>2.2391236016252725</v>
      </c>
      <c r="CO60" s="46">
        <f ca="1">IF(ScreenHeight!$B61&lt;OFFSET(Radar!$AC$3,COLUMN(),0),    Param!$B$38/ScreenHeight!$B61,    (Param!$B$37+1/(1-OFFSET(Radar!$AD$3,COLUMN(),0)*ScreenHeight!$C61)/Param!$B$39)/OFFSET(Radar!$AC$3,COLUMN(),0))*DistanceShader!CO60*LightShader!CO60*(IF(OFFSET(Ghosts!$S$41,COLUMN(),0)&lt;ScreenHeight!$E61,   1,   (SQRT(OFFSET(Ghosts!$T$41,COLUMN(),0)-OFFSET(Ghosts!$R$41,COLUMN(),0)*ScreenHeight!$D61)-1))+IF(Ghosts!$B$35,IF(Param!$M$21,-1-POWER(0.3,Param!$M$21)/(IF(Param!$M$21&lt;20,LightShader!CO125,OFFSET(LightShader!CO125,Param!$M$21-20,0))+POWER(0.3,Param!$M$21)),-2),0))</f>
        <v>2.1834620802602949</v>
      </c>
      <c r="CP60" s="46">
        <f ca="1">IF(ScreenHeight!$B61&lt;OFFSET(Radar!$AC$3,COLUMN(),0),    Param!$B$38/ScreenHeight!$B61,    (Param!$B$37+1/(1-OFFSET(Radar!$AD$3,COLUMN(),0)*ScreenHeight!$C61)/Param!$B$39)/OFFSET(Radar!$AC$3,COLUMN(),0))*DistanceShader!CP60*LightShader!CP60*(IF(OFFSET(Ghosts!$S$41,COLUMN(),0)&lt;ScreenHeight!$E61,   1,   (SQRT(OFFSET(Ghosts!$T$41,COLUMN(),0)-OFFSET(Ghosts!$R$41,COLUMN(),0)*ScreenHeight!$D61)-1))+IF(Ghosts!$B$35,IF(Param!$M$21,-1-POWER(0.3,Param!$M$21)/(IF(Param!$M$21&lt;20,LightShader!CP125,OFFSET(LightShader!CP125,Param!$M$21-20,0))+POWER(0.3,Param!$M$21)),-2),0))</f>
        <v>2.1293731550847705</v>
      </c>
      <c r="CQ60" s="46">
        <f ca="1">IF(ScreenHeight!$B61&lt;OFFSET(Radar!$AC$3,COLUMN(),0),    Param!$B$38/ScreenHeight!$B61,    (Param!$B$37+1/(1-OFFSET(Radar!$AD$3,COLUMN(),0)*ScreenHeight!$C61)/Param!$B$39)/OFFSET(Radar!$AC$3,COLUMN(),0))*DistanceShader!CQ60*LightShader!CQ60*(IF(OFFSET(Ghosts!$S$41,COLUMN(),0)&lt;ScreenHeight!$E61,   1,   (SQRT(OFFSET(Ghosts!$T$41,COLUMN(),0)-OFFSET(Ghosts!$R$41,COLUMN(),0)*ScreenHeight!$D61)-1))+IF(Ghosts!$B$35,IF(Param!$M$21,-1-POWER(0.3,Param!$M$21)/(IF(Param!$M$21&lt;20,LightShader!CQ125,OFFSET(LightShader!CQ125,Param!$M$21-20,0))+POWER(0.3,Param!$M$21)),-2),0))</f>
        <v>2.076826352431874</v>
      </c>
      <c r="CR60" s="46">
        <f ca="1">IF(ScreenHeight!$B61&lt;OFFSET(Radar!$AC$3,COLUMN(),0),    Param!$B$38/ScreenHeight!$B61,    (Param!$B$37+1/(1-OFFSET(Radar!$AD$3,COLUMN(),0)*ScreenHeight!$C61)/Param!$B$39)/OFFSET(Radar!$AC$3,COLUMN(),0))*DistanceShader!CR60*LightShader!CR60*(IF(OFFSET(Ghosts!$S$41,COLUMN(),0)&lt;ScreenHeight!$E61,   1,   (SQRT(OFFSET(Ghosts!$T$41,COLUMN(),0)-OFFSET(Ghosts!$R$41,COLUMN(),0)*ScreenHeight!$D61)-1))+IF(Ghosts!$B$35,IF(Param!$M$21,-1-POWER(0.3,Param!$M$21)/(IF(Param!$M$21&lt;20,LightShader!CR125,OFFSET(LightShader!CR125,Param!$M$21-20,0))+POWER(0.3,Param!$M$21)),-2),0))</f>
        <v>2.0257893490519474</v>
      </c>
      <c r="CS60" s="46">
        <f ca="1">IF(ScreenHeight!$B61&lt;OFFSET(Radar!$AC$3,COLUMN(),0),    Param!$B$38/ScreenHeight!$B61,    (Param!$B$37+1/(1-OFFSET(Radar!$AD$3,COLUMN(),0)*ScreenHeight!$C61)/Param!$B$39)/OFFSET(Radar!$AC$3,COLUMN(),0))*DistanceShader!CS60*LightShader!CS60*(IF(OFFSET(Ghosts!$S$41,COLUMN(),0)&lt;ScreenHeight!$E61,   1,   (SQRT(OFFSET(Ghosts!$T$41,COLUMN(),0)-OFFSET(Ghosts!$R$41,COLUMN(),0)*ScreenHeight!$D61)-1))+IF(Ghosts!$B$35,IF(Param!$M$21,-1-POWER(0.3,Param!$M$21)/(IF(Param!$M$21&lt;20,LightShader!CS125,OFFSET(LightShader!CS125,Param!$M$21-20,0))+POWER(0.3,Param!$M$21)),-2),0))</f>
        <v>1.9762283753158223</v>
      </c>
      <c r="CT60" s="46">
        <f ca="1">IF(ScreenHeight!$B61&lt;OFFSET(Radar!$AC$3,COLUMN(),0),    Param!$B$38/ScreenHeight!$B61,    (Param!$B$37+1/(1-OFFSET(Radar!$AD$3,COLUMN(),0)*ScreenHeight!$C61)/Param!$B$39)/OFFSET(Radar!$AC$3,COLUMN(),0))*DistanceShader!CT60*LightShader!CT60*(IF(OFFSET(Ghosts!$S$41,COLUMN(),0)&lt;ScreenHeight!$E61,   1,   (SQRT(OFFSET(Ghosts!$T$41,COLUMN(),0)-OFFSET(Ghosts!$R$41,COLUMN(),0)*ScreenHeight!$D61)-1))+IF(Ghosts!$B$35,IF(Param!$M$21,-1-POWER(0.3,Param!$M$21)/(IF(Param!$M$21&lt;20,LightShader!CT125,OFFSET(LightShader!CT125,Param!$M$21-20,0))+POWER(0.3,Param!$M$21)),-2),0))</f>
        <v>1.9281085682713313</v>
      </c>
      <c r="CU60" s="46">
        <f ca="1">IF(ScreenHeight!$B61&lt;OFFSET(Radar!$AC$3,COLUMN(),0),    Param!$B$38/ScreenHeight!$B61,    (Param!$B$37+1/(1-OFFSET(Radar!$AD$3,COLUMN(),0)*ScreenHeight!$C61)/Param!$B$39)/OFFSET(Radar!$AC$3,COLUMN(),0))*DistanceShader!CU60*LightShader!CU60*(IF(OFFSET(Ghosts!$S$41,COLUMN(),0)&lt;ScreenHeight!$E61,   1,   (SQRT(OFFSET(Ghosts!$T$41,COLUMN(),0)-OFFSET(Ghosts!$R$41,COLUMN(),0)*ScreenHeight!$D61)-1))+IF(Ghosts!$B$35,IF(Param!$M$21,-1-POWER(0.3,Param!$M$21)/(IF(Param!$M$21&lt;20,LightShader!CU125,OFFSET(LightShader!CU125,Param!$M$21-20,0))+POWER(0.3,Param!$M$21)),-2),0))</f>
        <v>1.8813942796719225</v>
      </c>
      <c r="CV60" s="46">
        <f ca="1">IF(ScreenHeight!$B61&lt;OFFSET(Radar!$AC$3,COLUMN(),0),    Param!$B$38/ScreenHeight!$B61,    (Param!$B$37+1/(1-OFFSET(Radar!$AD$3,COLUMN(),0)*ScreenHeight!$C61)/Param!$B$39)/OFFSET(Radar!$AC$3,COLUMN(),0))*DistanceShader!CV60*LightShader!CV60*(IF(OFFSET(Ghosts!$S$41,COLUMN(),0)&lt;ScreenHeight!$E61,   1,   (SQRT(OFFSET(Ghosts!$T$41,COLUMN(),0)-OFFSET(Ghosts!$R$41,COLUMN(),0)*ScreenHeight!$D61)-1))+IF(Ghosts!$B$35,IF(Param!$M$21,-1-POWER(0.3,Param!$M$21)/(IF(Param!$M$21&lt;20,LightShader!CV125,OFFSET(LightShader!CV125,Param!$M$21-20,0))+POWER(0.3,Param!$M$21)),-2),0))</f>
        <v>1.8360493436979526</v>
      </c>
      <c r="CW60" s="46">
        <f ca="1">IF(ScreenHeight!$B61&lt;OFFSET(Radar!$AC$3,COLUMN(),0),    Param!$B$38/ScreenHeight!$B61,    (Param!$B$37+1/(1-OFFSET(Radar!$AD$3,COLUMN(),0)*ScreenHeight!$C61)/Param!$B$39)/OFFSET(Radar!$AC$3,COLUMN(),0))*DistanceShader!CW60*LightShader!CW60*(IF(OFFSET(Ghosts!$S$41,COLUMN(),0)&lt;ScreenHeight!$E61,   1,   (SQRT(OFFSET(Ghosts!$T$41,COLUMN(),0)-OFFSET(Ghosts!$R$41,COLUMN(),0)*ScreenHeight!$D61)-1))+IF(Ghosts!$B$35,IF(Param!$M$21,-1-POWER(0.3,Param!$M$21)/(IF(Param!$M$21&lt;20,LightShader!CW125,OFFSET(LightShader!CW125,Param!$M$21-20,0))+POWER(0.3,Param!$M$21)),-2),0))</f>
        <v>1.792037308697578</v>
      </c>
    </row>
    <row r="61" spans="1:144" ht="7.5" customHeight="1">
      <c r="A61" s="46">
        <f ca="1">IF(ScreenHeight!$B62&lt;OFFSET(Radar!$AC$3,COLUMN(),0),    Param!$B$38/ScreenHeight!$B62,    (Param!$B$37+1/(1-OFFSET(Radar!$AD$3,COLUMN(),0)*ScreenHeight!$C62)/Param!$B$39)/OFFSET(Radar!$AC$3,COLUMN(),0))*DistanceShader!A61*LightShader!A61*(IF(OFFSET(Ghosts!$S$41,COLUMN(),0)&lt;ScreenHeight!$E62,   1,   (SQRT(OFFSET(Ghosts!$T$41,COLUMN(),0)-OFFSET(Ghosts!$R$41,COLUMN(),0)*ScreenHeight!$D62)-1))+IF(Ghosts!$B$35,IF(Param!$M$21,-1-POWER(0.3,Param!$M$21)/(IF(Param!$M$21&lt;20,LightShader!A126,OFFSET(LightShader!A126,Param!$M$21-20,0))+POWER(0.3,Param!$M$21)),-2),0))</f>
        <v>1.863450004966082</v>
      </c>
      <c r="B61" s="46">
        <f ca="1">IF(ScreenHeight!$B62&lt;OFFSET(Radar!$AC$3,COLUMN(),0),    Param!$B$38/ScreenHeight!$B62,    (Param!$B$37+1/(1-OFFSET(Radar!$AD$3,COLUMN(),0)*ScreenHeight!$C62)/Param!$B$39)/OFFSET(Radar!$AC$3,COLUMN(),0))*DistanceShader!B61*LightShader!B61*(IF(OFFSET(Ghosts!$S$41,COLUMN(),0)&lt;ScreenHeight!$E62,   1,   (SQRT(OFFSET(Ghosts!$T$41,COLUMN(),0)-OFFSET(Ghosts!$R$41,COLUMN(),0)*ScreenHeight!$D62)-1))+IF(Ghosts!$B$35,IF(Param!$M$21,-1-POWER(0.3,Param!$M$21)/(IF(Param!$M$21&lt;20,LightShader!B126,OFFSET(LightShader!B126,Param!$M$21-20,0))+POWER(0.3,Param!$M$21)),-2),0))</f>
        <v>1.9084469560735227</v>
      </c>
      <c r="C61" s="46">
        <f ca="1">IF(ScreenHeight!$B62&lt;OFFSET(Radar!$AC$3,COLUMN(),0),    Param!$B$38/ScreenHeight!$B62,    (Param!$B$37+1/(1-OFFSET(Radar!$AD$3,COLUMN(),0)*ScreenHeight!$C62)/Param!$B$39)/OFFSET(Radar!$AC$3,COLUMN(),0))*DistanceShader!C61*LightShader!C61*(IF(OFFSET(Ghosts!$S$41,COLUMN(),0)&lt;ScreenHeight!$E62,   1,   (SQRT(OFFSET(Ghosts!$T$41,COLUMN(),0)-OFFSET(Ghosts!$R$41,COLUMN(),0)*ScreenHeight!$D62)-1))+IF(Ghosts!$B$35,IF(Param!$M$21,-1-POWER(0.3,Param!$M$21)/(IF(Param!$M$21&lt;20,LightShader!C126,OFFSET(LightShader!C126,Param!$M$21-20,0))+POWER(0.3,Param!$M$21)),-2),0))</f>
        <v>1.9547519816674626</v>
      </c>
      <c r="D61" s="46">
        <f ca="1">IF(ScreenHeight!$B62&lt;OFFSET(Radar!$AC$3,COLUMN(),0),    Param!$B$38/ScreenHeight!$B62,    (Param!$B$37+1/(1-OFFSET(Radar!$AD$3,COLUMN(),0)*ScreenHeight!$C62)/Param!$B$39)/OFFSET(Radar!$AC$3,COLUMN(),0))*DistanceShader!D61*LightShader!D61*(IF(OFFSET(Ghosts!$S$41,COLUMN(),0)&lt;ScreenHeight!$E62,   1,   (SQRT(OFFSET(Ghosts!$T$41,COLUMN(),0)-OFFSET(Ghosts!$R$41,COLUMN(),0)*ScreenHeight!$D62)-1))+IF(Ghosts!$B$35,IF(Param!$M$21,-1-POWER(0.3,Param!$M$21)/(IF(Param!$M$21&lt;20,LightShader!D126,OFFSET(LightShader!D126,Param!$M$21-20,0))+POWER(0.3,Param!$M$21)),-2),0))</f>
        <v>2.0023966202267069</v>
      </c>
      <c r="E61" s="46">
        <f ca="1">IF(ScreenHeight!$B62&lt;OFFSET(Radar!$AC$3,COLUMN(),0),    Param!$B$38/ScreenHeight!$B62,    (Param!$B$37+1/(1-OFFSET(Radar!$AD$3,COLUMN(),0)*ScreenHeight!$C62)/Param!$B$39)/OFFSET(Radar!$AC$3,COLUMN(),0))*DistanceShader!E61*LightShader!E61*(IF(OFFSET(Ghosts!$S$41,COLUMN(),0)&lt;ScreenHeight!$E62,   1,   (SQRT(OFFSET(Ghosts!$T$41,COLUMN(),0)-OFFSET(Ghosts!$R$41,COLUMN(),0)*ScreenHeight!$D62)-1))+IF(Ghosts!$B$35,IF(Param!$M$21,-1-POWER(0.3,Param!$M$21)/(IF(Param!$M$21&lt;20,LightShader!E126,OFFSET(LightShader!E126,Param!$M$21-20,0))+POWER(0.3,Param!$M$21)),-2),0))</f>
        <v>2.0514116698694749</v>
      </c>
      <c r="F61" s="46">
        <f ca="1">IF(ScreenHeight!$B62&lt;OFFSET(Radar!$AC$3,COLUMN(),0),    Param!$B$38/ScreenHeight!$B62,    (Param!$B$37+1/(1-OFFSET(Radar!$AD$3,COLUMN(),0)*ScreenHeight!$C62)/Param!$B$39)/OFFSET(Radar!$AC$3,COLUMN(),0))*DistanceShader!F61*LightShader!F61*(IF(OFFSET(Ghosts!$S$41,COLUMN(),0)&lt;ScreenHeight!$E62,   1,   (SQRT(OFFSET(Ghosts!$T$41,COLUMN(),0)-OFFSET(Ghosts!$R$41,COLUMN(),0)*ScreenHeight!$D62)-1))+IF(Ghosts!$B$35,IF(Param!$M$21,-1-POWER(0.3,Param!$M$21)/(IF(Param!$M$21&lt;20,LightShader!F126,OFFSET(LightShader!F126,Param!$M$21-20,0))+POWER(0.3,Param!$M$21)),-2),0))</f>
        <v>2.1018269282138466</v>
      </c>
      <c r="G61" s="46">
        <f ca="1">IF(ScreenHeight!$B62&lt;OFFSET(Radar!$AC$3,COLUMN(),0),    Param!$B$38/ScreenHeight!$B62,    (Param!$B$37+1/(1-OFFSET(Radar!$AD$3,COLUMN(),0)*ScreenHeight!$C62)/Param!$B$39)/OFFSET(Radar!$AC$3,COLUMN(),0))*DistanceShader!G61*LightShader!G61*(IF(OFFSET(Ghosts!$S$41,COLUMN(),0)&lt;ScreenHeight!$E62,   1,   (SQRT(OFFSET(Ghosts!$T$41,COLUMN(),0)-OFFSET(Ghosts!$R$41,COLUMN(),0)*ScreenHeight!$D62)-1))+IF(Ghosts!$B$35,IF(Param!$M$21,-1-POWER(0.3,Param!$M$21)/(IF(Param!$M$21&lt;20,LightShader!G126,OFFSET(LightShader!G126,Param!$M$21-20,0))+POWER(0.3,Param!$M$21)),-2),0))</f>
        <v>2.1536708964192171</v>
      </c>
      <c r="H61" s="46">
        <f ca="1">IF(ScreenHeight!$B62&lt;OFFSET(Radar!$AC$3,COLUMN(),0),    Param!$B$38/ScreenHeight!$B62,    (Param!$B$37+1/(1-OFFSET(Radar!$AD$3,COLUMN(),0)*ScreenHeight!$C62)/Param!$B$39)/OFFSET(Radar!$AC$3,COLUMN(),0))*DistanceShader!H61*LightShader!H61*(IF(OFFSET(Ghosts!$S$41,COLUMN(),0)&lt;ScreenHeight!$E62,   1,   (SQRT(OFFSET(Ghosts!$T$41,COLUMN(),0)-OFFSET(Ghosts!$R$41,COLUMN(),0)*ScreenHeight!$D62)-1))+IF(Ghosts!$B$35,IF(Param!$M$21,-1-POWER(0.3,Param!$M$21)/(IF(Param!$M$21&lt;20,LightShader!H126,OFFSET(LightShader!H126,Param!$M$21-20,0))+POWER(0.3,Param!$M$21)),-2),0))</f>
        <v>2.2069704435716386</v>
      </c>
      <c r="I61" s="46">
        <f ca="1">IF(ScreenHeight!$B62&lt;OFFSET(Radar!$AC$3,COLUMN(),0),    Param!$B$38/ScreenHeight!$B62,    (Param!$B$37+1/(1-OFFSET(Radar!$AD$3,COLUMN(),0)*ScreenHeight!$C62)/Param!$B$39)/OFFSET(Radar!$AC$3,COLUMN(),0))*DistanceShader!I61*LightShader!I61*(IF(OFFSET(Ghosts!$S$41,COLUMN(),0)&lt;ScreenHeight!$E62,   1,   (SQRT(OFFSET(Ghosts!$T$41,COLUMN(),0)-OFFSET(Ghosts!$R$41,COLUMN(),0)*ScreenHeight!$D62)-1))+IF(Ghosts!$B$35,IF(Param!$M$21,-1-POWER(0.3,Param!$M$21)/(IF(Param!$M$21&lt;20,LightShader!I126,OFFSET(LightShader!I126,Param!$M$21-20,0))+POWER(0.3,Param!$M$21)),-2),0))</f>
        <v>2.261750427299539</v>
      </c>
      <c r="J61" s="46">
        <f ca="1">IF(ScreenHeight!$B62&lt;OFFSET(Radar!$AC$3,COLUMN(),0),    Param!$B$38/ScreenHeight!$B62,    (Param!$B$37+1/(1-OFFSET(Radar!$AD$3,COLUMN(),0)*ScreenHeight!$C62)/Param!$B$39)/OFFSET(Radar!$AC$3,COLUMN(),0))*DistanceShader!J61*LightShader!J61*(IF(OFFSET(Ghosts!$S$41,COLUMN(),0)&lt;ScreenHeight!$E62,   1,   (SQRT(OFFSET(Ghosts!$T$41,COLUMN(),0)-OFFSET(Ghosts!$R$41,COLUMN(),0)*ScreenHeight!$D62)-1))+IF(Ghosts!$B$35,IF(Param!$M$21,-1-POWER(0.3,Param!$M$21)/(IF(Param!$M$21&lt;20,LightShader!J126,OFFSET(LightShader!J126,Param!$M$21-20,0))+POWER(0.3,Param!$M$21)),-2),0))</f>
        <v>2.3180332662443974</v>
      </c>
      <c r="K61" s="46">
        <f ca="1">IF(ScreenHeight!$B62&lt;OFFSET(Radar!$AC$3,COLUMN(),0),    Param!$B$38/ScreenHeight!$B62,    (Param!$B$37+1/(1-OFFSET(Radar!$AD$3,COLUMN(),0)*ScreenHeight!$C62)/Param!$B$39)/OFFSET(Radar!$AC$3,COLUMN(),0))*DistanceShader!K61*LightShader!K61*(IF(OFFSET(Ghosts!$S$41,COLUMN(),0)&lt;ScreenHeight!$E62,   1,   (SQRT(OFFSET(Ghosts!$T$41,COLUMN(),0)-OFFSET(Ghosts!$R$41,COLUMN(),0)*ScreenHeight!$D62)-1))+IF(Ghosts!$B$35,IF(Param!$M$21,-1-POWER(0.3,Param!$M$21)/(IF(Param!$M$21&lt;20,LightShader!K126,OFFSET(LightShader!K126,Param!$M$21-20,0))+POWER(0.3,Param!$M$21)),-2),0))</f>
        <v>2.3758384597765958</v>
      </c>
      <c r="L61" s="46">
        <f ca="1">IF(ScreenHeight!$B62&lt;OFFSET(Radar!$AC$3,COLUMN(),0),    Param!$B$38/ScreenHeight!$B62,    (Param!$B$37+1/(1-OFFSET(Radar!$AD$3,COLUMN(),0)*ScreenHeight!$C62)/Param!$B$39)/OFFSET(Radar!$AC$3,COLUMN(),0))*DistanceShader!L61*LightShader!L61*(IF(OFFSET(Ghosts!$S$41,COLUMN(),0)&lt;ScreenHeight!$E62,   1,   (SQRT(OFFSET(Ghosts!$T$41,COLUMN(),0)-OFFSET(Ghosts!$R$41,COLUMN(),0)*ScreenHeight!$D62)-1))+IF(Ghosts!$B$35,IF(Param!$M$21,-1-POWER(0.3,Param!$M$21)/(IF(Param!$M$21&lt;20,LightShader!L126,OFFSET(LightShader!L126,Param!$M$21-20,0))+POWER(0.3,Param!$M$21)),-2),0))</f>
        <v>2.4351820501562913</v>
      </c>
      <c r="M61" s="46">
        <f ca="1">IF(ScreenHeight!$B62&lt;OFFSET(Radar!$AC$3,COLUMN(),0),    Param!$B$38/ScreenHeight!$B62,    (Param!$B$37+1/(1-OFFSET(Radar!$AD$3,COLUMN(),0)*ScreenHeight!$C62)/Param!$B$39)/OFFSET(Radar!$AC$3,COLUMN(),0))*DistanceShader!M61*LightShader!M61*(IF(OFFSET(Ghosts!$S$41,COLUMN(),0)&lt;ScreenHeight!$E62,   1,   (SQRT(OFFSET(Ghosts!$T$41,COLUMN(),0)-OFFSET(Ghosts!$R$41,COLUMN(),0)*ScreenHeight!$D62)-1))+IF(Ghosts!$B$35,IF(Param!$M$21,-1-POWER(0.3,Param!$M$21)/(IF(Param!$M$21&lt;20,LightShader!M126,OFFSET(LightShader!M126,Param!$M$21-20,0))+POWER(0.3,Param!$M$21)),-2),0))</f>
        <v>2.496076022214365</v>
      </c>
      <c r="N61" s="46">
        <f ca="1">IF(ScreenHeight!$B62&lt;OFFSET(Radar!$AC$3,COLUMN(),0),    Param!$B$38/ScreenHeight!$B62,    (Param!$B$37+1/(1-OFFSET(Radar!$AD$3,COLUMN(),0)*ScreenHeight!$C62)/Param!$B$39)/OFFSET(Radar!$AC$3,COLUMN(),0))*DistanceShader!N61*LightShader!N61*(IF(OFFSET(Ghosts!$S$41,COLUMN(),0)&lt;ScreenHeight!$E62,   1,   (SQRT(OFFSET(Ghosts!$T$41,COLUMN(),0)-OFFSET(Ghosts!$R$41,COLUMN(),0)*ScreenHeight!$D62)-1))+IF(Ghosts!$B$35,IF(Param!$M$21,-1-POWER(0.3,Param!$M$21)/(IF(Param!$M$21&lt;20,LightShader!N126,OFFSET(LightShader!N126,Param!$M$21-20,0))+POWER(0.3,Param!$M$21)),-2),0))</f>
        <v>2.5585276355958841</v>
      </c>
      <c r="O61" s="46">
        <f ca="1">IF(ScreenHeight!$B62&lt;OFFSET(Radar!$AC$3,COLUMN(),0),    Param!$B$38/ScreenHeight!$B62,    (Param!$B$37+1/(1-OFFSET(Radar!$AD$3,COLUMN(),0)*ScreenHeight!$C62)/Param!$B$39)/OFFSET(Radar!$AC$3,COLUMN(),0))*DistanceShader!O61*LightShader!O61*(IF(OFFSET(Ghosts!$S$41,COLUMN(),0)&lt;ScreenHeight!$E62,   1,   (SQRT(OFFSET(Ghosts!$T$41,COLUMN(),0)-OFFSET(Ghosts!$R$41,COLUMN(),0)*ScreenHeight!$D62)-1))+IF(Ghosts!$B$35,IF(Param!$M$21,-1-POWER(0.3,Param!$M$21)/(IF(Param!$M$21&lt;20,LightShader!O126,OFFSET(LightShader!O126,Param!$M$21-20,0))+POWER(0.3,Param!$M$21)),-2),0))</f>
        <v>2.6225386847016661</v>
      </c>
      <c r="P61" s="46">
        <f ca="1">IF(ScreenHeight!$B62&lt;OFFSET(Radar!$AC$3,COLUMN(),0),    Param!$B$38/ScreenHeight!$B62,    (Param!$B$37+1/(1-OFFSET(Radar!$AD$3,COLUMN(),0)*ScreenHeight!$C62)/Param!$B$39)/OFFSET(Radar!$AC$3,COLUMN(),0))*DistanceShader!P61*LightShader!P61*(IF(OFFSET(Ghosts!$S$41,COLUMN(),0)&lt;ScreenHeight!$E62,   1,   (SQRT(OFFSET(Ghosts!$T$41,COLUMN(),0)-OFFSET(Ghosts!$R$41,COLUMN(),0)*ScreenHeight!$D62)-1))+IF(Ghosts!$B$35,IF(Param!$M$21,-1-POWER(0.3,Param!$M$21)/(IF(Param!$M$21&lt;20,LightShader!P126,OFFSET(LightShader!P126,Param!$M$21-20,0))+POWER(0.3,Param!$M$21)),-2),0))</f>
        <v>2.6881046817231136</v>
      </c>
      <c r="Q61" s="46">
        <f ca="1">IF(ScreenHeight!$B62&lt;OFFSET(Radar!$AC$3,COLUMN(),0),    Param!$B$38/ScreenHeight!$B62,    (Param!$B$37+1/(1-OFFSET(Radar!$AD$3,COLUMN(),0)*ScreenHeight!$C62)/Param!$B$39)/OFFSET(Radar!$AC$3,COLUMN(),0))*DistanceShader!Q61*LightShader!Q61*(IF(OFFSET(Ghosts!$S$41,COLUMN(),0)&lt;ScreenHeight!$E62,   1,   (SQRT(OFFSET(Ghosts!$T$41,COLUMN(),0)-OFFSET(Ghosts!$R$41,COLUMN(),0)*ScreenHeight!$D62)-1))+IF(Ghosts!$B$35,IF(Param!$M$21,-1-POWER(0.3,Param!$M$21)/(IF(Param!$M$21&lt;20,LightShader!Q126,OFFSET(LightShader!Q126,Param!$M$21-20,0))+POWER(0.3,Param!$M$21)),-2),0))</f>
        <v>2.7552139586410918</v>
      </c>
      <c r="R61" s="46">
        <f ca="1">IF(ScreenHeight!$B62&lt;OFFSET(Radar!$AC$3,COLUMN(),0),    Param!$B$38/ScreenHeight!$B62,    (Param!$B$37+1/(1-OFFSET(Radar!$AD$3,COLUMN(),0)*ScreenHeight!$C62)/Param!$B$39)/OFFSET(Radar!$AC$3,COLUMN(),0))*DistanceShader!R61*LightShader!R61*(IF(OFFSET(Ghosts!$S$41,COLUMN(),0)&lt;ScreenHeight!$E62,   1,   (SQRT(OFFSET(Ghosts!$T$41,COLUMN(),0)-OFFSET(Ghosts!$R$41,COLUMN(),0)*ScreenHeight!$D62)-1))+IF(Ghosts!$B$35,IF(Param!$M$21,-1-POWER(0.3,Param!$M$21)/(IF(Param!$M$21&lt;20,LightShader!R126,OFFSET(LightShader!R126,Param!$M$21-20,0))+POWER(0.3,Param!$M$21)),-2),0))</f>
        <v>2.8238466848098889</v>
      </c>
      <c r="S61" s="46">
        <f ca="1">IF(ScreenHeight!$B62&lt;OFFSET(Radar!$AC$3,COLUMN(),0),    Param!$B$38/ScreenHeight!$B62,    (Param!$B$37+1/(1-OFFSET(Radar!$AD$3,COLUMN(),0)*ScreenHeight!$C62)/Param!$B$39)/OFFSET(Radar!$AC$3,COLUMN(),0))*DistanceShader!S61*LightShader!S61*(IF(OFFSET(Ghosts!$S$41,COLUMN(),0)&lt;ScreenHeight!$E62,   1,   (SQRT(OFFSET(Ghosts!$T$41,COLUMN(),0)-OFFSET(Ghosts!$R$41,COLUMN(),0)*ScreenHeight!$D62)-1))+IF(Ghosts!$B$35,IF(Param!$M$21,-1-POWER(0.3,Param!$M$21)/(IF(Param!$M$21&lt;20,LightShader!S126,OFFSET(LightShader!S126,Param!$M$21-20,0))+POWER(0.3,Param!$M$21)),-2),0))</f>
        <v>2.8939737978411815</v>
      </c>
      <c r="T61" s="46">
        <f ca="1">IF(ScreenHeight!$B62&lt;OFFSET(Radar!$AC$3,COLUMN(),0),    Param!$B$38/ScreenHeight!$B62,    (Param!$B$37+1/(1-OFFSET(Radar!$AD$3,COLUMN(),0)*ScreenHeight!$C62)/Param!$B$39)/OFFSET(Radar!$AC$3,COLUMN(),0))*DistanceShader!T61*LightShader!T61*(IF(OFFSET(Ghosts!$S$41,COLUMN(),0)&lt;ScreenHeight!$E62,   1,   (SQRT(OFFSET(Ghosts!$T$41,COLUMN(),0)-OFFSET(Ghosts!$R$41,COLUMN(),0)*ScreenHeight!$D62)-1))+IF(Ghosts!$B$35,IF(Param!$M$21,-1-POWER(0.3,Param!$M$21)/(IF(Param!$M$21&lt;20,LightShader!T126,OFFSET(LightShader!T126,Param!$M$21-20,0))+POWER(0.3,Param!$M$21)),-2),0))</f>
        <v>2.9655558470193069</v>
      </c>
      <c r="U61" s="46">
        <f ca="1">IF(ScreenHeight!$B62&lt;OFFSET(Radar!$AC$3,COLUMN(),0),    Param!$B$38/ScreenHeight!$B62,    (Param!$B$37+1/(1-OFFSET(Radar!$AD$3,COLUMN(),0)*ScreenHeight!$C62)/Param!$B$39)/OFFSET(Radar!$AC$3,COLUMN(),0))*DistanceShader!U61*LightShader!U61*(IF(OFFSET(Ghosts!$S$41,COLUMN(),0)&lt;ScreenHeight!$E62,   1,   (SQRT(OFFSET(Ghosts!$T$41,COLUMN(),0)-OFFSET(Ghosts!$R$41,COLUMN(),0)*ScreenHeight!$D62)-1))+IF(Ghosts!$B$35,IF(Param!$M$21,-1-POWER(0.3,Param!$M$21)/(IF(Param!$M$21&lt;20,LightShader!U126,OFFSET(LightShader!U126,Param!$M$21-20,0))+POWER(0.3,Param!$M$21)),-2),0))</f>
        <v>3.038541750506798</v>
      </c>
      <c r="V61" s="46">
        <f ca="1">IF(ScreenHeight!$B62&lt;OFFSET(Radar!$AC$3,COLUMN(),0),    Param!$B$38/ScreenHeight!$B62,    (Param!$B$37+1/(1-OFFSET(Radar!$AD$3,COLUMN(),0)*ScreenHeight!$C62)/Param!$B$39)/OFFSET(Radar!$AC$3,COLUMN(),0))*DistanceShader!V61*LightShader!V61*(IF(OFFSET(Ghosts!$S$41,COLUMN(),0)&lt;ScreenHeight!$E62,   1,   (SQRT(OFFSET(Ghosts!$T$41,COLUMN(),0)-OFFSET(Ghosts!$R$41,COLUMN(),0)*ScreenHeight!$D62)-1))+IF(Ghosts!$B$35,IF(Param!$M$21,-1-POWER(0.3,Param!$M$21)/(IF(Param!$M$21&lt;20,LightShader!V126,OFFSET(LightShader!V126,Param!$M$21-20,0))+POWER(0.3,Param!$M$21)),-2),0))</f>
        <v>3.1128674702345247</v>
      </c>
      <c r="W61" s="46">
        <f ca="1">IF(ScreenHeight!$B62&lt;OFFSET(Radar!$AC$3,COLUMN(),0),    Param!$B$38/ScreenHeight!$B62,    (Param!$B$37+1/(1-OFFSET(Radar!$AD$3,COLUMN(),0)*ScreenHeight!$C62)/Param!$B$39)/OFFSET(Radar!$AC$3,COLUMN(),0))*DistanceShader!W61*LightShader!W61*(IF(OFFSET(Ghosts!$S$41,COLUMN(),0)&lt;ScreenHeight!$E62,   1,   (SQRT(OFFSET(Ghosts!$T$41,COLUMN(),0)-OFFSET(Ghosts!$R$41,COLUMN(),0)*ScreenHeight!$D62)-1))+IF(Ghosts!$B$35,IF(Param!$M$21,-1-POWER(0.3,Param!$M$21)/(IF(Param!$M$21&lt;20,LightShader!W126,OFFSET(LightShader!W126,Param!$M$21-20,0))+POWER(0.3,Param!$M$21)),-2),0))</f>
        <v>3.1884546117156005</v>
      </c>
      <c r="X61" s="46">
        <f ca="1">IF(ScreenHeight!$B62&lt;OFFSET(Radar!$AC$3,COLUMN(),0),    Param!$B$38/ScreenHeight!$B62,    (Param!$B$37+1/(1-OFFSET(Radar!$AD$3,COLUMN(),0)*ScreenHeight!$C62)/Param!$B$39)/OFFSET(Radar!$AC$3,COLUMN(),0))*DistanceShader!X61*LightShader!X61*(IF(OFFSET(Ghosts!$S$41,COLUMN(),0)&lt;ScreenHeight!$E62,   1,   (SQRT(OFFSET(Ghosts!$T$41,COLUMN(),0)-OFFSET(Ghosts!$R$41,COLUMN(),0)*ScreenHeight!$D62)-1))+IF(Ghosts!$B$35,IF(Param!$M$21,-1-POWER(0.3,Param!$M$21)/(IF(Param!$M$21&lt;20,LightShader!X126,OFFSET(LightShader!X126,Param!$M$21-20,0))+POWER(0.3,Param!$M$21)),-2),0))</f>
        <v>3.2652089601773433</v>
      </c>
      <c r="Y61" s="46">
        <f ca="1">IF(ScreenHeight!$B62&lt;OFFSET(Radar!$AC$3,COLUMN(),0),    Param!$B$38/ScreenHeight!$B62,    (Param!$B$37+1/(1-OFFSET(Radar!$AD$3,COLUMN(),0)*ScreenHeight!$C62)/Param!$B$39)/OFFSET(Radar!$AC$3,COLUMN(),0))*DistanceShader!Y61*LightShader!Y61*(IF(OFFSET(Ghosts!$S$41,COLUMN(),0)&lt;ScreenHeight!$E62,   1,   (SQRT(OFFSET(Ghosts!$T$41,COLUMN(),0)-OFFSET(Ghosts!$R$41,COLUMN(),0)*ScreenHeight!$D62)-1))+IF(Ghosts!$B$35,IF(Param!$M$21,-1-POWER(0.3,Param!$M$21)/(IF(Param!$M$21&lt;20,LightShader!Y126,OFFSET(LightShader!Y126,Param!$M$21-20,0))+POWER(0.3,Param!$M$21)),-2),0))</f>
        <v>3.3430189694641803</v>
      </c>
      <c r="Z61" s="46">
        <f ca="1">IF(ScreenHeight!$B62&lt;OFFSET(Radar!$AC$3,COLUMN(),0),    Param!$B$38/ScreenHeight!$B62,    (Param!$B$37+1/(1-OFFSET(Radar!$AD$3,COLUMN(),0)*ScreenHeight!$C62)/Param!$B$39)/OFFSET(Radar!$AC$3,COLUMN(),0))*DistanceShader!Z61*LightShader!Z61*(IF(OFFSET(Ghosts!$S$41,COLUMN(),0)&lt;ScreenHeight!$E62,   1,   (SQRT(OFFSET(Ghosts!$T$41,COLUMN(),0)-OFFSET(Ghosts!$R$41,COLUMN(),0)*ScreenHeight!$D62)-1))+IF(Ghosts!$B$35,IF(Param!$M$21,-1-POWER(0.3,Param!$M$21)/(IF(Param!$M$21&lt;20,LightShader!Z126,OFFSET(LightShader!Z126,Param!$M$21-20,0))+POWER(0.3,Param!$M$21)),-2),0))</f>
        <v>3.4217542262000378</v>
      </c>
      <c r="AA61" s="46">
        <f ca="1">IF(ScreenHeight!$B62&lt;OFFSET(Radar!$AC$3,COLUMN(),0),    Param!$B$38/ScreenHeight!$B62,    (Param!$B$37+1/(1-OFFSET(Radar!$AD$3,COLUMN(),0)*ScreenHeight!$C62)/Param!$B$39)/OFFSET(Radar!$AC$3,COLUMN(),0))*DistanceShader!AA61*LightShader!AA61*(IF(OFFSET(Ghosts!$S$41,COLUMN(),0)&lt;ScreenHeight!$E62,   1,   (SQRT(OFFSET(Ghosts!$T$41,COLUMN(),0)-OFFSET(Ghosts!$R$41,COLUMN(),0)*ScreenHeight!$D62)-1))+IF(Ghosts!$B$35,IF(Param!$M$21,-1-POWER(0.3,Param!$M$21)/(IF(Param!$M$21&lt;20,LightShader!AA126,OFFSET(LightShader!AA126,Param!$M$21-20,0))+POWER(0.3,Param!$M$21)),-2),0))</f>
        <v>3.5012639187508174</v>
      </c>
      <c r="AB61" s="46">
        <f ca="1">IF(ScreenHeight!$B62&lt;OFFSET(Radar!$AC$3,COLUMN(),0),    Param!$B$38/ScreenHeight!$B62,    (Param!$B$37+1/(1-OFFSET(Radar!$AD$3,COLUMN(),0)*ScreenHeight!$C62)/Param!$B$39)/OFFSET(Radar!$AC$3,COLUMN(),0))*DistanceShader!AB61*LightShader!AB61*(IF(OFFSET(Ghosts!$S$41,COLUMN(),0)&lt;ScreenHeight!$E62,   1,   (SQRT(OFFSET(Ghosts!$T$41,COLUMN(),0)-OFFSET(Ghosts!$R$41,COLUMN(),0)*ScreenHeight!$D62)-1))+IF(Ghosts!$B$35,IF(Param!$M$21,-1-POWER(0.3,Param!$M$21)/(IF(Param!$M$21&lt;20,LightShader!AB126,OFFSET(LightShader!AB126,Param!$M$21-20,0))+POWER(0.3,Param!$M$21)),-2),0))</f>
        <v>3.5813753485821072</v>
      </c>
      <c r="AC61" s="46">
        <f ca="1">IF(ScreenHeight!$B62&lt;OFFSET(Radar!$AC$3,COLUMN(),0),    Param!$B$38/ScreenHeight!$B62,    (Param!$B$37+1/(1-OFFSET(Radar!$AD$3,COLUMN(),0)*ScreenHeight!$C62)/Param!$B$39)/OFFSET(Radar!$AC$3,COLUMN(),0))*DistanceShader!AC61*LightShader!AC61*(IF(OFFSET(Ghosts!$S$41,COLUMN(),0)&lt;ScreenHeight!$E62,   1,   (SQRT(OFFSET(Ghosts!$T$41,COLUMN(),0)-OFFSET(Ghosts!$R$41,COLUMN(),0)*ScreenHeight!$D62)-1))+IF(Ghosts!$B$35,IF(Param!$M$21,-1-POWER(0.3,Param!$M$21)/(IF(Param!$M$21&lt;20,LightShader!AC126,OFFSET(LightShader!AC126,Param!$M$21-20,0))+POWER(0.3,Param!$M$21)),-2),0))</f>
        <v>3.6618925305728318</v>
      </c>
      <c r="AD61" s="46">
        <f ca="1">IF(ScreenHeight!$B62&lt;OFFSET(Radar!$AC$3,COLUMN(),0),    Param!$B$38/ScreenHeight!$B62,    (Param!$B$37+1/(1-OFFSET(Radar!$AD$3,COLUMN(),0)*ScreenHeight!$C62)/Param!$B$39)/OFFSET(Radar!$AC$3,COLUMN(),0))*DistanceShader!AD61*LightShader!AD61*(IF(OFFSET(Ghosts!$S$41,COLUMN(),0)&lt;ScreenHeight!$E62,   1,   (SQRT(OFFSET(Ghosts!$T$41,COLUMN(),0)-OFFSET(Ghosts!$R$41,COLUMN(),0)*ScreenHeight!$D62)-1))+IF(Ghosts!$B$35,IF(Param!$M$21,-1-POWER(0.3,Param!$M$21)/(IF(Param!$M$21&lt;20,LightShader!AD126,OFFSET(LightShader!AD126,Param!$M$21-20,0))+POWER(0.3,Param!$M$21)),-2),0))</f>
        <v>3.7425949385265818</v>
      </c>
      <c r="AE61" s="46">
        <f ca="1">IF(ScreenHeight!$B62&lt;OFFSET(Radar!$AC$3,COLUMN(),0),    Param!$B$38/ScreenHeight!$B62,    (Param!$B$37+1/(1-OFFSET(Radar!$AD$3,COLUMN(),0)*ScreenHeight!$C62)/Param!$B$39)/OFFSET(Radar!$AC$3,COLUMN(),0))*DistanceShader!AE61*LightShader!AE61*(IF(OFFSET(Ghosts!$S$41,COLUMN(),0)&lt;ScreenHeight!$E62,   1,   (SQRT(OFFSET(Ghosts!$T$41,COLUMN(),0)-OFFSET(Ghosts!$R$41,COLUMN(),0)*ScreenHeight!$D62)-1))+IF(Ghosts!$B$35,IF(Param!$M$21,-1-POWER(0.3,Param!$M$21)/(IF(Param!$M$21&lt;20,LightShader!AE126,OFFSET(LightShader!AE126,Param!$M$21-20,0))+POWER(0.3,Param!$M$21)),-2),0))</f>
        <v>3.823236462188091</v>
      </c>
      <c r="AF61" s="46">
        <f ca="1">IF(ScreenHeight!$B62&lt;OFFSET(Radar!$AC$3,COLUMN(),0),    Param!$B$38/ScreenHeight!$B62,    (Param!$B$37+1/(1-OFFSET(Radar!$AD$3,COLUMN(),0)*ScreenHeight!$C62)/Param!$B$39)/OFFSET(Radar!$AC$3,COLUMN(),0))*DistanceShader!AF61*LightShader!AF61*(IF(OFFSET(Ghosts!$S$41,COLUMN(),0)&lt;ScreenHeight!$E62,   1,   (SQRT(OFFSET(Ghosts!$T$41,COLUMN(),0)-OFFSET(Ghosts!$R$41,COLUMN(),0)*ScreenHeight!$D62)-1))+IF(Ghosts!$B$35,IF(Param!$M$21,-1-POWER(0.3,Param!$M$21)/(IF(Param!$M$21&lt;20,LightShader!AF126,OFFSET(LightShader!AF126,Param!$M$21-20,0))+POWER(0.3,Param!$M$21)),-2),0))</f>
        <v>3.9035446520281667</v>
      </c>
      <c r="AG61" s="46">
        <f ca="1">IF(ScreenHeight!$B62&lt;OFFSET(Radar!$AC$3,COLUMN(),0),    Param!$B$38/ScreenHeight!$B62,    (Param!$B$37+1/(1-OFFSET(Radar!$AD$3,COLUMN(),0)*ScreenHeight!$C62)/Param!$B$39)/OFFSET(Radar!$AC$3,COLUMN(),0))*DistanceShader!AG61*LightShader!AG61*(IF(OFFSET(Ghosts!$S$41,COLUMN(),0)&lt;ScreenHeight!$E62,   1,   (SQRT(OFFSET(Ghosts!$T$41,COLUMN(),0)-OFFSET(Ghosts!$R$41,COLUMN(),0)*ScreenHeight!$D62)-1))+IF(Ghosts!$B$35,IF(Param!$M$21,-1-POWER(0.3,Param!$M$21)/(IF(Param!$M$21&lt;20,LightShader!AG126,OFFSET(LightShader!AG126,Param!$M$21-20,0))+POWER(0.3,Param!$M$21)),-2),0))</f>
        <v>3.983220337221137</v>
      </c>
      <c r="AH61" s="46">
        <f ca="1">IF(ScreenHeight!$B62&lt;OFFSET(Radar!$AC$3,COLUMN(),0),    Param!$B$38/ScreenHeight!$B62,    (Param!$B$37+1/(1-OFFSET(Radar!$AD$3,COLUMN(),0)*ScreenHeight!$C62)/Param!$B$39)/OFFSET(Radar!$AC$3,COLUMN(),0))*DistanceShader!AH61*LightShader!AH61*(IF(OFFSET(Ghosts!$S$41,COLUMN(),0)&lt;ScreenHeight!$E62,   1,   (SQRT(OFFSET(Ghosts!$T$41,COLUMN(),0)-OFFSET(Ghosts!$R$41,COLUMN(),0)*ScreenHeight!$D62)-1))+IF(Ghosts!$B$35,IF(Param!$M$21,-1-POWER(0.3,Param!$M$21)/(IF(Param!$M$21&lt;20,LightShader!AH126,OFFSET(LightShader!AH126,Param!$M$21-20,0))+POWER(0.3,Param!$M$21)),-2),0))</f>
        <v>4.0619377097143179</v>
      </c>
      <c r="AI61" s="46">
        <f ca="1">IF(ScreenHeight!$B62&lt;OFFSET(Radar!$AC$3,COLUMN(),0),    Param!$B$38/ScreenHeight!$B62,    (Param!$B$37+1/(1-OFFSET(Radar!$AD$3,COLUMN(),0)*ScreenHeight!$C62)/Param!$B$39)/OFFSET(Radar!$AC$3,COLUMN(),0))*DistanceShader!AI61*LightShader!AI61*(IF(OFFSET(Ghosts!$S$41,COLUMN(),0)&lt;ScreenHeight!$E62,   1,   (SQRT(OFFSET(Ghosts!$T$41,COLUMN(),0)-OFFSET(Ghosts!$R$41,COLUMN(),0)*ScreenHeight!$D62)-1))+IF(Ghosts!$B$35,IF(Param!$M$21,-1-POWER(0.3,Param!$M$21)/(IF(Param!$M$21&lt;20,LightShader!AI126,OFFSET(LightShader!AI126,Param!$M$21-20,0))+POWER(0.3,Param!$M$21)),-2),0))</f>
        <v>4.1393449719858149</v>
      </c>
      <c r="AJ61" s="46">
        <f ca="1">IF(ScreenHeight!$B62&lt;OFFSET(Radar!$AC$3,COLUMN(),0),    Param!$B$38/ScreenHeight!$B62,    (Param!$B$37+1/(1-OFFSET(Radar!$AD$3,COLUMN(),0)*ScreenHeight!$C62)/Param!$B$39)/OFFSET(Radar!$AC$3,COLUMN(),0))*DistanceShader!AJ61*LightShader!AJ61*(IF(OFFSET(Ghosts!$S$41,COLUMN(),0)&lt;ScreenHeight!$E62,   1,   (SQRT(OFFSET(Ghosts!$T$41,COLUMN(),0)-OFFSET(Ghosts!$R$41,COLUMN(),0)*ScreenHeight!$D62)-1))+IF(Ghosts!$B$35,IF(Param!$M$21,-1-POWER(0.3,Param!$M$21)/(IF(Param!$M$21&lt;20,LightShader!AJ126,OFFSET(LightShader!AJ126,Param!$M$21-20,0))+POWER(0.3,Param!$M$21)),-2),0))</f>
        <v>4.2150656467382905</v>
      </c>
      <c r="AK61" s="46">
        <f ca="1">IF(ScreenHeight!$B62&lt;OFFSET(Radar!$AC$3,COLUMN(),0),    Param!$B$38/ScreenHeight!$B62,    (Param!$B$37+1/(1-OFFSET(Radar!$AD$3,COLUMN(),0)*ScreenHeight!$C62)/Param!$B$39)/OFFSET(Radar!$AC$3,COLUMN(),0))*DistanceShader!AK61*LightShader!AK61*(IF(OFFSET(Ghosts!$S$41,COLUMN(),0)&lt;ScreenHeight!$E62,   1,   (SQRT(OFFSET(Ghosts!$T$41,COLUMN(),0)-OFFSET(Ghosts!$R$41,COLUMN(),0)*ScreenHeight!$D62)-1))+IF(Ghosts!$B$35,IF(Param!$M$21,-1-POWER(0.3,Param!$M$21)/(IF(Param!$M$21&lt;20,LightShader!AK126,OFFSET(LightShader!AK126,Param!$M$21-20,0))+POWER(0.3,Param!$M$21)),-2),0))</f>
        <v>4.2887006420075986</v>
      </c>
      <c r="AL61" s="46">
        <f ca="1">IF(ScreenHeight!$B62&lt;OFFSET(Radar!$AC$3,COLUMN(),0),    Param!$B$38/ScreenHeight!$B62,    (Param!$B$37+1/(1-OFFSET(Radar!$AD$3,COLUMN(),0)*ScreenHeight!$C62)/Param!$B$39)/OFFSET(Radar!$AC$3,COLUMN(),0))*DistanceShader!AL61*LightShader!AL61*(IF(OFFSET(Ghosts!$S$41,COLUMN(),0)&lt;ScreenHeight!$E62,   1,   (SQRT(OFFSET(Ghosts!$T$41,COLUMN(),0)-OFFSET(Ghosts!$R$41,COLUMN(),0)*ScreenHeight!$D62)-1))+IF(Ghosts!$B$35,IF(Param!$M$21,-1-POWER(0.3,Param!$M$21)/(IF(Param!$M$21&lt;20,LightShader!AL126,OFFSET(LightShader!AL126,Param!$M$21-20,0))+POWER(0.3,Param!$M$21)),-2),0))</f>
        <v>4.3598311536038903</v>
      </c>
      <c r="AM61" s="46">
        <f ca="1">IF(ScreenHeight!$B62&lt;OFFSET(Radar!$AC$3,COLUMN(),0),    Param!$B$38/ScreenHeight!$B62,    (Param!$B$37+1/(1-OFFSET(Radar!$AD$3,COLUMN(),0)*ScreenHeight!$C62)/Param!$B$39)/OFFSET(Radar!$AC$3,COLUMN(),0))*DistanceShader!AM61*LightShader!AM61*(IF(OFFSET(Ghosts!$S$41,COLUMN(),0)&lt;ScreenHeight!$E62,   1,   (SQRT(OFFSET(Ghosts!$T$41,COLUMN(),0)-OFFSET(Ghosts!$R$41,COLUMN(),0)*ScreenHeight!$D62)-1))+IF(Ghosts!$B$35,IF(Param!$M$21,-1-POWER(0.3,Param!$M$21)/(IF(Param!$M$21&lt;20,LightShader!AM126,OFFSET(LightShader!AM126,Param!$M$21-20,0))+POWER(0.3,Param!$M$21)),-2),0))</f>
        <v>4.4280224672367776</v>
      </c>
      <c r="AN61" s="46">
        <f ca="1">IF(ScreenHeight!$B62&lt;OFFSET(Radar!$AC$3,COLUMN(),0),    Param!$B$38/ScreenHeight!$B62,    (Param!$B$37+1/(1-OFFSET(Radar!$AD$3,COLUMN(),0)*ScreenHeight!$C62)/Param!$B$39)/OFFSET(Radar!$AC$3,COLUMN(),0))*DistanceShader!AN61*LightShader!AN61*(IF(OFFSET(Ghosts!$S$41,COLUMN(),0)&lt;ScreenHeight!$E62,   1,   (SQRT(OFFSET(Ghosts!$T$41,COLUMN(),0)-OFFSET(Ghosts!$R$41,COLUMN(),0)*ScreenHeight!$D62)-1))+IF(Ghosts!$B$35,IF(Param!$M$21,-1-POWER(0.3,Param!$M$21)/(IF(Param!$M$21&lt;20,LightShader!AN126,OFFSET(LightShader!AN126,Param!$M$21-20,0))+POWER(0.3,Param!$M$21)),-2),0))</f>
        <v>4.4928286942567581</v>
      </c>
      <c r="AO61" s="46">
        <f ca="1">IF(ScreenHeight!$B62&lt;OFFSET(Radar!$AC$3,COLUMN(),0),    Param!$B$38/ScreenHeight!$B62,    (Param!$B$37+1/(1-OFFSET(Radar!$AD$3,COLUMN(),0)*ScreenHeight!$C62)/Param!$B$39)/OFFSET(Radar!$AC$3,COLUMN(),0))*DistanceShader!AO61*LightShader!AO61*(IF(OFFSET(Ghosts!$S$41,COLUMN(),0)&lt;ScreenHeight!$E62,   1,   (SQRT(OFFSET(Ghosts!$T$41,COLUMN(),0)-OFFSET(Ghosts!$R$41,COLUMN(),0)*ScreenHeight!$D62)-1))+IF(Ghosts!$B$35,IF(Param!$M$21,-1-POWER(0.3,Param!$M$21)/(IF(Param!$M$21&lt;20,LightShader!AO126,OFFSET(LightShader!AO126,Param!$M$21-20,0))+POWER(0.3,Param!$M$21)),-2),0))</f>
        <v>4.5537984374226497</v>
      </c>
      <c r="AP61" s="46">
        <f ca="1">IF(ScreenHeight!$B62&lt;OFFSET(Radar!$AC$3,COLUMN(),0),    Param!$B$38/ScreenHeight!$B62,    (Param!$B$37+1/(1-OFFSET(Radar!$AD$3,COLUMN(),0)*ScreenHeight!$C62)/Param!$B$39)/OFFSET(Radar!$AC$3,COLUMN(),0))*DistanceShader!AP61*LightShader!AP61*(IF(OFFSET(Ghosts!$S$41,COLUMN(),0)&lt;ScreenHeight!$E62,   1,   (SQRT(OFFSET(Ghosts!$T$41,COLUMN(),0)-OFFSET(Ghosts!$R$41,COLUMN(),0)*ScreenHeight!$D62)-1))+IF(Ghosts!$B$35,IF(Param!$M$21,-1-POWER(0.3,Param!$M$21)/(IF(Param!$M$21&lt;20,LightShader!AP126,OFFSET(LightShader!AP126,Param!$M$21-20,0))+POWER(0.3,Param!$M$21)),-2),0))</f>
        <v>4.6104813370683848</v>
      </c>
      <c r="AQ61" s="46">
        <f ca="1">IF(ScreenHeight!$B62&lt;OFFSET(Radar!$AC$3,COLUMN(),0),    Param!$B$38/ScreenHeight!$B62,    (Param!$B$37+1/(1-OFFSET(Radar!$AD$3,COLUMN(),0)*ScreenHeight!$C62)/Param!$B$39)/OFFSET(Radar!$AC$3,COLUMN(),0))*DistanceShader!AQ61*LightShader!AQ61*(IF(OFFSET(Ghosts!$S$41,COLUMN(),0)&lt;ScreenHeight!$E62,   1,   (SQRT(OFFSET(Ghosts!$T$41,COLUMN(),0)-OFFSET(Ghosts!$R$41,COLUMN(),0)*ScreenHeight!$D62)-1))+IF(Ghosts!$B$35,IF(Param!$M$21,-1-POWER(0.3,Param!$M$21)/(IF(Param!$M$21&lt;20,LightShader!AQ126,OFFSET(LightShader!AQ126,Param!$M$21-20,0))+POWER(0.3,Param!$M$21)),-2),0))</f>
        <v>4.6624353951273152</v>
      </c>
      <c r="AR61" s="46">
        <f ca="1">IF(ScreenHeight!$B62&lt;OFFSET(Radar!$AC$3,COLUMN(),0),    Param!$B$38/ScreenHeight!$B62,    (Param!$B$37+1/(1-OFFSET(Radar!$AD$3,COLUMN(),0)*ScreenHeight!$C62)/Param!$B$39)/OFFSET(Radar!$AC$3,COLUMN(),0))*DistanceShader!AR61*LightShader!AR61*(IF(OFFSET(Ghosts!$S$41,COLUMN(),0)&lt;ScreenHeight!$E62,   1,   (SQRT(OFFSET(Ghosts!$T$41,COLUMN(),0)-OFFSET(Ghosts!$R$41,COLUMN(),0)*ScreenHeight!$D62)-1))+IF(Ghosts!$B$35,IF(Param!$M$21,-1-POWER(0.3,Param!$M$21)/(IF(Param!$M$21&lt;20,LightShader!AR126,OFFSET(LightShader!AR126,Param!$M$21-20,0))+POWER(0.3,Param!$M$21)),-2),0))</f>
        <v>4.7092349174810026</v>
      </c>
      <c r="AS61" s="46">
        <f ca="1">IF(ScreenHeight!$B62&lt;OFFSET(Radar!$AC$3,COLUMN(),0),    Param!$B$38/ScreenHeight!$B62,    (Param!$B$37+1/(1-OFFSET(Radar!$AD$3,COLUMN(),0)*ScreenHeight!$C62)/Param!$B$39)/OFFSET(Radar!$AC$3,COLUMN(),0))*DistanceShader!AS61*LightShader!AS61*(IF(OFFSET(Ghosts!$S$41,COLUMN(),0)&lt;ScreenHeight!$E62,   1,   (SQRT(OFFSET(Ghosts!$T$41,COLUMN(),0)-OFFSET(Ghosts!$R$41,COLUMN(),0)*ScreenHeight!$D62)-1))+IF(Ghosts!$B$35,IF(Param!$M$21,-1-POWER(0.3,Param!$M$21)/(IF(Param!$M$21&lt;20,LightShader!AS126,OFFSET(LightShader!AS126,Param!$M$21-20,0))+POWER(0.3,Param!$M$21)),-2),0))</f>
        <v>4.7504788579881971</v>
      </c>
      <c r="AT61" s="46">
        <f ca="1">IF(ScreenHeight!$B62&lt;OFFSET(Radar!$AC$3,COLUMN(),0),    Param!$B$38/ScreenHeight!$B62,    (Param!$B$37+1/(1-OFFSET(Radar!$AD$3,COLUMN(),0)*ScreenHeight!$C62)/Param!$B$39)/OFFSET(Radar!$AC$3,COLUMN(),0))*DistanceShader!AT61*LightShader!AT61*(IF(OFFSET(Ghosts!$S$41,COLUMN(),0)&lt;ScreenHeight!$E62,   1,   (SQRT(OFFSET(Ghosts!$T$41,COLUMN(),0)-OFFSET(Ghosts!$R$41,COLUMN(),0)*ScreenHeight!$D62)-1))+IF(Ghosts!$B$35,IF(Param!$M$21,-1-POWER(0.3,Param!$M$21)/(IF(Param!$M$21&lt;20,LightShader!AT126,OFFSET(LightShader!AT126,Param!$M$21-20,0))+POWER(0.3,Param!$M$21)),-2),0))</f>
        <v>4.7857992952290287</v>
      </c>
      <c r="AU61" s="46">
        <f ca="1">IF(ScreenHeight!$B62&lt;OFFSET(Radar!$AC$3,COLUMN(),0),    Param!$B$38/ScreenHeight!$B62,    (Param!$B$37+1/(1-OFFSET(Radar!$AD$3,COLUMN(),0)*ScreenHeight!$C62)/Param!$B$39)/OFFSET(Radar!$AC$3,COLUMN(),0))*DistanceShader!AU61*LightShader!AU61*(IF(OFFSET(Ghosts!$S$41,COLUMN(),0)&lt;ScreenHeight!$E62,   1,   (SQRT(OFFSET(Ghosts!$T$41,COLUMN(),0)-OFFSET(Ghosts!$R$41,COLUMN(),0)*ScreenHeight!$D62)-1))+IF(Ghosts!$B$35,IF(Param!$M$21,-1-POWER(0.3,Param!$M$21)/(IF(Param!$M$21&lt;20,LightShader!AU126,OFFSET(LightShader!AU126,Param!$M$21-20,0))+POWER(0.3,Param!$M$21)),-2),0))</f>
        <v>4.814869730931461</v>
      </c>
      <c r="AV61" s="46">
        <f ca="1">IF(ScreenHeight!$B62&lt;OFFSET(Radar!$AC$3,COLUMN(),0),    Param!$B$38/ScreenHeight!$B62,    (Param!$B$37+1/(1-OFFSET(Radar!$AD$3,COLUMN(),0)*ScreenHeight!$C62)/Param!$B$39)/OFFSET(Radar!$AC$3,COLUMN(),0))*DistanceShader!AV61*LightShader!AV61*(IF(OFFSET(Ghosts!$S$41,COLUMN(),0)&lt;ScreenHeight!$E62,   1,   (SQRT(OFFSET(Ghosts!$T$41,COLUMN(),0)-OFFSET(Ghosts!$R$41,COLUMN(),0)*ScreenHeight!$D62)-1))+IF(Ghosts!$B$35,IF(Param!$M$21,-1-POWER(0.3,Param!$M$21)/(IF(Param!$M$21&lt;20,LightShader!AV126,OFFSET(LightShader!AV126,Param!$M$21-20,0))+POWER(0.3,Param!$M$21)),-2),0))</f>
        <v>4.8374128726497192</v>
      </c>
      <c r="AW61" s="46">
        <f ca="1">IF(ScreenHeight!$B62&lt;OFFSET(Radar!$AC$3,COLUMN(),0),    Param!$B$38/ScreenHeight!$B62,    (Param!$B$37+1/(1-OFFSET(Radar!$AD$3,COLUMN(),0)*ScreenHeight!$C62)/Param!$B$39)/OFFSET(Radar!$AC$3,COLUMN(),0))*DistanceShader!AW61*LightShader!AW61*(IF(OFFSET(Ghosts!$S$41,COLUMN(),0)&lt;ScreenHeight!$E62,   1,   (SQRT(OFFSET(Ghosts!$T$41,COLUMN(),0)-OFFSET(Ghosts!$R$41,COLUMN(),0)*ScreenHeight!$D62)-1))+IF(Ghosts!$B$35,IF(Param!$M$21,-1-POWER(0.3,Param!$M$21)/(IF(Param!$M$21&lt;20,LightShader!AW126,OFFSET(LightShader!AW126,Param!$M$21-20,0))+POWER(0.3,Param!$M$21)),-2),0))</f>
        <v>4.8532075571823823</v>
      </c>
      <c r="AX61" s="46">
        <f ca="1">IF(ScreenHeight!$B62&lt;OFFSET(Radar!$AC$3,COLUMN(),0),    Param!$B$38/ScreenHeight!$B62,    (Param!$B$37+1/(1-OFFSET(Radar!$AD$3,COLUMN(),0)*ScreenHeight!$C62)/Param!$B$39)/OFFSET(Radar!$AC$3,COLUMN(),0))*DistanceShader!AX61*LightShader!AX61*(IF(OFFSET(Ghosts!$S$41,COLUMN(),0)&lt;ScreenHeight!$E62,   1,   (SQRT(OFFSET(Ghosts!$T$41,COLUMN(),0)-OFFSET(Ghosts!$R$41,COLUMN(),0)*ScreenHeight!$D62)-1))+IF(Ghosts!$B$35,IF(Param!$M$21,-1-POWER(0.3,Param!$M$21)/(IF(Param!$M$21&lt;20,LightShader!AX126,OFFSET(LightShader!AX126,Param!$M$21-20,0))+POWER(0.3,Param!$M$21)),-2),0))</f>
        <v>4.8620944885660808</v>
      </c>
      <c r="AY61" s="46">
        <f ca="1">IF(ScreenHeight!$B62&lt;OFFSET(Radar!$AC$3,COLUMN(),0),    Param!$B$38/ScreenHeight!$B62,    (Param!$B$37+1/(1-OFFSET(Radar!$AD$3,COLUMN(),0)*ScreenHeight!$C62)/Param!$B$39)/OFFSET(Radar!$AC$3,COLUMN(),0))*DistanceShader!AY61*LightShader!AY61*(IF(OFFSET(Ghosts!$S$41,COLUMN(),0)&lt;ScreenHeight!$E62,   1,   (SQRT(OFFSET(Ghosts!$T$41,COLUMN(),0)-OFFSET(Ghosts!$R$41,COLUMN(),0)*ScreenHeight!$D62)-1))+IF(Ghosts!$B$35,IF(Param!$M$21,-1-POWER(0.3,Param!$M$21)/(IF(Param!$M$21&lt;20,LightShader!AY126,OFFSET(LightShader!AY126,Param!$M$21-20,0))+POWER(0.3,Param!$M$21)),-2),0))</f>
        <v>4.8639805061921297</v>
      </c>
      <c r="AZ61" s="46">
        <f ca="1">IF(ScreenHeight!$B62&lt;OFFSET(Radar!$AC$3,COLUMN(),0),    Param!$B$38/ScreenHeight!$B62,    (Param!$B$37+1/(1-OFFSET(Radar!$AD$3,COLUMN(),0)*ScreenHeight!$C62)/Param!$B$39)/OFFSET(Radar!$AC$3,COLUMN(),0))*DistanceShader!AZ61*LightShader!AZ61*(IF(OFFSET(Ghosts!$S$41,COLUMN(),0)&lt;ScreenHeight!$E62,   1,   (SQRT(OFFSET(Ghosts!$T$41,COLUMN(),0)-OFFSET(Ghosts!$R$41,COLUMN(),0)*ScreenHeight!$D62)-1))+IF(Ghosts!$B$35,IF(Param!$M$21,-1-POWER(0.3,Param!$M$21)/(IF(Param!$M$21&lt;20,LightShader!AZ126,OFFSET(LightShader!AZ126,Param!$M$21-20,0))+POWER(0.3,Param!$M$21)),-2),0))</f>
        <v>4.8588411630170913</v>
      </c>
      <c r="BA61" s="46">
        <f ca="1">IF(ScreenHeight!$B62&lt;OFFSET(Radar!$AC$3,COLUMN(),0),    Param!$B$38/ScreenHeight!$B62,    (Param!$B$37+1/(1-OFFSET(Radar!$AD$3,COLUMN(),0)*ScreenHeight!$C62)/Param!$B$39)/OFFSET(Radar!$AC$3,COLUMN(),0))*DistanceShader!BA61*LightShader!BA61*(IF(OFFSET(Ghosts!$S$41,COLUMN(),0)&lt;ScreenHeight!$E62,   1,   (SQRT(OFFSET(Ghosts!$T$41,COLUMN(),0)-OFFSET(Ghosts!$R$41,COLUMN(),0)*ScreenHeight!$D62)-1))+IF(Ghosts!$B$35,IF(Param!$M$21,-1-POWER(0.3,Param!$M$21)/(IF(Param!$M$21&lt;20,LightShader!BA126,OFFSET(LightShader!BA126,Param!$M$21-20,0))+POWER(0.3,Param!$M$21)),-2),0))</f>
        <v>4.8467214766936202</v>
      </c>
      <c r="BB61" s="46">
        <f ca="1">IF(ScreenHeight!$B62&lt;OFFSET(Radar!$AC$3,COLUMN(),0),    Param!$B$38/ScreenHeight!$B62,    (Param!$B$37+1/(1-OFFSET(Radar!$AD$3,COLUMN(),0)*ScreenHeight!$C62)/Param!$B$39)/OFFSET(Radar!$AC$3,COLUMN(),0))*DistanceShader!BB61*LightShader!BB61*(IF(OFFSET(Ghosts!$S$41,COLUMN(),0)&lt;ScreenHeight!$E62,   1,   (SQRT(OFFSET(Ghosts!$T$41,COLUMN(),0)-OFFSET(Ghosts!$R$41,COLUMN(),0)*ScreenHeight!$D62)-1))+IF(Ghosts!$B$35,IF(Param!$M$21,-1-POWER(0.3,Param!$M$21)/(IF(Param!$M$21&lt;20,LightShader!BB126,OFFSET(LightShader!BB126,Param!$M$21-20,0))+POWER(0.3,Param!$M$21)),-2),0))</f>
        <v>4.8277348111929408</v>
      </c>
      <c r="BC61" s="46">
        <f ca="1">IF(ScreenHeight!$B62&lt;OFFSET(Radar!$AC$3,COLUMN(),0),    Param!$B$38/ScreenHeight!$B62,    (Param!$B$37+1/(1-OFFSET(Radar!$AD$3,COLUMN(),0)*ScreenHeight!$C62)/Param!$B$39)/OFFSET(Radar!$AC$3,COLUMN(),0))*DistanceShader!BC61*LightShader!BC61*(IF(OFFSET(Ghosts!$S$41,COLUMN(),0)&lt;ScreenHeight!$E62,   1,   (SQRT(OFFSET(Ghosts!$T$41,COLUMN(),0)-OFFSET(Ghosts!$R$41,COLUMN(),0)*ScreenHeight!$D62)-1))+IF(Ghosts!$B$35,IF(Param!$M$21,-1-POWER(0.3,Param!$M$21)/(IF(Param!$M$21&lt;20,LightShader!BC126,OFFSET(LightShader!BC126,Param!$M$21-20,0))+POWER(0.3,Param!$M$21)),-2),0))</f>
        <v>4.8020599450657553</v>
      </c>
      <c r="BD61" s="46">
        <f ca="1">IF(ScreenHeight!$B62&lt;OFFSET(Radar!$AC$3,COLUMN(),0),    Param!$B$38/ScreenHeight!$B62,    (Param!$B$37+1/(1-OFFSET(Radar!$AD$3,COLUMN(),0)*ScreenHeight!$C62)/Param!$B$39)/OFFSET(Radar!$AC$3,COLUMN(),0))*DistanceShader!BD61*LightShader!BD61*(IF(OFFSET(Ghosts!$S$41,COLUMN(),0)&lt;ScreenHeight!$E62,   1,   (SQRT(OFFSET(Ghosts!$T$41,COLUMN(),0)-OFFSET(Ghosts!$R$41,COLUMN(),0)*ScreenHeight!$D62)-1))+IF(Ghosts!$B$35,IF(Param!$M$21,-1-POWER(0.3,Param!$M$21)/(IF(Param!$M$21&lt;20,LightShader!BD126,OFFSET(LightShader!BD126,Param!$M$21-20,0))+POWER(0.3,Param!$M$21)),-2),0))</f>
        <v>4.7699364763307326</v>
      </c>
      <c r="BE61" s="46">
        <f ca="1">IF(ScreenHeight!$B62&lt;OFFSET(Radar!$AC$3,COLUMN(),0),    Param!$B$38/ScreenHeight!$B62,    (Param!$B$37+1/(1-OFFSET(Radar!$AD$3,COLUMN(),0)*ScreenHeight!$C62)/Param!$B$39)/OFFSET(Radar!$AC$3,COLUMN(),0))*DistanceShader!BE61*LightShader!BE61*(IF(OFFSET(Ghosts!$S$41,COLUMN(),0)&lt;ScreenHeight!$E62,   1,   (SQRT(OFFSET(Ghosts!$T$41,COLUMN(),0)-OFFSET(Ghosts!$R$41,COLUMN(),0)*ScreenHeight!$D62)-1))+IF(Ghosts!$B$35,IF(Param!$M$21,-1-POWER(0.3,Param!$M$21)/(IF(Param!$M$21&lt;20,LightShader!BE126,OFFSET(LightShader!BE126,Param!$M$21-20,0))+POWER(0.3,Param!$M$21)),-2),0))</f>
        <v>4.7316587951228213</v>
      </c>
      <c r="BF61" s="46">
        <f ca="1">IF(ScreenHeight!$B62&lt;OFFSET(Radar!$AC$3,COLUMN(),0),    Param!$B$38/ScreenHeight!$B62,    (Param!$B$37+1/(1-OFFSET(Radar!$AD$3,COLUMN(),0)*ScreenHeight!$C62)/Param!$B$39)/OFFSET(Radar!$AC$3,COLUMN(),0))*DistanceShader!BF61*LightShader!BF61*(IF(OFFSET(Ghosts!$S$41,COLUMN(),0)&lt;ScreenHeight!$E62,   1,   (SQRT(OFFSET(Ghosts!$T$41,COLUMN(),0)-OFFSET(Ghosts!$R$41,COLUMN(),0)*ScreenHeight!$D62)-1))+IF(Ghosts!$B$35,IF(Param!$M$21,-1-POWER(0.3,Param!$M$21)/(IF(Param!$M$21&lt;20,LightShader!BF126,OFFSET(LightShader!BF126,Param!$M$21-20,0))+POWER(0.3,Param!$M$21)),-2),0))</f>
        <v>4.6875689173073534</v>
      </c>
      <c r="BG61" s="46">
        <f ca="1">IF(ScreenHeight!$B62&lt;OFFSET(Radar!$AC$3,COLUMN(),0),    Param!$B$38/ScreenHeight!$B62,    (Param!$B$37+1/(1-OFFSET(Radar!$AD$3,COLUMN(),0)*ScreenHeight!$C62)/Param!$B$39)/OFFSET(Radar!$AC$3,COLUMN(),0))*DistanceShader!BG61*LightShader!BG61*(IF(OFFSET(Ghosts!$S$41,COLUMN(),0)&lt;ScreenHeight!$E62,   1,   (SQRT(OFFSET(Ghosts!$T$41,COLUMN(),0)-OFFSET(Ghosts!$R$41,COLUMN(),0)*ScreenHeight!$D62)-1))+IF(Ghosts!$B$35,IF(Param!$M$21,-1-POWER(0.3,Param!$M$21)/(IF(Param!$M$21&lt;20,LightShader!BG126,OFFSET(LightShader!BG126,Param!$M$21-20,0))+POWER(0.3,Param!$M$21)),-2),0))</f>
        <v>4.638048511216688</v>
      </c>
      <c r="BH61" s="46">
        <f ca="1">IF(ScreenHeight!$B62&lt;OFFSET(Radar!$AC$3,COLUMN(),0),    Param!$B$38/ScreenHeight!$B62,    (Param!$B$37+1/(1-OFFSET(Radar!$AD$3,COLUMN(),0)*ScreenHeight!$C62)/Param!$B$39)/OFFSET(Radar!$AC$3,COLUMN(),0))*DistanceShader!BH61*LightShader!BH61*(IF(OFFSET(Ghosts!$S$41,COLUMN(),0)&lt;ScreenHeight!$E62,   1,   (SQRT(OFFSET(Ghosts!$T$41,COLUMN(),0)-OFFSET(Ghosts!$R$41,COLUMN(),0)*ScreenHeight!$D62)-1))+IF(Ghosts!$B$35,IF(Param!$M$21,-1-POWER(0.3,Param!$M$21)/(IF(Param!$M$21&lt;20,LightShader!BH126,OFFSET(LightShader!BH126,Param!$M$21-20,0))+POWER(0.3,Param!$M$21)),-2),0))</f>
        <v>4.5835104640925648</v>
      </c>
      <c r="BI61" s="46">
        <f ca="1">IF(ScreenHeight!$B62&lt;OFFSET(Radar!$AC$3,COLUMN(),0),    Param!$B$38/ScreenHeight!$B62,    (Param!$B$37+1/(1-OFFSET(Radar!$AD$3,COLUMN(),0)*ScreenHeight!$C62)/Param!$B$39)/OFFSET(Radar!$AC$3,COLUMN(),0))*DistanceShader!BI61*LightShader!BI61*(IF(OFFSET(Ghosts!$S$41,COLUMN(),0)&lt;ScreenHeight!$E62,   1,   (SQRT(OFFSET(Ghosts!$T$41,COLUMN(),0)-OFFSET(Ghosts!$R$41,COLUMN(),0)*ScreenHeight!$D62)-1))+IF(Ghosts!$B$35,IF(Param!$M$21,-1-POWER(0.3,Param!$M$21)/(IF(Param!$M$21&lt;20,LightShader!BI126,OFFSET(LightShader!BI126,Param!$M$21-20,0))+POWER(0.3,Param!$M$21)),-2),0))</f>
        <v>4.5243903258946663</v>
      </c>
      <c r="BJ61" s="46">
        <f ca="1">IF(ScreenHeight!$B62&lt;OFFSET(Radar!$AC$3,COLUMN(),0),    Param!$B$38/ScreenHeight!$B62,    (Param!$B$37+1/(1-OFFSET(Radar!$AD$3,COLUMN(),0)*ScreenHeight!$C62)/Param!$B$39)/OFFSET(Radar!$AC$3,COLUMN(),0))*DistanceShader!BJ61*LightShader!BJ61*(IF(OFFSET(Ghosts!$S$41,COLUMN(),0)&lt;ScreenHeight!$E62,   1,   (SQRT(OFFSET(Ghosts!$T$41,COLUMN(),0)-OFFSET(Ghosts!$R$41,COLUMN(),0)*ScreenHeight!$D62)-1))+IF(Ghosts!$B$35,IF(Param!$M$21,-1-POWER(0.3,Param!$M$21)/(IF(Param!$M$21&lt;20,LightShader!BJ126,OFFSET(LightShader!BJ126,Param!$M$21-20,0))+POWER(0.3,Param!$M$21)),-2),0))</f>
        <v>4.4611379391856163</v>
      </c>
      <c r="BK61" s="46">
        <f ca="1">IF(ScreenHeight!$B62&lt;OFFSET(Radar!$AC$3,COLUMN(),0),    Param!$B$38/ScreenHeight!$B62,    (Param!$B$37+1/(1-OFFSET(Radar!$AD$3,COLUMN(),0)*ScreenHeight!$C62)/Param!$B$39)/OFFSET(Radar!$AC$3,COLUMN(),0))*DistanceShader!BK61*LightShader!BK61*(IF(OFFSET(Ghosts!$S$41,COLUMN(),0)&lt;ScreenHeight!$E62,   1,   (SQRT(OFFSET(Ghosts!$T$41,COLUMN(),0)-OFFSET(Ghosts!$R$41,COLUMN(),0)*ScreenHeight!$D62)-1))+IF(Ghosts!$B$35,IF(Param!$M$21,-1-POWER(0.3,Param!$M$21)/(IF(Param!$M$21&lt;20,LightShader!BK126,OFFSET(LightShader!BK126,Param!$M$21-20,0))+POWER(0.3,Param!$M$21)),-2),0))</f>
        <v>4.3942095196226099</v>
      </c>
      <c r="BL61" s="46">
        <f ca="1">IF(ScreenHeight!$B62&lt;OFFSET(Radar!$AC$3,COLUMN(),0),    Param!$B$38/ScreenHeight!$B62,    (Param!$B$37+1/(1-OFFSET(Radar!$AD$3,COLUMN(),0)*ScreenHeight!$C62)/Param!$B$39)/OFFSET(Radar!$AC$3,COLUMN(),0))*DistanceShader!BL61*LightShader!BL61*(IF(OFFSET(Ghosts!$S$41,COLUMN(),0)&lt;ScreenHeight!$E62,   1,   (SQRT(OFFSET(Ghosts!$T$41,COLUMN(),0)-OFFSET(Ghosts!$R$41,COLUMN(),0)*ScreenHeight!$D62)-1))+IF(Ghosts!$B$35,IF(Param!$M$21,-1-POWER(0.3,Param!$M$21)/(IF(Param!$M$21&lt;20,LightShader!BL126,OFFSET(LightShader!BL126,Param!$M$21-20,0))+POWER(0.3,Param!$M$21)),-2),0))</f>
        <v>4.3240603976849528</v>
      </c>
      <c r="BM61" s="46">
        <f ca="1">IF(ScreenHeight!$B62&lt;OFFSET(Radar!$AC$3,COLUMN(),0),    Param!$B$38/ScreenHeight!$B62,    (Param!$B$37+1/(1-OFFSET(Radar!$AD$3,COLUMN(),0)*ScreenHeight!$C62)/Param!$B$39)/OFFSET(Radar!$AC$3,COLUMN(),0))*DistanceShader!BM61*LightShader!BM61*(IF(OFFSET(Ghosts!$S$41,COLUMN(),0)&lt;ScreenHeight!$E62,   1,   (SQRT(OFFSET(Ghosts!$T$41,COLUMN(),0)-OFFSET(Ghosts!$R$41,COLUMN(),0)*ScreenHeight!$D62)-1))+IF(Ghosts!$B$35,IF(Param!$M$21,-1-POWER(0.3,Param!$M$21)/(IF(Param!$M$21&lt;20,LightShader!BM126,OFFSET(LightShader!BM126,Param!$M$21-20,0))+POWER(0.3,Param!$M$21)),-2),0))</f>
        <v>4.2511385741360819</v>
      </c>
      <c r="BN61" s="46">
        <f ca="1">IF(ScreenHeight!$B62&lt;OFFSET(Radar!$AC$3,COLUMN(),0),    Param!$B$38/ScreenHeight!$B62,    (Param!$B$37+1/(1-OFFSET(Radar!$AD$3,COLUMN(),0)*ScreenHeight!$C62)/Param!$B$39)/OFFSET(Radar!$AC$3,COLUMN(),0))*DistanceShader!BN61*LightShader!BN61*(IF(OFFSET(Ghosts!$S$41,COLUMN(),0)&lt;ScreenHeight!$E62,   1,   (SQRT(OFFSET(Ghosts!$T$41,COLUMN(),0)-OFFSET(Ghosts!$R$41,COLUMN(),0)*ScreenHeight!$D62)-1))+IF(Ghosts!$B$35,IF(Param!$M$21,-1-POWER(0.3,Param!$M$21)/(IF(Param!$M$21&lt;20,LightShader!BN126,OFFSET(LightShader!BN126,Param!$M$21-20,0))+POWER(0.3,Param!$M$21)),-2),0))</f>
        <v>4.175879184244832</v>
      </c>
      <c r="BO61" s="46">
        <f ca="1">IF(ScreenHeight!$B62&lt;OFFSET(Radar!$AC$3,COLUMN(),0),    Param!$B$38/ScreenHeight!$B62,    (Param!$B$37+1/(1-OFFSET(Radar!$AD$3,COLUMN(),0)*ScreenHeight!$C62)/Param!$B$39)/OFFSET(Radar!$AC$3,COLUMN(),0))*DistanceShader!BO61*LightShader!BO61*(IF(OFFSET(Ghosts!$S$41,COLUMN(),0)&lt;ScreenHeight!$E62,   1,   (SQRT(OFFSET(Ghosts!$T$41,COLUMN(),0)-OFFSET(Ghosts!$R$41,COLUMN(),0)*ScreenHeight!$D62)-1))+IF(Ghosts!$B$35,IF(Param!$M$21,-1-POWER(0.3,Param!$M$21)/(IF(Param!$M$21&lt;20,LightShader!BO126,OFFSET(LightShader!BO126,Param!$M$21-20,0))+POWER(0.3,Param!$M$21)),-2),0))</f>
        <v>4.0986999128657517</v>
      </c>
      <c r="BP61" s="46">
        <f ca="1">IF(ScreenHeight!$B62&lt;OFFSET(Radar!$AC$3,COLUMN(),0),    Param!$B$38/ScreenHeight!$B62,    (Param!$B$37+1/(1-OFFSET(Radar!$AD$3,COLUMN(),0)*ScreenHeight!$C62)/Param!$B$39)/OFFSET(Radar!$AC$3,COLUMN(),0))*DistanceShader!BP61*LightShader!BP61*(IF(OFFSET(Ghosts!$S$41,COLUMN(),0)&lt;ScreenHeight!$E62,   1,   (SQRT(OFFSET(Ghosts!$T$41,COLUMN(),0)-OFFSET(Ghosts!$R$41,COLUMN(),0)*ScreenHeight!$D62)-1))+IF(Ghosts!$B$35,IF(Param!$M$21,-1-POWER(0.3,Param!$M$21)/(IF(Param!$M$21&lt;20,LightShader!BP126,OFFSET(LightShader!BP126,Param!$M$21-20,0))+POWER(0.3,Param!$M$21)),-2),0))</f>
        <v>4.0199973568153737</v>
      </c>
      <c r="BQ61" s="46">
        <f ca="1">IF(ScreenHeight!$B62&lt;OFFSET(Radar!$AC$3,COLUMN(),0),    Param!$B$38/ScreenHeight!$B62,    (Param!$B$37+1/(1-OFFSET(Radar!$AD$3,COLUMN(),0)*ScreenHeight!$C62)/Param!$B$39)/OFFSET(Radar!$AC$3,COLUMN(),0))*DistanceShader!BQ61*LightShader!BQ61*(IF(OFFSET(Ghosts!$S$41,COLUMN(),0)&lt;ScreenHeight!$E62,   1,   (SQRT(OFFSET(Ghosts!$T$41,COLUMN(),0)-OFFSET(Ghosts!$R$41,COLUMN(),0)*ScreenHeight!$D62)-1))+IF(Ghosts!$B$35,IF(Param!$M$21,-1-POWER(0.3,Param!$M$21)/(IF(Param!$M$21&lt;20,LightShader!BQ126,OFFSET(LightShader!BQ126,Param!$M$21-20,0))+POWER(0.3,Param!$M$21)),-2),0))</f>
        <v>3.9401442941156994</v>
      </c>
      <c r="BR61" s="46">
        <f ca="1">IF(ScreenHeight!$B62&lt;OFFSET(Radar!$AC$3,COLUMN(),0),    Param!$B$38/ScreenHeight!$B62,    (Param!$B$37+1/(1-OFFSET(Radar!$AD$3,COLUMN(),0)*ScreenHeight!$C62)/Param!$B$39)/OFFSET(Radar!$AC$3,COLUMN(),0))*DistanceShader!BR61*LightShader!BR61*(IF(OFFSET(Ghosts!$S$41,COLUMN(),0)&lt;ScreenHeight!$E62,   1,   (SQRT(OFFSET(Ghosts!$T$41,COLUMN(),0)-OFFSET(Ghosts!$R$41,COLUMN(),0)*ScreenHeight!$D62)-1))+IF(Ghosts!$B$35,IF(Param!$M$21,-1-POWER(0.3,Param!$M$21)/(IF(Param!$M$21&lt;20,LightShader!BR126,OFFSET(LightShader!BR126,Param!$M$21-20,0))+POWER(0.3,Param!$M$21)),-2),0))</f>
        <v>3.8594877920976653</v>
      </c>
      <c r="BS61" s="46">
        <f ca="1">IF(ScreenHeight!$B62&lt;OFFSET(Radar!$AC$3,COLUMN(),0),    Param!$B$38/ScreenHeight!$B62,    (Param!$B$37+1/(1-OFFSET(Radar!$AD$3,COLUMN(),0)*ScreenHeight!$C62)/Param!$B$39)/OFFSET(Radar!$AC$3,COLUMN(),0))*DistanceShader!BS61*LightShader!BS61*(IF(OFFSET(Ghosts!$S$41,COLUMN(),0)&lt;ScreenHeight!$E62,   1,   (SQRT(OFFSET(Ghosts!$T$41,COLUMN(),0)-OFFSET(Ghosts!$R$41,COLUMN(),0)*ScreenHeight!$D62)-1))+IF(Ghosts!$B$35,IF(Param!$M$21,-1-POWER(0.3,Param!$M$21)/(IF(Param!$M$21&lt;20,LightShader!BS126,OFFSET(LightShader!BS126,Param!$M$21-20,0))+POWER(0.3,Param!$M$21)),-2),0))</f>
        <v>3.7783480677268408</v>
      </c>
      <c r="BT61" s="46">
        <f ca="1">IF(ScreenHeight!$B62&lt;OFFSET(Radar!$AC$3,COLUMN(),0),    Param!$B$38/ScreenHeight!$B62,    (Param!$B$37+1/(1-OFFSET(Radar!$AD$3,COLUMN(),0)*ScreenHeight!$C62)/Param!$B$39)/OFFSET(Radar!$AC$3,COLUMN(),0))*DistanceShader!BT61*LightShader!BT61*(IF(OFFSET(Ghosts!$S$41,COLUMN(),0)&lt;ScreenHeight!$E62,   1,   (SQRT(OFFSET(Ghosts!$T$41,COLUMN(),0)-OFFSET(Ghosts!$R$41,COLUMN(),0)*ScreenHeight!$D62)-1))+IF(Ghosts!$B$35,IF(Param!$M$21,-1-POWER(0.3,Param!$M$21)/(IF(Param!$M$21&lt;20,LightShader!BT126,OFFSET(LightShader!BT126,Param!$M$21-20,0))+POWER(0.3,Param!$M$21)),-2),0))</f>
        <v>3.6970180029079289</v>
      </c>
      <c r="BU61" s="46">
        <f ca="1">IF(ScreenHeight!$B62&lt;OFFSET(Radar!$AC$3,COLUMN(),0),    Param!$B$38/ScreenHeight!$B62,    (Param!$B$37+1/(1-OFFSET(Radar!$AD$3,COLUMN(),0)*ScreenHeight!$C62)/Param!$B$39)/OFFSET(Radar!$AC$3,COLUMN(),0))*DistanceShader!BU61*LightShader!BU61*(IF(OFFSET(Ghosts!$S$41,COLUMN(),0)&lt;ScreenHeight!$E62,   1,   (SQRT(OFFSET(Ghosts!$T$41,COLUMN(),0)-OFFSET(Ghosts!$R$41,COLUMN(),0)*ScreenHeight!$D62)-1))+IF(Ghosts!$B$35,IF(Param!$M$21,-1-POWER(0.3,Param!$M$21)/(IF(Param!$M$21&lt;20,LightShader!BU126,OFFSET(LightShader!BU126,Param!$M$21-20,0))+POWER(0.3,Param!$M$21)),-2),0))</f>
        <v>3.6157632136745921</v>
      </c>
      <c r="BV61" s="46">
        <f ca="1">IF(ScreenHeight!$B62&lt;OFFSET(Radar!$AC$3,COLUMN(),0),    Param!$B$38/ScreenHeight!$B62,    (Param!$B$37+1/(1-OFFSET(Radar!$AD$3,COLUMN(),0)*ScreenHeight!$C62)/Param!$B$39)/OFFSET(Radar!$AC$3,COLUMN(),0))*DistanceShader!BV61*LightShader!BV61*(IF(OFFSET(Ghosts!$S$41,COLUMN(),0)&lt;ScreenHeight!$E62,   1,   (SQRT(OFFSET(Ghosts!$T$41,COLUMN(),0)-OFFSET(Ghosts!$R$41,COLUMN(),0)*ScreenHeight!$D62)-1))+IF(Ghosts!$B$35,IF(Param!$M$21,-1-POWER(0.3,Param!$M$21)/(IF(Param!$M$21&lt;20,LightShader!BV126,OFFSET(LightShader!BV126,Param!$M$21-20,0))+POWER(0.3,Param!$M$21)),-2),0))</f>
        <v>3.534822573664</v>
      </c>
      <c r="BW61" s="46">
        <f ca="1">IF(ScreenHeight!$B62&lt;OFFSET(Radar!$AC$3,COLUMN(),0),    Param!$B$38/ScreenHeight!$B62,    (Param!$B$37+1/(1-OFFSET(Radar!$AD$3,COLUMN(),0)*ScreenHeight!$C62)/Param!$B$39)/OFFSET(Radar!$AC$3,COLUMN(),0))*DistanceShader!BW61*LightShader!BW61*(IF(OFFSET(Ghosts!$S$41,COLUMN(),0)&lt;ScreenHeight!$E62,   1,   (SQRT(OFFSET(Ghosts!$T$41,COLUMN(),0)-OFFSET(Ghosts!$R$41,COLUMN(),0)*ScreenHeight!$D62)-1))+IF(Ghosts!$B$35,IF(Param!$M$21,-1-POWER(0.3,Param!$M$21)/(IF(Param!$M$21&lt;20,LightShader!BW126,OFFSET(LightShader!BW126,Param!$M$21-20,0))+POWER(0.3,Param!$M$21)),-2),0))</f>
        <v>3.4544090977122357</v>
      </c>
      <c r="BX61" s="46">
        <f ca="1">IF(ScreenHeight!$B62&lt;OFFSET(Radar!$AC$3,COLUMN(),0),    Param!$B$38/ScreenHeight!$B62,    (Param!$B$37+1/(1-OFFSET(Radar!$AD$3,COLUMN(),0)*ScreenHeight!$C62)/Param!$B$39)/OFFSET(Radar!$AC$3,COLUMN(),0))*DistanceShader!BX61*LightShader!BX61*(IF(OFFSET(Ghosts!$S$41,COLUMN(),0)&lt;ScreenHeight!$E62,   1,   (SQRT(OFFSET(Ghosts!$T$41,COLUMN(),0)-OFFSET(Ghosts!$R$41,COLUMN(),0)*ScreenHeight!$D62)-1))+IF(Ghosts!$B$35,IF(Param!$M$21,-1-POWER(0.3,Param!$M$21)/(IF(Param!$M$21&lt;20,LightShader!BX126,OFFSET(LightShader!BX126,Param!$M$21-20,0))+POWER(0.3,Param!$M$21)),-2),0))</f>
        <v>3.3747110995088359</v>
      </c>
      <c r="BY61" s="46">
        <f ca="1">IF(ScreenHeight!$B62&lt;OFFSET(Radar!$AC$3,COLUMN(),0),    Param!$B$38/ScreenHeight!$B62,    (Param!$B$37+1/(1-OFFSET(Radar!$AD$3,COLUMN(),0)*ScreenHeight!$C62)/Param!$B$39)/OFFSET(Radar!$AC$3,COLUMN(),0))*DistanceShader!BY61*LightShader!BY61*(IF(OFFSET(Ghosts!$S$41,COLUMN(),0)&lt;ScreenHeight!$E62,   1,   (SQRT(OFFSET(Ghosts!$T$41,COLUMN(),0)-OFFSET(Ghosts!$R$41,COLUMN(),0)*ScreenHeight!$D62)-1))+IF(Ghosts!$B$35,IF(Param!$M$21,-1-POWER(0.3,Param!$M$21)/(IF(Param!$M$21&lt;20,LightShader!BY126,OFFSET(LightShader!BY126,Param!$M$21-20,0))+POWER(0.3,Param!$M$21)),-2),0))</f>
        <v>3.2958935469210733</v>
      </c>
      <c r="BZ61" s="46">
        <f ca="1">IF(ScreenHeight!$B62&lt;OFFSET(Radar!$AC$3,COLUMN(),0),    Param!$B$38/ScreenHeight!$B62,    (Param!$B$37+1/(1-OFFSET(Radar!$AD$3,COLUMN(),0)*ScreenHeight!$C62)/Param!$B$39)/OFFSET(Radar!$AC$3,COLUMN(),0))*DistanceShader!BZ61*LightShader!BZ61*(IF(OFFSET(Ghosts!$S$41,COLUMN(),0)&lt;ScreenHeight!$E62,   1,   (SQRT(OFFSET(Ghosts!$T$41,COLUMN(),0)-OFFSET(Ghosts!$R$41,COLUMN(),0)*ScreenHeight!$D62)-1))+IF(Ghosts!$B$35,IF(Param!$M$21,-1-POWER(0.3,Param!$M$21)/(IF(Param!$M$21&lt;20,LightShader!BZ126,OFFSET(LightShader!BZ126,Param!$M$21-20,0))+POWER(0.3,Param!$M$21)),-2),0))</f>
        <v>3.2180995489564075</v>
      </c>
      <c r="CA61" s="46">
        <f ca="1">IF(ScreenHeight!$B62&lt;OFFSET(Radar!$AC$3,COLUMN(),0),    Param!$B$38/ScreenHeight!$B62,    (Param!$B$37+1/(1-OFFSET(Radar!$AD$3,COLUMN(),0)*ScreenHeight!$C62)/Param!$B$39)/OFFSET(Radar!$AC$3,COLUMN(),0))*DistanceShader!CA61*LightShader!CA61*(IF(OFFSET(Ghosts!$S$41,COLUMN(),0)&lt;ScreenHeight!$E62,   1,   (SQRT(OFFSET(Ghosts!$T$41,COLUMN(),0)-OFFSET(Ghosts!$R$41,COLUMN(),0)*ScreenHeight!$D62)-1))+IF(Ghosts!$B$35,IF(Param!$M$21,-1-POWER(0.3,Param!$M$21)/(IF(Param!$M$21&lt;20,LightShader!CA126,OFFSET(LightShader!CA126,Param!$M$21-20,0))+POWER(0.3,Param!$M$21)),-2),0))</f>
        <v>3.1414519186994956</v>
      </c>
      <c r="CB61" s="46">
        <f ca="1">IF(ScreenHeight!$B62&lt;OFFSET(Radar!$AC$3,COLUMN(),0),    Param!$B$38/ScreenHeight!$B62,    (Param!$B$37+1/(1-OFFSET(Radar!$AD$3,COLUMN(),0)*ScreenHeight!$C62)/Param!$B$39)/OFFSET(Radar!$AC$3,COLUMN(),0))*DistanceShader!CB61*LightShader!CB61*(IF(OFFSET(Ghosts!$S$41,COLUMN(),0)&lt;ScreenHeight!$E62,   1,   (SQRT(OFFSET(Ghosts!$T$41,COLUMN(),0)-OFFSET(Ghosts!$R$41,COLUMN(),0)*ScreenHeight!$D62)-1))+IF(Ghosts!$B$35,IF(Param!$M$21,-1-POWER(0.3,Param!$M$21)/(IF(Param!$M$21&lt;20,LightShader!CB126,OFFSET(LightShader!CB126,Param!$M$21-20,0))+POWER(0.3,Param!$M$21)),-2),0))</f>
        <v>3.0660547664561761</v>
      </c>
      <c r="CC61" s="46">
        <f ca="1">IF(ScreenHeight!$B62&lt;OFFSET(Radar!$AC$3,COLUMN(),0),    Param!$B$38/ScreenHeight!$B62,    (Param!$B$37+1/(1-OFFSET(Radar!$AD$3,COLUMN(),0)*ScreenHeight!$C62)/Param!$B$39)/OFFSET(Radar!$AC$3,COLUMN(),0))*DistanceShader!CC61*LightShader!CC61*(IF(OFFSET(Ghosts!$S$41,COLUMN(),0)&lt;ScreenHeight!$E62,   1,   (SQRT(OFFSET(Ghosts!$T$41,COLUMN(),0)-OFFSET(Ghosts!$R$41,COLUMN(),0)*ScreenHeight!$D62)-1))+IF(Ghosts!$B$35,IF(Param!$M$21,-1-POWER(0.3,Param!$M$21)/(IF(Param!$M$21&lt;20,LightShader!CC126,OFFSET(LightShader!CC126,Param!$M$21-20,0))+POWER(0.3,Param!$M$21)),-2),0))</f>
        <v>2.9919950864436853</v>
      </c>
      <c r="CD61" s="46">
        <f ca="1">IF(ScreenHeight!$B62&lt;OFFSET(Radar!$AC$3,COLUMN(),0),    Param!$B$38/ScreenHeight!$B62,    (Param!$B$37+1/(1-OFFSET(Radar!$AD$3,COLUMN(),0)*ScreenHeight!$C62)/Param!$B$39)/OFFSET(Radar!$AC$3,COLUMN(),0))*DistanceShader!CD61*LightShader!CD61*(IF(OFFSET(Ghosts!$S$41,COLUMN(),0)&lt;ScreenHeight!$E62,   1,   (SQRT(OFFSET(Ghosts!$T$41,COLUMN(),0)-OFFSET(Ghosts!$R$41,COLUMN(),0)*ScreenHeight!$D62)-1))+IF(Ghosts!$B$35,IF(Param!$M$21,-1-POWER(0.3,Param!$M$21)/(IF(Param!$M$21&lt;20,LightShader!CD126,OFFSET(LightShader!CD126,Param!$M$21-20,0))+POWER(0.3,Param!$M$21)),-2),0))</f>
        <v>2.9193443085015551</v>
      </c>
      <c r="CE61" s="46">
        <f ca="1">IF(ScreenHeight!$B62&lt;OFFSET(Radar!$AC$3,COLUMN(),0),    Param!$B$38/ScreenHeight!$B62,    (Param!$B$37+1/(1-OFFSET(Radar!$AD$3,COLUMN(),0)*ScreenHeight!$C62)/Param!$B$39)/OFFSET(Radar!$AC$3,COLUMN(),0))*DistanceShader!CE61*LightShader!CE61*(IF(OFFSET(Ghosts!$S$41,COLUMN(),0)&lt;ScreenHeight!$E62,   1,   (SQRT(OFFSET(Ghosts!$T$41,COLUMN(),0)-OFFSET(Ghosts!$R$41,COLUMN(),0)*ScreenHeight!$D62)-1))+IF(Ghosts!$B$35,IF(Param!$M$21,-1-POWER(0.3,Param!$M$21)/(IF(Param!$M$21&lt;20,LightShader!CE126,OFFSET(LightShader!CE126,Param!$M$21-20,0))+POWER(0.3,Param!$M$21)),-2),0))</f>
        <v>2.8481597933823823</v>
      </c>
      <c r="CF61" s="46">
        <f ca="1">IF(ScreenHeight!$B62&lt;OFFSET(Radar!$AC$3,COLUMN(),0),    Param!$B$38/ScreenHeight!$B62,    (Param!$B$37+1/(1-OFFSET(Radar!$AD$3,COLUMN(),0)*ScreenHeight!$C62)/Param!$B$39)/OFFSET(Radar!$AC$3,COLUMN(),0))*DistanceShader!CF61*LightShader!CF61*(IF(OFFSET(Ghosts!$S$41,COLUMN(),0)&lt;ScreenHeight!$E62,   1,   (SQRT(OFFSET(Ghosts!$T$41,COLUMN(),0)-OFFSET(Ghosts!$R$41,COLUMN(),0)*ScreenHeight!$D62)-1))+IF(Ghosts!$B$35,IF(Param!$M$21,-1-POWER(0.3,Param!$M$21)/(IF(Param!$M$21&lt;20,LightShader!CF126,OFFSET(LightShader!CF126,Param!$M$21-20,0))+POWER(0.3,Param!$M$21)),-2),0))</f>
        <v>2.7784862562127928</v>
      </c>
      <c r="CG61" s="46">
        <f ca="1">IF(ScreenHeight!$B62&lt;OFFSET(Radar!$AC$3,COLUMN(),0),    Param!$B$38/ScreenHeight!$B62,    (Param!$B$37+1/(1-OFFSET(Radar!$AD$3,COLUMN(),0)*ScreenHeight!$C62)/Param!$B$39)/OFFSET(Radar!$AC$3,COLUMN(),0))*DistanceShader!CG61*LightShader!CG61*(IF(OFFSET(Ghosts!$S$41,COLUMN(),0)&lt;ScreenHeight!$E62,   1,   (SQRT(OFFSET(Ghosts!$T$41,COLUMN(),0)-OFFSET(Ghosts!$R$41,COLUMN(),0)*ScreenHeight!$D62)-1))+IF(Ghosts!$B$35,IF(Param!$M$21,-1-POWER(0.3,Param!$M$21)/(IF(Param!$M$21&lt;20,LightShader!CG126,OFFSET(LightShader!CG126,Param!$M$21-20,0))+POWER(0.3,Param!$M$21)),-2),0))</f>
        <v>2.7103571077415824</v>
      </c>
      <c r="CH61" s="46">
        <f ca="1">IF(ScreenHeight!$B62&lt;OFFSET(Radar!$AC$3,COLUMN(),0),    Param!$B$38/ScreenHeight!$B62,    (Param!$B$37+1/(1-OFFSET(Radar!$AD$3,COLUMN(),0)*ScreenHeight!$C62)/Param!$B$39)/OFFSET(Radar!$AC$3,COLUMN(),0))*DistanceShader!CH61*LightShader!CH61*(IF(OFFSET(Ghosts!$S$41,COLUMN(),0)&lt;ScreenHeight!$E62,   1,   (SQRT(OFFSET(Ghosts!$T$41,COLUMN(),0)-OFFSET(Ghosts!$R$41,COLUMN(),0)*ScreenHeight!$D62)-1))+IF(Ghosts!$B$35,IF(Param!$M$21,-1-POWER(0.3,Param!$M$21)/(IF(Param!$M$21&lt;20,LightShader!CH126,OFFSET(LightShader!CH126,Param!$M$21-20,0))+POWER(0.3,Param!$M$21)),-2),0))</f>
        <v>2.643795707095721</v>
      </c>
      <c r="CI61" s="46">
        <f ca="1">IF(ScreenHeight!$B62&lt;OFFSET(Radar!$AC$3,COLUMN(),0),    Param!$B$38/ScreenHeight!$B62,    (Param!$B$37+1/(1-OFFSET(Radar!$AD$3,COLUMN(),0)*ScreenHeight!$C62)/Param!$B$39)/OFFSET(Radar!$AC$3,COLUMN(),0))*DistanceShader!CI61*LightShader!CI61*(IF(OFFSET(Ghosts!$S$41,COLUMN(),0)&lt;ScreenHeight!$E62,   1,   (SQRT(OFFSET(Ghosts!$T$41,COLUMN(),0)-OFFSET(Ghosts!$R$41,COLUMN(),0)*ScreenHeight!$D62)-1))+IF(Ghosts!$B$35,IF(Param!$M$21,-1-POWER(0.3,Param!$M$21)/(IF(Param!$M$21&lt;20,LightShader!CI126,OFFSET(LightShader!CI126,Param!$M$21-20,0))+POWER(0.3,Param!$M$21)),-2),0))</f>
        <v>2.5788165230452642</v>
      </c>
      <c r="CJ61" s="46">
        <f ca="1">IF(ScreenHeight!$B62&lt;OFFSET(Radar!$AC$3,COLUMN(),0),    Param!$B$38/ScreenHeight!$B62,    (Param!$B$37+1/(1-OFFSET(Radar!$AD$3,COLUMN(),0)*ScreenHeight!$C62)/Param!$B$39)/OFFSET(Radar!$AC$3,COLUMN(),0))*DistanceShader!CJ61*LightShader!CJ61*(IF(OFFSET(Ghosts!$S$41,COLUMN(),0)&lt;ScreenHeight!$E62,   1,   (SQRT(OFFSET(Ghosts!$T$41,COLUMN(),0)-OFFSET(Ghosts!$R$41,COLUMN(),0)*ScreenHeight!$D62)-1))+IF(Ghosts!$B$35,IF(Param!$M$21,-1-POWER(0.3,Param!$M$21)/(IF(Param!$M$21&lt;20,LightShader!CJ126,OFFSET(LightShader!CJ126,Param!$M$21-20,0))+POWER(0.3,Param!$M$21)),-2),0))</f>
        <v>2.5154262033415544</v>
      </c>
      <c r="CK61" s="46">
        <f ca="1">IF(ScreenHeight!$B62&lt;OFFSET(Radar!$AC$3,COLUMN(),0),    Param!$B$38/ScreenHeight!$B62,    (Param!$B$37+1/(1-OFFSET(Radar!$AD$3,COLUMN(),0)*ScreenHeight!$C62)/Param!$B$39)/OFFSET(Radar!$AC$3,COLUMN(),0))*DistanceShader!CK61*LightShader!CK61*(IF(OFFSET(Ghosts!$S$41,COLUMN(),0)&lt;ScreenHeight!$E62,   1,   (SQRT(OFFSET(Ghosts!$T$41,COLUMN(),0)-OFFSET(Ghosts!$R$41,COLUMN(),0)*ScreenHeight!$D62)-1))+IF(Ghosts!$B$35,IF(Param!$M$21,-1-POWER(0.3,Param!$M$21)/(IF(Param!$M$21&lt;20,LightShader!CK126,OFFSET(LightShader!CK126,Param!$M$21-20,0))+POWER(0.3,Param!$M$21)),-2),0))</f>
        <v>2.4536245536449082</v>
      </c>
      <c r="CL61" s="46">
        <f ca="1">IF(ScreenHeight!$B62&lt;OFFSET(Radar!$AC$3,COLUMN(),0),    Param!$B$38/ScreenHeight!$B62,    (Param!$B$37+1/(1-OFFSET(Radar!$AD$3,COLUMN(),0)*ScreenHeight!$C62)/Param!$B$39)/OFFSET(Radar!$AC$3,COLUMN(),0))*DistanceShader!CL61*LightShader!CL61*(IF(OFFSET(Ghosts!$S$41,COLUMN(),0)&lt;ScreenHeight!$E62,   1,   (SQRT(OFFSET(Ghosts!$T$41,COLUMN(),0)-OFFSET(Ghosts!$R$41,COLUMN(),0)*ScreenHeight!$D62)-1))+IF(Ghosts!$B$35,IF(Param!$M$21,-1-POWER(0.3,Param!$M$21)/(IF(Param!$M$21&lt;20,LightShader!CL126,OFFSET(LightShader!CL126,Param!$M$21-20,0))+POWER(0.3,Param!$M$21)),-2),0))</f>
        <v>2.3934054289980091</v>
      </c>
      <c r="CM61" s="46">
        <f ca="1">IF(ScreenHeight!$B62&lt;OFFSET(Radar!$AC$3,COLUMN(),0),    Param!$B$38/ScreenHeight!$B62,    (Param!$B$37+1/(1-OFFSET(Radar!$AD$3,COLUMN(),0)*ScreenHeight!$C62)/Param!$B$39)/OFFSET(Radar!$AC$3,COLUMN(),0))*DistanceShader!CM61*LightShader!CM61*(IF(OFFSET(Ghosts!$S$41,COLUMN(),0)&lt;ScreenHeight!$E62,   1,   (SQRT(OFFSET(Ghosts!$T$41,COLUMN(),0)-OFFSET(Ghosts!$R$41,COLUMN(),0)*ScreenHeight!$D62)-1))+IF(Ghosts!$B$35,IF(Param!$M$21,-1-POWER(0.3,Param!$M$21)/(IF(Param!$M$21&lt;20,LightShader!CM126,OFFSET(LightShader!CM126,Param!$M$21-20,0))+POWER(0.3,Param!$M$21)),-2),0))</f>
        <v>2.3347575418203936</v>
      </c>
      <c r="CN61" s="46">
        <f ca="1">IF(ScreenHeight!$B62&lt;OFFSET(Radar!$AC$3,COLUMN(),0),    Param!$B$38/ScreenHeight!$B62,    (Param!$B$37+1/(1-OFFSET(Radar!$AD$3,COLUMN(),0)*ScreenHeight!$C62)/Param!$B$39)/OFFSET(Radar!$AC$3,COLUMN(),0))*DistanceShader!CN61*LightShader!CN61*(IF(OFFSET(Ghosts!$S$41,COLUMN(),0)&lt;ScreenHeight!$E62,   1,   (SQRT(OFFSET(Ghosts!$T$41,COLUMN(),0)-OFFSET(Ghosts!$R$41,COLUMN(),0)*ScreenHeight!$D62)-1))+IF(Ghosts!$B$35,IF(Param!$M$21,-1-POWER(0.3,Param!$M$21)/(IF(Param!$M$21&lt;20,LightShader!CN126,OFFSET(LightShader!CN126,Param!$M$21-20,0))+POWER(0.3,Param!$M$21)),-2),0))</f>
        <v>2.2776651910782051</v>
      </c>
      <c r="CO61" s="46">
        <f ca="1">IF(ScreenHeight!$B62&lt;OFFSET(Radar!$AC$3,COLUMN(),0),    Param!$B$38/ScreenHeight!$B62,    (Param!$B$37+1/(1-OFFSET(Radar!$AD$3,COLUMN(),0)*ScreenHeight!$C62)/Param!$B$39)/OFFSET(Radar!$AC$3,COLUMN(),0))*DistanceShader!CO61*LightShader!CO61*(IF(OFFSET(Ghosts!$S$41,COLUMN(),0)&lt;ScreenHeight!$E62,   1,   (SQRT(OFFSET(Ghosts!$T$41,COLUMN(),0)-OFFSET(Ghosts!$R$41,COLUMN(),0)*ScreenHeight!$D62)-1))+IF(Ghosts!$B$35,IF(Param!$M$21,-1-POWER(0.3,Param!$M$21)/(IF(Param!$M$21&lt;20,LightShader!CO126,OFFSET(LightShader!CO126,Param!$M$21-20,0))+POWER(0.3,Param!$M$21)),-2),0))</f>
        <v>2.2221089176918221</v>
      </c>
      <c r="CP61" s="46">
        <f ca="1">IF(ScreenHeight!$B62&lt;OFFSET(Radar!$AC$3,COLUMN(),0),    Param!$B$38/ScreenHeight!$B62,    (Param!$B$37+1/(1-OFFSET(Radar!$AD$3,COLUMN(),0)*ScreenHeight!$C62)/Param!$B$39)/OFFSET(Radar!$AC$3,COLUMN(),0))*DistanceShader!CP61*LightShader!CP61*(IF(OFFSET(Ghosts!$S$41,COLUMN(),0)&lt;ScreenHeight!$E62,   1,   (SQRT(OFFSET(Ghosts!$T$41,COLUMN(),0)-OFFSET(Ghosts!$R$41,COLUMN(),0)*ScreenHeight!$D62)-1))+IF(Ghosts!$B$35,IF(Param!$M$21,-1-POWER(0.3,Param!$M$21)/(IF(Param!$M$21&lt;20,LightShader!CP126,OFFSET(LightShader!CP126,Param!$M$21-20,0))+POWER(0.3,Param!$M$21)),-2),0))</f>
        <v>2.1680660914413656</v>
      </c>
      <c r="CQ61" s="46">
        <f ca="1">IF(ScreenHeight!$B62&lt;OFFSET(Radar!$AC$3,COLUMN(),0),    Param!$B$38/ScreenHeight!$B62,    (Param!$B$37+1/(1-OFFSET(Radar!$AD$3,COLUMN(),0)*ScreenHeight!$C62)/Param!$B$39)/OFFSET(Radar!$AC$3,COLUMN(),0))*DistanceShader!CQ61*LightShader!CQ61*(IF(OFFSET(Ghosts!$S$41,COLUMN(),0)&lt;ScreenHeight!$E62,   1,   (SQRT(OFFSET(Ghosts!$T$41,COLUMN(),0)-OFFSET(Ghosts!$R$41,COLUMN(),0)*ScreenHeight!$D62)-1))+IF(Ghosts!$B$35,IF(Param!$M$21,-1-POWER(0.3,Param!$M$21)/(IF(Param!$M$21&lt;20,LightShader!CQ126,OFFSET(LightShader!CQ126,Param!$M$21-20,0))+POWER(0.3,Param!$M$21)),-2),0))</f>
        <v>2.1155114346663222</v>
      </c>
      <c r="CR61" s="46">
        <f ca="1">IF(ScreenHeight!$B62&lt;OFFSET(Radar!$AC$3,COLUMN(),0),    Param!$B$38/ScreenHeight!$B62,    (Param!$B$37+1/(1-OFFSET(Radar!$AD$3,COLUMN(),0)*ScreenHeight!$C62)/Param!$B$39)/OFFSET(Radar!$AC$3,COLUMN(),0))*DistanceShader!CR61*LightShader!CR61*(IF(OFFSET(Ghosts!$S$41,COLUMN(),0)&lt;ScreenHeight!$E62,   1,   (SQRT(OFFSET(Ghosts!$T$41,COLUMN(),0)-OFFSET(Ghosts!$R$41,COLUMN(),0)*ScreenHeight!$D62)-1))+IF(Ghosts!$B$35,IF(Param!$M$21,-1-POWER(0.3,Param!$M$21)/(IF(Param!$M$21&lt;20,LightShader!CR126,OFFSET(LightShader!CR126,Param!$M$21-20,0))+POWER(0.3,Param!$M$21)),-2),0))</f>
        <v>2.0644174879713613</v>
      </c>
      <c r="CS61" s="46">
        <f ca="1">IF(ScreenHeight!$B62&lt;OFFSET(Radar!$AC$3,COLUMN(),0),    Param!$B$38/ScreenHeight!$B62,    (Param!$B$37+1/(1-OFFSET(Radar!$AD$3,COLUMN(),0)*ScreenHeight!$C62)/Param!$B$39)/OFFSET(Radar!$AC$3,COLUMN(),0))*DistanceShader!CS61*LightShader!CS61*(IF(OFFSET(Ghosts!$S$41,COLUMN(),0)&lt;ScreenHeight!$E62,   1,   (SQRT(OFFSET(Ghosts!$T$41,COLUMN(),0)-OFFSET(Ghosts!$R$41,COLUMN(),0)*ScreenHeight!$D62)-1))+IF(Ghosts!$B$35,IF(Param!$M$21,-1-POWER(0.3,Param!$M$21)/(IF(Param!$M$21&lt;20,LightShader!CS126,OFFSET(LightShader!CS126,Param!$M$21-20,0))+POWER(0.3,Param!$M$21)),-2),0))</f>
        <v>2.0147550229794344</v>
      </c>
      <c r="CT61" s="46">
        <f ca="1">IF(ScreenHeight!$B62&lt;OFFSET(Radar!$AC$3,COLUMN(),0),    Param!$B$38/ScreenHeight!$B62,    (Param!$B$37+1/(1-OFFSET(Radar!$AD$3,COLUMN(),0)*ScreenHeight!$C62)/Param!$B$39)/OFFSET(Radar!$AC$3,COLUMN(),0))*DistanceShader!CT61*LightShader!CT61*(IF(OFFSET(Ghosts!$S$41,COLUMN(),0)&lt;ScreenHeight!$E62,   1,   (SQRT(OFFSET(Ghosts!$T$41,COLUMN(),0)-OFFSET(Ghosts!$R$41,COLUMN(),0)*ScreenHeight!$D62)-1))+IF(Ghosts!$B$35,IF(Param!$M$21,-1-POWER(0.3,Param!$M$21)/(IF(Param!$M$21&lt;20,LightShader!CT126,OFFSET(LightShader!CT126,Param!$M$21-20,0))+POWER(0.3,Param!$M$21)),-2),0))</f>
        <v>1.9664934069417794</v>
      </c>
      <c r="CU61" s="46">
        <f ca="1">IF(ScreenHeight!$B62&lt;OFFSET(Radar!$AC$3,COLUMN(),0),    Param!$B$38/ScreenHeight!$B62,    (Param!$B$37+1/(1-OFFSET(Radar!$AD$3,COLUMN(),0)*ScreenHeight!$C62)/Param!$B$39)/OFFSET(Radar!$AC$3,COLUMN(),0))*DistanceShader!CU61*LightShader!CU61*(IF(OFFSET(Ghosts!$S$41,COLUMN(),0)&lt;ScreenHeight!$E62,   1,   (SQRT(OFFSET(Ghosts!$T$41,COLUMN(),0)-OFFSET(Ghosts!$R$41,COLUMN(),0)*ScreenHeight!$D62)-1))+IF(Ghosts!$B$35,IF(Param!$M$21,-1-POWER(0.3,Param!$M$21)/(IF(Param!$M$21&lt;20,LightShader!CU126,OFFSET(LightShader!CU126,Param!$M$21-20,0))+POWER(0.3,Param!$M$21)),-2),0))</f>
        <v>1.9196009237437996</v>
      </c>
      <c r="CV61" s="46">
        <f ca="1">IF(ScreenHeight!$B62&lt;OFFSET(Radar!$AC$3,COLUMN(),0),    Param!$B$38/ScreenHeight!$B62,    (Param!$B$37+1/(1-OFFSET(Radar!$AD$3,COLUMN(),0)*ScreenHeight!$C62)/Param!$B$39)/OFFSET(Radar!$AC$3,COLUMN(),0))*DistanceShader!CV61*LightShader!CV61*(IF(OFFSET(Ghosts!$S$41,COLUMN(),0)&lt;ScreenHeight!$E62,   1,   (SQRT(OFFSET(Ghosts!$T$41,COLUMN(),0)-OFFSET(Ghosts!$R$41,COLUMN(),0)*ScreenHeight!$D62)-1))+IF(Ghosts!$B$35,IF(Param!$M$21,-1-POWER(0.3,Param!$M$21)/(IF(Param!$M$21&lt;20,LightShader!CV126,OFFSET(LightShader!CV126,Param!$M$21-20,0))+POWER(0.3,Param!$M$21)),-2),0))</f>
        <v>1.8740450555521604</v>
      </c>
      <c r="CW61" s="46">
        <f ca="1">IF(ScreenHeight!$B62&lt;OFFSET(Radar!$AC$3,COLUMN(),0),    Param!$B$38/ScreenHeight!$B62,    (Param!$B$37+1/(1-OFFSET(Radar!$AD$3,COLUMN(),0)*ScreenHeight!$C62)/Param!$B$39)/OFFSET(Radar!$AC$3,COLUMN(),0))*DistanceShader!CW61*LightShader!CW61*(IF(OFFSET(Ghosts!$S$41,COLUMN(),0)&lt;ScreenHeight!$E62,   1,   (SQRT(OFFSET(Ghosts!$T$41,COLUMN(),0)-OFFSET(Ghosts!$R$41,COLUMN(),0)*ScreenHeight!$D62)-1))+IF(Ghosts!$B$35,IF(Param!$M$21,-1-POWER(0.3,Param!$M$21)/(IF(Param!$M$21&lt;20,LightShader!CW126,OFFSET(LightShader!CW126,Param!$M$21-20,0))+POWER(0.3,Param!$M$21)),-2),0))</f>
        <v>1.8297927290443998</v>
      </c>
    </row>
    <row r="62" spans="1:144" ht="16.5">
      <c r="A62" s="28"/>
      <c r="B62" s="29"/>
      <c r="C62" s="29"/>
      <c r="D62" s="30"/>
      <c r="E62" s="29"/>
      <c r="F62" s="31"/>
      <c r="G62" s="29"/>
      <c r="H62" s="29"/>
      <c r="I62" s="29"/>
      <c r="J62" s="30"/>
      <c r="K62" s="29"/>
      <c r="L62" s="31"/>
      <c r="M62" s="29"/>
      <c r="N62" s="29"/>
      <c r="O62" s="32"/>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4" t="str">
        <f>TEXT(Param!$M$17,"0%")&amp;"    -    "&amp;TEXT(Param!$M$22,"0")&amp;" pts"</f>
        <v>100%    -    0 pts</v>
      </c>
      <c r="AZ62" s="33"/>
      <c r="BA62" s="33"/>
      <c r="BB62" s="33"/>
      <c r="BC62" s="33"/>
      <c r="BD62" s="33"/>
      <c r="BE62" s="33"/>
      <c r="BF62" s="33"/>
      <c r="BG62" s="33"/>
      <c r="BH62" s="33"/>
      <c r="BI62" s="33"/>
      <c r="BJ62" s="33"/>
      <c r="BK62" s="33"/>
      <c r="BL62" s="33"/>
      <c r="BM62" s="33"/>
      <c r="BN62" s="33"/>
      <c r="BO62" s="33"/>
      <c r="BP62" s="33"/>
      <c r="BQ62" s="33"/>
      <c r="BR62" s="33"/>
      <c r="BS62" s="33"/>
      <c r="BT62" s="33"/>
      <c r="BU62" s="33"/>
      <c r="BV62" s="33"/>
      <c r="BW62" s="33"/>
      <c r="BX62" s="33"/>
      <c r="BY62" s="33"/>
      <c r="BZ62" s="33"/>
      <c r="CA62" s="33"/>
      <c r="CB62" s="33"/>
      <c r="CC62" s="33"/>
      <c r="CD62" s="33"/>
      <c r="CE62" s="33"/>
      <c r="CF62" s="33"/>
      <c r="CG62" s="33"/>
      <c r="CH62" s="33"/>
      <c r="CI62" s="28"/>
      <c r="CJ62" s="29"/>
      <c r="CK62" s="29"/>
      <c r="CL62" s="30"/>
      <c r="CM62" s="29"/>
      <c r="CN62" s="31"/>
      <c r="CO62" s="29"/>
      <c r="CP62" s="29"/>
      <c r="CQ62" s="29"/>
      <c r="CR62" s="30"/>
      <c r="CS62" s="29"/>
      <c r="CT62" s="31"/>
      <c r="CU62" s="29"/>
      <c r="CV62" s="29"/>
      <c r="CW62" s="32"/>
    </row>
    <row r="179" spans="65:65" ht="7.5" customHeight="1">
      <c r="BM179" s="26" t="s">
        <v>55</v>
      </c>
    </row>
  </sheetData>
  <conditionalFormatting sqref="A1:CW1048576">
    <cfRule type="colorScale" priority="14">
      <colorScale>
        <cfvo type="num" val="Red"/>
        <cfvo type="num" val="Black"/>
        <cfvo type="num" val="LGreen"/>
        <color rgb="FFFF2D2D"/>
        <color theme="1"/>
        <color rgb="FF9AFF97"/>
      </colorScale>
    </cfRule>
  </conditionalFormatting>
  <conditionalFormatting sqref="AY31">
    <cfRule type="expression" dxfId="10" priority="10" stopIfTrue="1">
      <formula>Fire&gt;0</formula>
    </cfRule>
  </conditionalFormatting>
  <conditionalFormatting sqref="P62:CH62">
    <cfRule type="expression" dxfId="9" priority="17">
      <formula>ABS(COLUMN()-51)/36&lt;Life/MaxLife</formula>
    </cfRule>
  </conditionalFormatting>
  <conditionalFormatting sqref="A62:O62">
    <cfRule type="expression" dxfId="8" priority="18">
      <formula>1-COLUMN()/15&lt;LeftClip/ClipSize</formula>
    </cfRule>
  </conditionalFormatting>
  <conditionalFormatting sqref="CI62:CW62">
    <cfRule type="expression" dxfId="7" priority="19">
      <formula>(COLUMN()-87)/15&lt;RightClip/ClipSize</formula>
    </cfRule>
  </conditionalFormatting>
  <conditionalFormatting sqref="A25:CW61">
    <cfRule type="expression" dxfId="6" priority="11">
      <formula>AND(Fire=1,ROW()*2&gt;ScreenHeight+2,ROW()-COLUMN()*2=ScreenHeight/2-ScreenWidth-0.5)</formula>
    </cfRule>
    <cfRule type="expression" dxfId="5" priority="12">
      <formula>AND(Fire=2,ROW()*2&gt;ScreenHeight+2,ROW()+COLUMN()*2=ScreenHeight/2+ScreenWidth+1.5)</formula>
    </cfRule>
  </conditionalFormatting>
  <conditionalFormatting sqref="A1:U21">
    <cfRule type="expression" dxfId="4" priority="1">
      <formula>IF(MOD(ATAN2(ROW()-MapCenterRow+0.5-DecPosX,COLUMN()-MapCenterCol)*180/PI()+MapAngle1,360)-MapAngle2&gt;0,TRUNC(MOD((COS(ROW()+OffsetRow)+SIN(COLUMN()+OffsetCol))*1000,1),2)&gt;PwallX,FALSE)</formula>
    </cfRule>
    <cfRule type="expression" dxfId="3" priority="2">
      <formula>TRUNC(MOD((COS(ROW()+OffsetRow)+SIN(COLUMN()+OffsetCol))*1000,1),2)&gt;PwallX</formula>
    </cfRule>
    <cfRule type="expression" dxfId="2" priority="3">
      <formula>IF(MOD(ATAN2(ROW()-MapCenterRow,COLUMN()-MapCenterCol+0.5-DecPosY)*180/PI()+MapAngle1,360)-+MapAngle2&gt;0,TRUNC(MOD((COS(ROW()+OffsetRow)+SIN(COLUMN()+OffsetCol))*100000,1),2)&gt;PWallY,FALSE)</formula>
    </cfRule>
    <cfRule type="expression" dxfId="1" priority="4">
      <formula>TRUNC(MOD((COS(ROW()+OffsetRow)+SIN(COLUMN()+OffsetCol))*100000,1),2)&gt;PWallY</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codeName="Feuil4"/>
  <dimension ref="A1:E62"/>
  <sheetViews>
    <sheetView workbookViewId="0">
      <selection activeCell="I6" sqref="I6"/>
    </sheetView>
  </sheetViews>
  <sheetFormatPr baseColWidth="10" defaultRowHeight="15"/>
  <cols>
    <col min="2" max="2" width="14" customWidth="1"/>
    <col min="3" max="3" width="15.42578125" customWidth="1"/>
  </cols>
  <sheetData>
    <row r="1" spans="1:5">
      <c r="A1" t="s">
        <v>10</v>
      </c>
      <c r="B1" t="s">
        <v>35</v>
      </c>
      <c r="C1" t="s">
        <v>53</v>
      </c>
      <c r="D1" t="s">
        <v>130</v>
      </c>
      <c r="E1" t="s">
        <v>131</v>
      </c>
    </row>
    <row r="2" spans="1:5">
      <c r="A2">
        <f>Param!$C$43</f>
        <v>31</v>
      </c>
      <c r="B2">
        <f>IF(A2&gt;0,Param!$C$31/A2,IF(A2&lt;0,Param!$C$32/A2,10000))</f>
        <v>0.967741935483871</v>
      </c>
      <c r="C2">
        <f>MIN(Param!$B$29/SQRT(Param!$B$29*Param!$B$29+A2*A2*4),0.9999)</f>
        <v>0.92416687968145228</v>
      </c>
      <c r="D2">
        <f>POWER(A2*2/Param!$B$29,2)/(1+POWER(A2/Param!$B$29,2))</f>
        <v>0.16384638335961807</v>
      </c>
      <c r="E2" s="20">
        <f>ABS(A2)*2/Param!$B$29</f>
        <v>0.41333333333333333</v>
      </c>
    </row>
    <row r="3" spans="1:5">
      <c r="A3">
        <f t="shared" ref="A3:A62" si="0">A2-1</f>
        <v>30</v>
      </c>
      <c r="B3">
        <f>IF(A3&gt;0,Param!$C$31/A3,IF(A3&lt;0,Param!$C$32/A3,10000))</f>
        <v>1</v>
      </c>
      <c r="C3">
        <f>MIN(Param!$B$29/SQRT(Param!$B$29*Param!$B$29+A3*A3*4),0.9999)</f>
        <v>0.9284766908852593</v>
      </c>
      <c r="D3">
        <f>POWER(A3*2/Param!$B$29,2)/(1+POWER(A3/Param!$B$29,2))</f>
        <v>0.15384615384615388</v>
      </c>
      <c r="E3" s="20">
        <f>ABS(A3)*2/Param!$B$29</f>
        <v>0.4</v>
      </c>
    </row>
    <row r="4" spans="1:5">
      <c r="A4">
        <f t="shared" si="0"/>
        <v>29</v>
      </c>
      <c r="B4">
        <f>IF(A4&gt;0,Param!$C$31/A4,IF(A4&lt;0,Param!$C$32/A4,10000))</f>
        <v>1.0344827586206897</v>
      </c>
      <c r="C4">
        <f>MIN(Param!$B$29/SQRT(Param!$B$29*Param!$B$29+A4*A4*4),0.9999)</f>
        <v>0.93270308504367272</v>
      </c>
      <c r="D4">
        <f>POWER(A4*2/Param!$B$29,2)/(1+POWER(A4/Param!$B$29,2))</f>
        <v>0.14412407351870099</v>
      </c>
      <c r="E4" s="20">
        <f>ABS(A4)*2/Param!$B$29</f>
        <v>0.38666666666666666</v>
      </c>
    </row>
    <row r="5" spans="1:5">
      <c r="A5">
        <f t="shared" si="0"/>
        <v>28</v>
      </c>
      <c r="B5">
        <f>IF(A5&gt;0,Param!$C$31/A5,IF(A5&lt;0,Param!$C$32/A5,10000))</f>
        <v>1.0714285714285714</v>
      </c>
      <c r="C5">
        <f>MIN(Param!$B$29/SQRT(Param!$B$29*Param!$B$29+A5*A5*4),0.9999)</f>
        <v>0.93684151472735688</v>
      </c>
      <c r="D5">
        <f>POWER(A5*2/Param!$B$29,2)/(1+POWER(A5/Param!$B$29,2))</f>
        <v>0.13468476206837315</v>
      </c>
      <c r="E5" s="20">
        <f>ABS(A5)*2/Param!$B$29</f>
        <v>0.37333333333333335</v>
      </c>
    </row>
    <row r="6" spans="1:5">
      <c r="A6">
        <f t="shared" si="0"/>
        <v>27</v>
      </c>
      <c r="B6">
        <f>IF(A6&gt;0,Param!$C$31/A6,IF(A6&lt;0,Param!$C$32/A6,10000))</f>
        <v>1.1111111111111112</v>
      </c>
      <c r="C6">
        <f>MIN(Param!$B$29/SQRT(Param!$B$29*Param!$B$29+A6*A6*4),0.9999)</f>
        <v>0.94088741186872682</v>
      </c>
      <c r="D6">
        <f>POWER(A6*2/Param!$B$29,2)/(1+POWER(A6/Param!$B$29,2))</f>
        <v>0.12553273924835334</v>
      </c>
      <c r="E6" s="20">
        <f>ABS(A6)*2/Param!$B$29</f>
        <v>0.36</v>
      </c>
    </row>
    <row r="7" spans="1:5">
      <c r="A7">
        <f t="shared" si="0"/>
        <v>26</v>
      </c>
      <c r="B7">
        <f>IF(A7&gt;0,Param!$C$31/A7,IF(A7&lt;0,Param!$C$32/A7,10000))</f>
        <v>1.1538461538461537</v>
      </c>
      <c r="C7">
        <f>MIN(Param!$B$29/SQRT(Param!$B$29*Param!$B$29+A7*A7*4),0.9999)</f>
        <v>0.94483619849862577</v>
      </c>
      <c r="D7">
        <f>POWER(A7*2/Param!$B$29,2)/(1+POWER(A7/Param!$B$29,2))</f>
        <v>0.11667241974456334</v>
      </c>
      <c r="E7" s="20">
        <f>ABS(A7)*2/Param!$B$29</f>
        <v>0.34666666666666668</v>
      </c>
    </row>
    <row r="8" spans="1:5">
      <c r="A8">
        <f t="shared" si="0"/>
        <v>25</v>
      </c>
      <c r="B8">
        <f>IF(A8&gt;0,Param!$C$31/A8,IF(A8&lt;0,Param!$C$32/A8,10000))</f>
        <v>1.2</v>
      </c>
      <c r="C8">
        <f>MIN(Param!$B$29/SQRT(Param!$B$29*Param!$B$29+A8*A8*4),0.9999)</f>
        <v>0.94868329805051377</v>
      </c>
      <c r="D8">
        <f>POWER(A8*2/Param!$B$29,2)/(1+POWER(A8/Param!$B$29,2))</f>
        <v>0.10810810810810811</v>
      </c>
      <c r="E8" s="20">
        <f>ABS(A8)*2/Param!$B$29</f>
        <v>0.33333333333333331</v>
      </c>
    </row>
    <row r="9" spans="1:5">
      <c r="A9">
        <f t="shared" si="0"/>
        <v>24</v>
      </c>
      <c r="B9">
        <f>IF(A9&gt;0,Param!$C$31/A9,IF(A9&lt;0,Param!$C$32/A9,10000))</f>
        <v>1.25</v>
      </c>
      <c r="C9">
        <f>MIN(Param!$B$29/SQRT(Param!$B$29*Param!$B$29+A9*A9*4),0.9999)</f>
        <v>0.95242414719932422</v>
      </c>
      <c r="D9">
        <f>POWER(A9*2/Param!$B$29,2)/(1+POWER(A9/Param!$B$29,2))</f>
        <v>9.9843993759750393E-2</v>
      </c>
      <c r="E9" s="20">
        <f>ABS(A9)*2/Param!$B$29</f>
        <v>0.32</v>
      </c>
    </row>
    <row r="10" spans="1:5">
      <c r="A10">
        <f t="shared" si="0"/>
        <v>23</v>
      </c>
      <c r="B10">
        <f>IF(A10&gt;0,Param!$C$31/A10,IF(A10&lt;0,Param!$C$32/A10,10000))</f>
        <v>1.3043478260869565</v>
      </c>
      <c r="C10">
        <f>MIN(Param!$B$29/SQRT(Param!$B$29*Param!$B$29+A10*A10*4),0.9999)</f>
        <v>0.9560542081957355</v>
      </c>
      <c r="D10">
        <f>POWER(A10*2/Param!$B$29,2)/(1+POWER(A10/Param!$B$29,2))</f>
        <v>9.1884146076685908E-2</v>
      </c>
      <c r="E10" s="20">
        <f>ABS(A10)*2/Param!$B$29</f>
        <v>0.30666666666666664</v>
      </c>
    </row>
    <row r="11" spans="1:5">
      <c r="A11">
        <f t="shared" si="0"/>
        <v>22</v>
      </c>
      <c r="B11">
        <f>IF(A11&gt;0,Param!$C$31/A11,IF(A11&lt;0,Param!$C$32/A11,10000))</f>
        <v>1.3636363636363635</v>
      </c>
      <c r="C11">
        <f>MIN(Param!$B$29/SQRT(Param!$B$29*Param!$B$29+A11*A11*4),0.9999)</f>
        <v>0.95956898165014548</v>
      </c>
      <c r="D11">
        <f>POWER(A11*2/Param!$B$29,2)/(1+POWER(A11/Param!$B$29,2))</f>
        <v>8.4232509571876099E-2</v>
      </c>
      <c r="E11" s="20">
        <f>ABS(A11)*2/Param!$B$29</f>
        <v>0.29333333333333333</v>
      </c>
    </row>
    <row r="12" spans="1:5">
      <c r="A12">
        <f t="shared" si="0"/>
        <v>21</v>
      </c>
      <c r="B12">
        <f>IF(A12&gt;0,Param!$C$31/A12,IF(A12&lt;0,Param!$C$32/A12,10000))</f>
        <v>1.4285714285714286</v>
      </c>
      <c r="C12">
        <f>MIN(Param!$B$29/SQRT(Param!$B$29*Param!$B$29+A12*A12*4),0.9999)</f>
        <v>0.96296401971418177</v>
      </c>
      <c r="D12">
        <f>POWER(A12*2/Param!$B$29,2)/(1+POWER(A12/Param!$B$29,2))</f>
        <v>7.6892899176147514E-2</v>
      </c>
      <c r="E12" s="20">
        <f>ABS(A12)*2/Param!$B$29</f>
        <v>0.28000000000000003</v>
      </c>
    </row>
    <row r="13" spans="1:5">
      <c r="A13">
        <f t="shared" si="0"/>
        <v>20</v>
      </c>
      <c r="B13">
        <f>IF(A13&gt;0,Param!$C$31/A13,IF(A13&lt;0,Param!$C$32/A13,10000))</f>
        <v>1.5</v>
      </c>
      <c r="C13">
        <f>MIN(Param!$B$29/SQRT(Param!$B$29*Param!$B$29+A13*A13*4),0.9999)</f>
        <v>0.96623493960124629</v>
      </c>
      <c r="D13">
        <f>POWER(A13*2/Param!$B$29,2)/(1+POWER(A13/Param!$B$29,2))</f>
        <v>6.9868995633187783E-2</v>
      </c>
      <c r="E13" s="20">
        <f>ABS(A13)*2/Param!$B$29</f>
        <v>0.26666666666666666</v>
      </c>
    </row>
    <row r="14" spans="1:5">
      <c r="A14">
        <f t="shared" si="0"/>
        <v>19</v>
      </c>
      <c r="B14">
        <f>IF(A14&gt;0,Param!$C$31/A14,IF(A14&lt;0,Param!$C$32/A14,10000))</f>
        <v>1.5789473684210527</v>
      </c>
      <c r="C14">
        <f>MIN(Param!$B$29/SQRT(Param!$B$29*Param!$B$29+A14*A14*4),0.9999)</f>
        <v>0.96937743738145832</v>
      </c>
      <c r="D14">
        <f>POWER(A14*2/Param!$B$29,2)/(1+POWER(A14/Param!$B$29,2))</f>
        <v>6.3164341017453315E-2</v>
      </c>
      <c r="E14" s="20">
        <f>ABS(A14)*2/Param!$B$29</f>
        <v>0.25333333333333335</v>
      </c>
    </row>
    <row r="15" spans="1:5">
      <c r="A15">
        <f t="shared" si="0"/>
        <v>18</v>
      </c>
      <c r="B15">
        <f>IF(A15&gt;0,Param!$C$31/A15,IF(A15&lt;0,Param!$C$32/A15,10000))</f>
        <v>1.6666666666666667</v>
      </c>
      <c r="C15">
        <f>MIN(Param!$B$29/SQRT(Param!$B$29*Param!$B$29+A15*A15*4),0.9999)</f>
        <v>0.97238730198051748</v>
      </c>
      <c r="D15">
        <f>POWER(A15*2/Param!$B$29,2)/(1+POWER(A15/Param!$B$29,2))</f>
        <v>5.6782334384858045E-2</v>
      </c>
      <c r="E15" s="20">
        <f>ABS(A15)*2/Param!$B$29</f>
        <v>0.24</v>
      </c>
    </row>
    <row r="16" spans="1:5">
      <c r="A16">
        <f t="shared" si="0"/>
        <v>17</v>
      </c>
      <c r="B16">
        <f>IF(A16&gt;0,Param!$C$31/A16,IF(A16&lt;0,Param!$C$32/A16,10000))</f>
        <v>1.7647058823529411</v>
      </c>
      <c r="C16">
        <f>MIN(Param!$B$29/SQRT(Param!$B$29*Param!$B$29+A16*A16*4),0.9999)</f>
        <v>0.97526042930658008</v>
      </c>
      <c r="D16">
        <f>POWER(A16*2/Param!$B$29,2)/(1+POWER(A16/Param!$B$29,2))</f>
        <v>5.0726227565930926E-2</v>
      </c>
      <c r="E16" s="20">
        <f>ABS(A16)*2/Param!$B$29</f>
        <v>0.22666666666666666</v>
      </c>
    </row>
    <row r="17" spans="1:5">
      <c r="A17">
        <f t="shared" si="0"/>
        <v>16</v>
      </c>
      <c r="B17">
        <f>IF(A17&gt;0,Param!$C$31/A17,IF(A17&lt;0,Param!$C$32/A17,10000))</f>
        <v>1.875</v>
      </c>
      <c r="C17">
        <f>MIN(Param!$B$29/SQRT(Param!$B$29*Param!$B$29+A17*A17*4),0.9999)</f>
        <v>0.97799283642430745</v>
      </c>
      <c r="D17">
        <f>POWER(A17*2/Param!$B$29,2)/(1+POWER(A17/Param!$B$29,2))</f>
        <v>4.4999121110915814E-2</v>
      </c>
      <c r="E17" s="20">
        <f>ABS(A17)*2/Param!$B$29</f>
        <v>0.21333333333333335</v>
      </c>
    </row>
    <row r="18" spans="1:5">
      <c r="A18">
        <f t="shared" si="0"/>
        <v>15</v>
      </c>
      <c r="B18">
        <f>IF(A18&gt;0,Param!$C$31/A18,IF(A18&lt;0,Param!$C$32/A18,10000))</f>
        <v>2</v>
      </c>
      <c r="C18">
        <f>MIN(Param!$B$29/SQRT(Param!$B$29*Param!$B$29+A18*A18*4),0.9999)</f>
        <v>0.98058067569092011</v>
      </c>
      <c r="D18">
        <f>POWER(A18*2/Param!$B$29,2)/(1+POWER(A18/Param!$B$29,2))</f>
        <v>3.9603960396039611E-2</v>
      </c>
      <c r="E18" s="20">
        <f>ABS(A18)*2/Param!$B$29</f>
        <v>0.2</v>
      </c>
    </row>
    <row r="19" spans="1:5">
      <c r="A19">
        <f t="shared" si="0"/>
        <v>14</v>
      </c>
      <c r="B19">
        <f>IF(A19&gt;0,Param!$C$31/A19,IF(A19&lt;0,Param!$C$32/A19,10000))</f>
        <v>2.1428571428571428</v>
      </c>
      <c r="C19">
        <f>MIN(Param!$B$29/SQRT(Param!$B$29*Param!$B$29+A19*A19*4),0.9999)</f>
        <v>0.98302024876545979</v>
      </c>
      <c r="D19">
        <f>POWER(A19*2/Param!$B$29,2)/(1+POWER(A19/Param!$B$29,2))</f>
        <v>3.4543531899894259E-2</v>
      </c>
      <c r="E19" s="20">
        <f>ABS(A19)*2/Param!$B$29</f>
        <v>0.18666666666666668</v>
      </c>
    </row>
    <row r="20" spans="1:5">
      <c r="A20">
        <f t="shared" si="0"/>
        <v>13</v>
      </c>
      <c r="B20">
        <f>IF(A20&gt;0,Param!$C$31/A20,IF(A20&lt;0,Param!$C$32/A20,10000))</f>
        <v>2.3076923076923075</v>
      </c>
      <c r="C20">
        <f>MIN(Param!$B$29/SQRT(Param!$B$29*Param!$B$29+A20*A20*4),0.9999)</f>
        <v>0.98530802039964094</v>
      </c>
      <c r="D20">
        <f>POWER(A20*2/Param!$B$29,2)/(1+POWER(A20/Param!$B$29,2))</f>
        <v>2.9820459658564565E-2</v>
      </c>
      <c r="E20" s="20">
        <f>ABS(A20)*2/Param!$B$29</f>
        <v>0.17333333333333334</v>
      </c>
    </row>
    <row r="21" spans="1:5">
      <c r="A21">
        <f t="shared" si="0"/>
        <v>12</v>
      </c>
      <c r="B21">
        <f>IF(A21&gt;0,Param!$C$31/A21,IF(A21&lt;0,Param!$C$32/A21,10000))</f>
        <v>2.5</v>
      </c>
      <c r="C21">
        <f>MIN(Param!$B$29/SQRT(Param!$B$29*Param!$B$29+A21*A21*4),0.9999)</f>
        <v>0.98744063191670539</v>
      </c>
      <c r="D21">
        <f>POWER(A21*2/Param!$B$29,2)/(1+POWER(A21/Param!$B$29,2))</f>
        <v>2.5437201907790145E-2</v>
      </c>
      <c r="E21" s="20">
        <f>ABS(A21)*2/Param!$B$29</f>
        <v>0.16</v>
      </c>
    </row>
    <row r="22" spans="1:5">
      <c r="A22">
        <f t="shared" si="0"/>
        <v>11</v>
      </c>
      <c r="B22">
        <f>IF(A22&gt;0,Param!$C$31/A22,IF(A22&lt;0,Param!$C$32/A22,10000))</f>
        <v>2.7272727272727271</v>
      </c>
      <c r="C22">
        <f>MIN(Param!$B$29/SQRT(Param!$B$29*Param!$B$29+A22*A22*4),0.9999)</f>
        <v>0.98941491428370487</v>
      </c>
      <c r="D22">
        <f>POWER(A22*2/Param!$B$29,2)/(1+POWER(A22/Param!$B$29,2))</f>
        <v>2.1396047920074272E-2</v>
      </c>
      <c r="E22" s="20">
        <f>ABS(A22)*2/Param!$B$29</f>
        <v>0.14666666666666667</v>
      </c>
    </row>
    <row r="23" spans="1:5">
      <c r="A23">
        <f t="shared" si="0"/>
        <v>10</v>
      </c>
      <c r="B23">
        <f>IF(A23&gt;0,Param!$C$31/A23,IF(A23&lt;0,Param!$C$32/A23,10000))</f>
        <v>3</v>
      </c>
      <c r="C23">
        <f>MIN(Param!$B$29/SQRT(Param!$B$29*Param!$B$29+A23*A23*4),0.9999)</f>
        <v>0.99122790068263456</v>
      </c>
      <c r="D23">
        <f>POWER(A23*2/Param!$B$29,2)/(1+POWER(A23/Param!$B$29,2))</f>
        <v>1.7699115044247787E-2</v>
      </c>
      <c r="E23" s="20">
        <f>ABS(A23)*2/Param!$B$29</f>
        <v>0.13333333333333333</v>
      </c>
    </row>
    <row r="24" spans="1:5">
      <c r="A24">
        <f t="shared" si="0"/>
        <v>9</v>
      </c>
      <c r="B24">
        <f>IF(A24&gt;0,Param!$C$31/A24,IF(A24&lt;0,Param!$C$32/A24,10000))</f>
        <v>3.3333333333333335</v>
      </c>
      <c r="C24">
        <f>MIN(Param!$B$29/SQRT(Param!$B$29*Param!$B$29+A24*A24*4),0.9999)</f>
        <v>0.99287683848692199</v>
      </c>
      <c r="D24">
        <f>POWER(A24*2/Param!$B$29,2)/(1+POWER(A24/Param!$B$29,2))</f>
        <v>1.4348345954563571E-2</v>
      </c>
      <c r="E24" s="20">
        <f>ABS(A24)*2/Param!$B$29</f>
        <v>0.12</v>
      </c>
    </row>
    <row r="25" spans="1:5">
      <c r="A25">
        <f t="shared" si="0"/>
        <v>8</v>
      </c>
      <c r="B25">
        <f>IF(A25&gt;0,Param!$C$31/A25,IF(A25&lt;0,Param!$C$32/A25,10000))</f>
        <v>3.75</v>
      </c>
      <c r="C25">
        <f>MIN(Param!$B$29/SQRT(Param!$B$29*Param!$B$29+A25*A25*4),0.9999)</f>
        <v>0.99435920055192895</v>
      </c>
      <c r="D25">
        <f>POWER(A25*2/Param!$B$29,2)/(1+POWER(A25/Param!$B$29,2))</f>
        <v>1.1345506115936894E-2</v>
      </c>
      <c r="E25" s="20">
        <f>ABS(A25)*2/Param!$B$29</f>
        <v>0.10666666666666667</v>
      </c>
    </row>
    <row r="26" spans="1:5">
      <c r="A26">
        <f t="shared" si="0"/>
        <v>7</v>
      </c>
      <c r="B26">
        <f>IF(A26&gt;0,Param!$C$31/A26,IF(A26&lt;0,Param!$C$32/A26,10000))</f>
        <v>4.2857142857142856</v>
      </c>
      <c r="C26">
        <f>MIN(Param!$B$29/SQRT(Param!$B$29*Param!$B$29+A26*A26*4),0.9999)</f>
        <v>0.99567269573139672</v>
      </c>
      <c r="D26">
        <f>POWER(A26*2/Param!$B$29,2)/(1+POWER(A26/Param!$B$29,2))</f>
        <v>8.692181471462149E-3</v>
      </c>
      <c r="E26" s="20">
        <f>ABS(A26)*2/Param!$B$29</f>
        <v>9.3333333333333338E-2</v>
      </c>
    </row>
    <row r="27" spans="1:5">
      <c r="A27">
        <f t="shared" si="0"/>
        <v>6</v>
      </c>
      <c r="B27">
        <f>IF(A27&gt;0,Param!$C$31/A27,IF(A27&lt;0,Param!$C$32/A27,10000))</f>
        <v>5</v>
      </c>
      <c r="C27">
        <f>MIN(Param!$B$29/SQRT(Param!$B$29*Param!$B$29+A27*A27*4),0.9999)</f>
        <v>0.99681527853612495</v>
      </c>
      <c r="D27">
        <f>POWER(A27*2/Param!$B$29,2)/(1+POWER(A27/Param!$B$29,2))</f>
        <v>6.3897763578274758E-3</v>
      </c>
      <c r="E27" s="20">
        <f>ABS(A27)*2/Param!$B$29</f>
        <v>0.08</v>
      </c>
    </row>
    <row r="28" spans="1:5">
      <c r="A28">
        <f t="shared" si="0"/>
        <v>5</v>
      </c>
      <c r="B28">
        <f>IF(A28&gt;0,Param!$C$31/A28,IF(A28&lt;0,Param!$C$32/A28,10000))</f>
        <v>6</v>
      </c>
      <c r="C28">
        <f>MIN(Param!$B$29/SQRT(Param!$B$29*Param!$B$29+A28*A28*4),0.9999)</f>
        <v>0.99778515785660904</v>
      </c>
      <c r="D28">
        <f>POWER(A28*2/Param!$B$29,2)/(1+POWER(A28/Param!$B$29,2))</f>
        <v>4.4395116537180911E-3</v>
      </c>
      <c r="E28" s="20">
        <f>ABS(A28)*2/Param!$B$29</f>
        <v>6.6666666666666666E-2</v>
      </c>
    </row>
    <row r="29" spans="1:5">
      <c r="A29">
        <f t="shared" si="0"/>
        <v>4</v>
      </c>
      <c r="B29">
        <f>IF(A29&gt;0,Param!$C$31/A29,IF(A29&lt;0,Param!$C$32/A29,10000))</f>
        <v>7.5</v>
      </c>
      <c r="C29">
        <f>MIN(Param!$B$29/SQRT(Param!$B$29*Param!$B$29+A29*A29*4),0.9999)</f>
        <v>0.99858080467782673</v>
      </c>
      <c r="D29">
        <f>POWER(A29*2/Param!$B$29,2)/(1+POWER(A29/Param!$B$29,2))</f>
        <v>2.8424231657488016E-3</v>
      </c>
      <c r="E29" s="20">
        <f>ABS(A29)*2/Param!$B$29</f>
        <v>5.3333333333333337E-2</v>
      </c>
    </row>
    <row r="30" spans="1:5">
      <c r="A30">
        <f t="shared" si="0"/>
        <v>3</v>
      </c>
      <c r="B30">
        <f>IF(A30&gt;0,Param!$C$31/A30,IF(A30&lt;0,Param!$C$32/A30,10000))</f>
        <v>10</v>
      </c>
      <c r="C30">
        <f>MIN(Param!$B$29/SQRT(Param!$B$29*Param!$B$29+A30*A30*4),0.9999)</f>
        <v>0.99920095872178938</v>
      </c>
      <c r="D30">
        <f>POWER(A30*2/Param!$B$29,2)/(1+POWER(A30/Param!$B$29,2))</f>
        <v>1.5993602558976412E-3</v>
      </c>
      <c r="E30" s="20">
        <f>ABS(A30)*2/Param!$B$29</f>
        <v>0.04</v>
      </c>
    </row>
    <row r="31" spans="1:5">
      <c r="A31">
        <f t="shared" si="0"/>
        <v>2</v>
      </c>
      <c r="B31">
        <f>IF(A31&gt;0,Param!$C$31/A31,IF(A31&lt;0,Param!$C$32/A31,10000))</f>
        <v>15</v>
      </c>
      <c r="C31">
        <f>MIN(Param!$B$29/SQRT(Param!$B$29*Param!$B$29+A31*A31*4),0.9999)</f>
        <v>0.99964463396177083</v>
      </c>
      <c r="D31">
        <f>POWER(A31*2/Param!$B$29,2)/(1+POWER(A31/Param!$B$29,2))</f>
        <v>7.1098471382865277E-4</v>
      </c>
      <c r="E31" s="20">
        <f>ABS(A31)*2/Param!$B$29</f>
        <v>2.6666666666666668E-2</v>
      </c>
    </row>
    <row r="32" spans="1:5">
      <c r="A32">
        <f t="shared" si="0"/>
        <v>1</v>
      </c>
      <c r="B32">
        <f>IF(A32&gt;0,Param!$C$31/A32,IF(A32&lt;0,Param!$C$32/A32,10000))</f>
        <v>30</v>
      </c>
      <c r="C32">
        <f>MIN(Param!$B$29/SQRT(Param!$B$29*Param!$B$29+A32*A32*4),0.9999)</f>
        <v>0.99990000000000001</v>
      </c>
      <c r="D32">
        <f>POWER(A32*2/Param!$B$29,2)/(1+POWER(A32/Param!$B$29,2))</f>
        <v>1.7776987689436028E-4</v>
      </c>
      <c r="E32" s="20">
        <f>ABS(A32)*2/Param!$B$29</f>
        <v>1.3333333333333334E-2</v>
      </c>
    </row>
    <row r="33" spans="1:5">
      <c r="A33">
        <f t="shared" si="0"/>
        <v>0</v>
      </c>
      <c r="B33">
        <f>IF(A33&gt;0,Param!$C$31/A33,IF(A33&lt;0,Param!$C$32/A33,10000))</f>
        <v>10000</v>
      </c>
      <c r="C33">
        <f>MIN(Param!$B$29/SQRT(Param!$B$29*Param!$B$29+A33*A33*4),0.9999)</f>
        <v>0.99990000000000001</v>
      </c>
      <c r="D33">
        <f>POWER(A33*2/Param!$B$29,2)/(1+POWER(A33/Param!$B$29,2))</f>
        <v>0</v>
      </c>
      <c r="E33" s="20">
        <f>ABS(A33)*2/Param!$B$29</f>
        <v>0</v>
      </c>
    </row>
    <row r="34" spans="1:5">
      <c r="A34">
        <f t="shared" si="0"/>
        <v>-1</v>
      </c>
      <c r="B34">
        <f>IF(A34&gt;0,Param!$C$31/A34,IF(A34&lt;0,Param!$C$32/A34,10000))</f>
        <v>22.5</v>
      </c>
      <c r="C34">
        <f>MIN(Param!$B$29/SQRT(Param!$B$29*Param!$B$29+A34*A34*4),0.9999)</f>
        <v>0.99990000000000001</v>
      </c>
      <c r="D34">
        <f>POWER(A34*2/Param!$B$29,2)/(1+POWER(A34/Param!$B$29,2))</f>
        <v>1.7776987689436028E-4</v>
      </c>
      <c r="E34" s="20">
        <f>ABS(A34)*2/Param!$B$29</f>
        <v>1.3333333333333334E-2</v>
      </c>
    </row>
    <row r="35" spans="1:5">
      <c r="A35">
        <f t="shared" si="0"/>
        <v>-2</v>
      </c>
      <c r="B35">
        <f>IF(A35&gt;0,Param!$C$31/A35,IF(A35&lt;0,Param!$C$32/A35,10000))</f>
        <v>11.25</v>
      </c>
      <c r="C35">
        <f>MIN(Param!$B$29/SQRT(Param!$B$29*Param!$B$29+A35*A35*4),0.9999)</f>
        <v>0.99964463396177083</v>
      </c>
      <c r="D35">
        <f>POWER(A35*2/Param!$B$29,2)/(1+POWER(A35/Param!$B$29,2))</f>
        <v>7.1098471382865277E-4</v>
      </c>
      <c r="E35" s="20">
        <f>ABS(A35)*2/Param!$B$29</f>
        <v>2.6666666666666668E-2</v>
      </c>
    </row>
    <row r="36" spans="1:5">
      <c r="A36">
        <f t="shared" si="0"/>
        <v>-3</v>
      </c>
      <c r="B36">
        <f>IF(A36&gt;0,Param!$C$31/A36,IF(A36&lt;0,Param!$C$32/A36,10000))</f>
        <v>7.5</v>
      </c>
      <c r="C36">
        <f>MIN(Param!$B$29/SQRT(Param!$B$29*Param!$B$29+A36*A36*4),0.9999)</f>
        <v>0.99920095872178938</v>
      </c>
      <c r="D36">
        <f>POWER(A36*2/Param!$B$29,2)/(1+POWER(A36/Param!$B$29,2))</f>
        <v>1.5993602558976412E-3</v>
      </c>
      <c r="E36" s="20">
        <f>ABS(A36)*2/Param!$B$29</f>
        <v>0.04</v>
      </c>
    </row>
    <row r="37" spans="1:5">
      <c r="A37">
        <f t="shared" si="0"/>
        <v>-4</v>
      </c>
      <c r="B37">
        <f>IF(A37&gt;0,Param!$C$31/A37,IF(A37&lt;0,Param!$C$32/A37,10000))</f>
        <v>5.625</v>
      </c>
      <c r="C37">
        <f>MIN(Param!$B$29/SQRT(Param!$B$29*Param!$B$29+A37*A37*4),0.9999)</f>
        <v>0.99858080467782673</v>
      </c>
      <c r="D37">
        <f>POWER(A37*2/Param!$B$29,2)/(1+POWER(A37/Param!$B$29,2))</f>
        <v>2.8424231657488016E-3</v>
      </c>
      <c r="E37" s="20">
        <f>ABS(A37)*2/Param!$B$29</f>
        <v>5.3333333333333337E-2</v>
      </c>
    </row>
    <row r="38" spans="1:5">
      <c r="A38">
        <f t="shared" si="0"/>
        <v>-5</v>
      </c>
      <c r="B38">
        <f>IF(A38&gt;0,Param!$C$31/A38,IF(A38&lt;0,Param!$C$32/A38,10000))</f>
        <v>4.5</v>
      </c>
      <c r="C38">
        <f>MIN(Param!$B$29/SQRT(Param!$B$29*Param!$B$29+A38*A38*4),0.9999)</f>
        <v>0.99778515785660904</v>
      </c>
      <c r="D38">
        <f>POWER(A38*2/Param!$B$29,2)/(1+POWER(A38/Param!$B$29,2))</f>
        <v>4.4395116537180911E-3</v>
      </c>
      <c r="E38" s="20">
        <f>ABS(A38)*2/Param!$B$29</f>
        <v>6.6666666666666666E-2</v>
      </c>
    </row>
    <row r="39" spans="1:5">
      <c r="A39">
        <f t="shared" si="0"/>
        <v>-6</v>
      </c>
      <c r="B39">
        <f>IF(A39&gt;0,Param!$C$31/A39,IF(A39&lt;0,Param!$C$32/A39,10000))</f>
        <v>3.75</v>
      </c>
      <c r="C39">
        <f>MIN(Param!$B$29/SQRT(Param!$B$29*Param!$B$29+A39*A39*4),0.9999)</f>
        <v>0.99681527853612495</v>
      </c>
      <c r="D39">
        <f>POWER(A39*2/Param!$B$29,2)/(1+POWER(A39/Param!$B$29,2))</f>
        <v>6.3897763578274758E-3</v>
      </c>
      <c r="E39" s="20">
        <f>ABS(A39)*2/Param!$B$29</f>
        <v>0.08</v>
      </c>
    </row>
    <row r="40" spans="1:5">
      <c r="A40">
        <f t="shared" si="0"/>
        <v>-7</v>
      </c>
      <c r="B40">
        <f>IF(A40&gt;0,Param!$C$31/A40,IF(A40&lt;0,Param!$C$32/A40,10000))</f>
        <v>3.2142857142857144</v>
      </c>
      <c r="C40">
        <f>MIN(Param!$B$29/SQRT(Param!$B$29*Param!$B$29+A40*A40*4),0.9999)</f>
        <v>0.99567269573139672</v>
      </c>
      <c r="D40">
        <f>POWER(A40*2/Param!$B$29,2)/(1+POWER(A40/Param!$B$29,2))</f>
        <v>8.692181471462149E-3</v>
      </c>
      <c r="E40" s="20">
        <f>ABS(A40)*2/Param!$B$29</f>
        <v>9.3333333333333338E-2</v>
      </c>
    </row>
    <row r="41" spans="1:5">
      <c r="A41">
        <f t="shared" si="0"/>
        <v>-8</v>
      </c>
      <c r="B41">
        <f>IF(A41&gt;0,Param!$C$31/A41,IF(A41&lt;0,Param!$C$32/A41,10000))</f>
        <v>2.8125</v>
      </c>
      <c r="C41">
        <f>MIN(Param!$B$29/SQRT(Param!$B$29*Param!$B$29+A41*A41*4),0.9999)</f>
        <v>0.99435920055192895</v>
      </c>
      <c r="D41">
        <f>POWER(A41*2/Param!$B$29,2)/(1+POWER(A41/Param!$B$29,2))</f>
        <v>1.1345506115936894E-2</v>
      </c>
      <c r="E41" s="20">
        <f>ABS(A41)*2/Param!$B$29</f>
        <v>0.10666666666666667</v>
      </c>
    </row>
    <row r="42" spans="1:5">
      <c r="A42">
        <f t="shared" si="0"/>
        <v>-9</v>
      </c>
      <c r="B42">
        <f>IF(A42&gt;0,Param!$C$31/A42,IF(A42&lt;0,Param!$C$32/A42,10000))</f>
        <v>2.5</v>
      </c>
      <c r="C42">
        <f>MIN(Param!$B$29/SQRT(Param!$B$29*Param!$B$29+A42*A42*4),0.9999)</f>
        <v>0.99287683848692199</v>
      </c>
      <c r="D42">
        <f>POWER(A42*2/Param!$B$29,2)/(1+POWER(A42/Param!$B$29,2))</f>
        <v>1.4348345954563571E-2</v>
      </c>
      <c r="E42" s="20">
        <f>ABS(A42)*2/Param!$B$29</f>
        <v>0.12</v>
      </c>
    </row>
    <row r="43" spans="1:5">
      <c r="A43">
        <f t="shared" si="0"/>
        <v>-10</v>
      </c>
      <c r="B43">
        <f>IF(A43&gt;0,Param!$C$31/A43,IF(A43&lt;0,Param!$C$32/A43,10000))</f>
        <v>2.25</v>
      </c>
      <c r="C43">
        <f>MIN(Param!$B$29/SQRT(Param!$B$29*Param!$B$29+A43*A43*4),0.9999)</f>
        <v>0.99122790068263456</v>
      </c>
      <c r="D43">
        <f>POWER(A43*2/Param!$B$29,2)/(1+POWER(A43/Param!$B$29,2))</f>
        <v>1.7699115044247787E-2</v>
      </c>
      <c r="E43" s="20">
        <f>ABS(A43)*2/Param!$B$29</f>
        <v>0.13333333333333333</v>
      </c>
    </row>
    <row r="44" spans="1:5">
      <c r="A44">
        <f t="shared" si="0"/>
        <v>-11</v>
      </c>
      <c r="B44">
        <f>IF(A44&gt;0,Param!$C$31/A44,IF(A44&lt;0,Param!$C$32/A44,10000))</f>
        <v>2.0454545454545454</v>
      </c>
      <c r="C44">
        <f>MIN(Param!$B$29/SQRT(Param!$B$29*Param!$B$29+A44*A44*4),0.9999)</f>
        <v>0.98941491428370487</v>
      </c>
      <c r="D44">
        <f>POWER(A44*2/Param!$B$29,2)/(1+POWER(A44/Param!$B$29,2))</f>
        <v>2.1396047920074272E-2</v>
      </c>
      <c r="E44" s="20">
        <f>ABS(A44)*2/Param!$B$29</f>
        <v>0.14666666666666667</v>
      </c>
    </row>
    <row r="45" spans="1:5">
      <c r="A45">
        <f t="shared" si="0"/>
        <v>-12</v>
      </c>
      <c r="B45">
        <f>IF(A45&gt;0,Param!$C$31/A45,IF(A45&lt;0,Param!$C$32/A45,10000))</f>
        <v>1.875</v>
      </c>
      <c r="C45">
        <f>MIN(Param!$B$29/SQRT(Param!$B$29*Param!$B$29+A45*A45*4),0.9999)</f>
        <v>0.98744063191670539</v>
      </c>
      <c r="D45">
        <f>POWER(A45*2/Param!$B$29,2)/(1+POWER(A45/Param!$B$29,2))</f>
        <v>2.5437201907790145E-2</v>
      </c>
      <c r="E45" s="20">
        <f>ABS(A45)*2/Param!$B$29</f>
        <v>0.16</v>
      </c>
    </row>
    <row r="46" spans="1:5">
      <c r="A46">
        <f t="shared" si="0"/>
        <v>-13</v>
      </c>
      <c r="B46">
        <f>IF(A46&gt;0,Param!$C$31/A46,IF(A46&lt;0,Param!$C$32/A46,10000))</f>
        <v>1.7307692307692308</v>
      </c>
      <c r="C46">
        <f>MIN(Param!$B$29/SQRT(Param!$B$29*Param!$B$29+A46*A46*4),0.9999)</f>
        <v>0.98530802039964094</v>
      </c>
      <c r="D46">
        <f>POWER(A46*2/Param!$B$29,2)/(1+POWER(A46/Param!$B$29,2))</f>
        <v>2.9820459658564565E-2</v>
      </c>
      <c r="E46" s="20">
        <f>ABS(A46)*2/Param!$B$29</f>
        <v>0.17333333333333334</v>
      </c>
    </row>
    <row r="47" spans="1:5">
      <c r="A47">
        <f t="shared" si="0"/>
        <v>-14</v>
      </c>
      <c r="B47">
        <f>IF(A47&gt;0,Param!$C$31/A47,IF(A47&lt;0,Param!$C$32/A47,10000))</f>
        <v>1.6071428571428572</v>
      </c>
      <c r="C47">
        <f>MIN(Param!$B$29/SQRT(Param!$B$29*Param!$B$29+A47*A47*4),0.9999)</f>
        <v>0.98302024876545979</v>
      </c>
      <c r="D47">
        <f>POWER(A47*2/Param!$B$29,2)/(1+POWER(A47/Param!$B$29,2))</f>
        <v>3.4543531899894259E-2</v>
      </c>
      <c r="E47" s="20">
        <f>ABS(A47)*2/Param!$B$29</f>
        <v>0.18666666666666668</v>
      </c>
    </row>
    <row r="48" spans="1:5">
      <c r="A48">
        <f t="shared" si="0"/>
        <v>-15</v>
      </c>
      <c r="B48">
        <f>IF(A48&gt;0,Param!$C$31/A48,IF(A48&lt;0,Param!$C$32/A48,10000))</f>
        <v>1.5</v>
      </c>
      <c r="C48">
        <f>MIN(Param!$B$29/SQRT(Param!$B$29*Param!$B$29+A48*A48*4),0.9999)</f>
        <v>0.98058067569092011</v>
      </c>
      <c r="D48">
        <f>POWER(A48*2/Param!$B$29,2)/(1+POWER(A48/Param!$B$29,2))</f>
        <v>3.9603960396039611E-2</v>
      </c>
      <c r="E48" s="20">
        <f>ABS(A48)*2/Param!$B$29</f>
        <v>0.2</v>
      </c>
    </row>
    <row r="49" spans="1:5">
      <c r="A49">
        <f t="shared" si="0"/>
        <v>-16</v>
      </c>
      <c r="B49">
        <f>IF(A49&gt;0,Param!$C$31/A49,IF(A49&lt;0,Param!$C$32/A49,10000))</f>
        <v>1.40625</v>
      </c>
      <c r="C49">
        <f>MIN(Param!$B$29/SQRT(Param!$B$29*Param!$B$29+A49*A49*4),0.9999)</f>
        <v>0.97799283642430745</v>
      </c>
      <c r="D49">
        <f>POWER(A49*2/Param!$B$29,2)/(1+POWER(A49/Param!$B$29,2))</f>
        <v>4.4999121110915814E-2</v>
      </c>
      <c r="E49" s="20">
        <f>ABS(A49)*2/Param!$B$29</f>
        <v>0.21333333333333335</v>
      </c>
    </row>
    <row r="50" spans="1:5">
      <c r="A50">
        <f t="shared" si="0"/>
        <v>-17</v>
      </c>
      <c r="B50">
        <f>IF(A50&gt;0,Param!$C$31/A50,IF(A50&lt;0,Param!$C$32/A50,10000))</f>
        <v>1.3235294117647058</v>
      </c>
      <c r="C50">
        <f>MIN(Param!$B$29/SQRT(Param!$B$29*Param!$B$29+A50*A50*4),0.9999)</f>
        <v>0.97526042930658008</v>
      </c>
      <c r="D50">
        <f>POWER(A50*2/Param!$B$29,2)/(1+POWER(A50/Param!$B$29,2))</f>
        <v>5.0726227565930926E-2</v>
      </c>
      <c r="E50" s="20">
        <f>ABS(A50)*2/Param!$B$29</f>
        <v>0.22666666666666666</v>
      </c>
    </row>
    <row r="51" spans="1:5">
      <c r="A51">
        <f t="shared" si="0"/>
        <v>-18</v>
      </c>
      <c r="B51">
        <f>IF(A51&gt;0,Param!$C$31/A51,IF(A51&lt;0,Param!$C$32/A51,10000))</f>
        <v>1.25</v>
      </c>
      <c r="C51">
        <f>MIN(Param!$B$29/SQRT(Param!$B$29*Param!$B$29+A51*A51*4),0.9999)</f>
        <v>0.97238730198051748</v>
      </c>
      <c r="D51">
        <f>POWER(A51*2/Param!$B$29,2)/(1+POWER(A51/Param!$B$29,2))</f>
        <v>5.6782334384858045E-2</v>
      </c>
      <c r="E51" s="20">
        <f>ABS(A51)*2/Param!$B$29</f>
        <v>0.24</v>
      </c>
    </row>
    <row r="52" spans="1:5">
      <c r="A52">
        <f t="shared" si="0"/>
        <v>-19</v>
      </c>
      <c r="B52">
        <f>IF(A52&gt;0,Param!$C$31/A52,IF(A52&lt;0,Param!$C$32/A52,10000))</f>
        <v>1.1842105263157894</v>
      </c>
      <c r="C52">
        <f>MIN(Param!$B$29/SQRT(Param!$B$29*Param!$B$29+A52*A52*4),0.9999)</f>
        <v>0.96937743738145832</v>
      </c>
      <c r="D52">
        <f>POWER(A52*2/Param!$B$29,2)/(1+POWER(A52/Param!$B$29,2))</f>
        <v>6.3164341017453315E-2</v>
      </c>
      <c r="E52" s="20">
        <f>ABS(A52)*2/Param!$B$29</f>
        <v>0.25333333333333335</v>
      </c>
    </row>
    <row r="53" spans="1:5">
      <c r="A53">
        <f t="shared" si="0"/>
        <v>-20</v>
      </c>
      <c r="B53">
        <f>IF(A53&gt;0,Param!$C$31/A53,IF(A53&lt;0,Param!$C$32/A53,10000))</f>
        <v>1.125</v>
      </c>
      <c r="C53">
        <f>MIN(Param!$B$29/SQRT(Param!$B$29*Param!$B$29+A53*A53*4),0.9999)</f>
        <v>0.96623493960124629</v>
      </c>
      <c r="D53">
        <f>POWER(A53*2/Param!$B$29,2)/(1+POWER(A53/Param!$B$29,2))</f>
        <v>6.9868995633187783E-2</v>
      </c>
      <c r="E53" s="20">
        <f>ABS(A53)*2/Param!$B$29</f>
        <v>0.26666666666666666</v>
      </c>
    </row>
    <row r="54" spans="1:5">
      <c r="A54">
        <f t="shared" si="0"/>
        <v>-21</v>
      </c>
      <c r="B54">
        <f>IF(A54&gt;0,Param!$C$31/A54,IF(A54&lt;0,Param!$C$32/A54,10000))</f>
        <v>1.0714285714285714</v>
      </c>
      <c r="C54">
        <f>MIN(Param!$B$29/SQRT(Param!$B$29*Param!$B$29+A54*A54*4),0.9999)</f>
        <v>0.96296401971418177</v>
      </c>
      <c r="D54">
        <f>POWER(A54*2/Param!$B$29,2)/(1+POWER(A54/Param!$B$29,2))</f>
        <v>7.6892899176147514E-2</v>
      </c>
      <c r="E54" s="20">
        <f>ABS(A54)*2/Param!$B$29</f>
        <v>0.28000000000000003</v>
      </c>
    </row>
    <row r="55" spans="1:5">
      <c r="A55">
        <f t="shared" si="0"/>
        <v>-22</v>
      </c>
      <c r="B55">
        <f>IF(A55&gt;0,Param!$C$31/A55,IF(A55&lt;0,Param!$C$32/A55,10000))</f>
        <v>1.0227272727272727</v>
      </c>
      <c r="C55">
        <f>MIN(Param!$B$29/SQRT(Param!$B$29*Param!$B$29+A55*A55*4),0.9999)</f>
        <v>0.95956898165014548</v>
      </c>
      <c r="D55">
        <f>POWER(A55*2/Param!$B$29,2)/(1+POWER(A55/Param!$B$29,2))</f>
        <v>8.4232509571876099E-2</v>
      </c>
      <c r="E55" s="20">
        <f>ABS(A55)*2/Param!$B$29</f>
        <v>0.29333333333333333</v>
      </c>
    </row>
    <row r="56" spans="1:5">
      <c r="A56">
        <f t="shared" si="0"/>
        <v>-23</v>
      </c>
      <c r="B56">
        <f>IF(A56&gt;0,Param!$C$31/A56,IF(A56&lt;0,Param!$C$32/A56,10000))</f>
        <v>0.97826086956521741</v>
      </c>
      <c r="C56">
        <f>MIN(Param!$B$29/SQRT(Param!$B$29*Param!$B$29+A56*A56*4),0.9999)</f>
        <v>0.9560542081957355</v>
      </c>
      <c r="D56">
        <f>POWER(A56*2/Param!$B$29,2)/(1+POWER(A56/Param!$B$29,2))</f>
        <v>9.1884146076685908E-2</v>
      </c>
      <c r="E56" s="20">
        <f>ABS(A56)*2/Param!$B$29</f>
        <v>0.30666666666666664</v>
      </c>
    </row>
    <row r="57" spans="1:5">
      <c r="A57">
        <f t="shared" si="0"/>
        <v>-24</v>
      </c>
      <c r="B57">
        <f>IF(A57&gt;0,Param!$C$31/A57,IF(A57&lt;0,Param!$C$32/A57,10000))</f>
        <v>0.9375</v>
      </c>
      <c r="C57">
        <f>MIN(Param!$B$29/SQRT(Param!$B$29*Param!$B$29+A57*A57*4),0.9999)</f>
        <v>0.95242414719932422</v>
      </c>
      <c r="D57">
        <f>POWER(A57*2/Param!$B$29,2)/(1+POWER(A57/Param!$B$29,2))</f>
        <v>9.9843993759750393E-2</v>
      </c>
      <c r="E57" s="20">
        <f>ABS(A57)*2/Param!$B$29</f>
        <v>0.32</v>
      </c>
    </row>
    <row r="58" spans="1:5">
      <c r="A58">
        <f t="shared" si="0"/>
        <v>-25</v>
      </c>
      <c r="B58">
        <f>IF(A58&gt;0,Param!$C$31/A58,IF(A58&lt;0,Param!$C$32/A58,10000))</f>
        <v>0.9</v>
      </c>
      <c r="C58">
        <f>MIN(Param!$B$29/SQRT(Param!$B$29*Param!$B$29+A58*A58*4),0.9999)</f>
        <v>0.94868329805051377</v>
      </c>
      <c r="D58">
        <f>POWER(A58*2/Param!$B$29,2)/(1+POWER(A58/Param!$B$29,2))</f>
        <v>0.10810810810810811</v>
      </c>
      <c r="E58" s="20">
        <f>ABS(A58)*2/Param!$B$29</f>
        <v>0.33333333333333331</v>
      </c>
    </row>
    <row r="59" spans="1:5">
      <c r="A59">
        <f t="shared" si="0"/>
        <v>-26</v>
      </c>
      <c r="B59">
        <f>IF(A59&gt;0,Param!$C$31/A59,IF(A59&lt;0,Param!$C$32/A59,10000))</f>
        <v>0.86538461538461542</v>
      </c>
      <c r="C59">
        <f>MIN(Param!$B$29/SQRT(Param!$B$29*Param!$B$29+A59*A59*4),0.9999)</f>
        <v>0.94483619849862577</v>
      </c>
      <c r="D59">
        <f>POWER(A59*2/Param!$B$29,2)/(1+POWER(A59/Param!$B$29,2))</f>
        <v>0.11667241974456334</v>
      </c>
      <c r="E59" s="20">
        <f>ABS(A59)*2/Param!$B$29</f>
        <v>0.34666666666666668</v>
      </c>
    </row>
    <row r="60" spans="1:5">
      <c r="A60">
        <f t="shared" si="0"/>
        <v>-27</v>
      </c>
      <c r="B60">
        <f>IF(A60&gt;0,Param!$C$31/A60,IF(A60&lt;0,Param!$C$32/A60,10000))</f>
        <v>0.83333333333333337</v>
      </c>
      <c r="C60">
        <f>MIN(Param!$B$29/SQRT(Param!$B$29*Param!$B$29+A60*A60*4),0.9999)</f>
        <v>0.94088741186872682</v>
      </c>
      <c r="D60">
        <f>POWER(A60*2/Param!$B$29,2)/(1+POWER(A60/Param!$B$29,2))</f>
        <v>0.12553273924835334</v>
      </c>
      <c r="E60" s="20">
        <f>ABS(A60)*2/Param!$B$29</f>
        <v>0.36</v>
      </c>
    </row>
    <row r="61" spans="1:5">
      <c r="A61">
        <f t="shared" si="0"/>
        <v>-28</v>
      </c>
      <c r="B61">
        <f>IF(A61&gt;0,Param!$C$31/A61,IF(A61&lt;0,Param!$C$32/A61,10000))</f>
        <v>0.8035714285714286</v>
      </c>
      <c r="C61">
        <f>MIN(Param!$B$29/SQRT(Param!$B$29*Param!$B$29+A61*A61*4),0.9999)</f>
        <v>0.93684151472735688</v>
      </c>
      <c r="D61">
        <f>POWER(A61*2/Param!$B$29,2)/(1+POWER(A61/Param!$B$29,2))</f>
        <v>0.13468476206837315</v>
      </c>
      <c r="E61" s="20">
        <f>ABS(A61)*2/Param!$B$29</f>
        <v>0.37333333333333335</v>
      </c>
    </row>
    <row r="62" spans="1:5">
      <c r="A62">
        <f t="shared" si="0"/>
        <v>-29</v>
      </c>
      <c r="B62">
        <f>IF(A62&gt;0,Param!$C$31/A62,IF(A62&lt;0,Param!$C$32/A62,10000))</f>
        <v>0.77586206896551724</v>
      </c>
      <c r="C62">
        <f>MIN(Param!$B$29/SQRT(Param!$B$29*Param!$B$29+A62*A62*4),0.9999)</f>
        <v>0.93270308504367272</v>
      </c>
      <c r="D62">
        <f>POWER(A62*2/Param!$B$29,2)/(1+POWER(A62/Param!$B$29,2))</f>
        <v>0.14412407351870099</v>
      </c>
      <c r="E62" s="20">
        <f>ABS(A62)*2/Param!$B$29</f>
        <v>0.38666666666666666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Feuil7"/>
  <dimension ref="A2:AE498"/>
  <sheetViews>
    <sheetView workbookViewId="0">
      <selection activeCell="A5" sqref="A5"/>
    </sheetView>
  </sheetViews>
  <sheetFormatPr baseColWidth="10" defaultRowHeight="15"/>
  <cols>
    <col min="1" max="1" width="8.42578125" customWidth="1"/>
    <col min="2" max="2" width="10.85546875" bestFit="1" customWidth="1"/>
    <col min="3" max="3" width="8.28515625" bestFit="1" customWidth="1"/>
    <col min="4" max="5" width="5.28515625" bestFit="1" customWidth="1"/>
    <col min="6" max="7" width="13.140625" bestFit="1" customWidth="1"/>
    <col min="8" max="9" width="7.140625" customWidth="1"/>
    <col min="10" max="10" width="14.28515625" bestFit="1" customWidth="1"/>
    <col min="11" max="11" width="7" bestFit="1" customWidth="1"/>
    <col min="12" max="12" width="9.5703125" bestFit="1" customWidth="1"/>
    <col min="13" max="13" width="7" bestFit="1" customWidth="1"/>
    <col min="14" max="14" width="7.140625" bestFit="1" customWidth="1"/>
    <col min="15" max="15" width="7" bestFit="1" customWidth="1"/>
    <col min="16" max="16" width="7.140625" bestFit="1" customWidth="1"/>
    <col min="17" max="17" width="7" bestFit="1" customWidth="1"/>
    <col min="18" max="18" width="7.140625" bestFit="1" customWidth="1"/>
    <col min="19" max="19" width="7" bestFit="1" customWidth="1"/>
    <col min="20" max="20" width="7.140625" bestFit="1" customWidth="1"/>
    <col min="21" max="21" width="7" bestFit="1" customWidth="1"/>
    <col min="22" max="22" width="7.140625" bestFit="1" customWidth="1"/>
    <col min="23" max="23" width="7" bestFit="1" customWidth="1"/>
    <col min="24" max="24" width="7.140625" bestFit="1" customWidth="1"/>
    <col min="25" max="25" width="7" bestFit="1" customWidth="1"/>
    <col min="26" max="26" width="7.140625" bestFit="1" customWidth="1"/>
    <col min="27" max="27" width="7" bestFit="1" customWidth="1"/>
    <col min="28" max="28" width="7.85546875" style="7" customWidth="1"/>
    <col min="29" max="29" width="8.28515625" customWidth="1"/>
  </cols>
  <sheetData>
    <row r="2" spans="1:31">
      <c r="J2">
        <f>0.5</f>
        <v>0.5</v>
      </c>
      <c r="K2">
        <f>0.5</f>
        <v>0.5</v>
      </c>
      <c r="L2">
        <f t="shared" ref="L2:AA2" si="0">J2+1</f>
        <v>1.5</v>
      </c>
      <c r="M2">
        <f t="shared" si="0"/>
        <v>1.5</v>
      </c>
      <c r="N2">
        <f t="shared" si="0"/>
        <v>2.5</v>
      </c>
      <c r="O2">
        <f t="shared" si="0"/>
        <v>2.5</v>
      </c>
      <c r="P2">
        <f t="shared" si="0"/>
        <v>3.5</v>
      </c>
      <c r="Q2">
        <f t="shared" si="0"/>
        <v>3.5</v>
      </c>
      <c r="R2">
        <f t="shared" si="0"/>
        <v>4.5</v>
      </c>
      <c r="S2">
        <f t="shared" si="0"/>
        <v>4.5</v>
      </c>
      <c r="T2">
        <f t="shared" si="0"/>
        <v>5.5</v>
      </c>
      <c r="U2">
        <f t="shared" si="0"/>
        <v>5.5</v>
      </c>
      <c r="V2">
        <f t="shared" si="0"/>
        <v>6.5</v>
      </c>
      <c r="W2">
        <f t="shared" si="0"/>
        <v>6.5</v>
      </c>
      <c r="X2">
        <f t="shared" si="0"/>
        <v>7.5</v>
      </c>
      <c r="Y2">
        <f t="shared" si="0"/>
        <v>7.5</v>
      </c>
      <c r="Z2">
        <f t="shared" si="0"/>
        <v>8.5</v>
      </c>
      <c r="AA2">
        <f t="shared" si="0"/>
        <v>8.5</v>
      </c>
    </row>
    <row r="3" spans="1:31" ht="45.75" customHeight="1">
      <c r="A3" t="s">
        <v>10</v>
      </c>
      <c r="B3" t="s">
        <v>11</v>
      </c>
      <c r="C3" t="s">
        <v>12</v>
      </c>
      <c r="D3" t="s">
        <v>13</v>
      </c>
      <c r="E3" t="s">
        <v>14</v>
      </c>
      <c r="F3" s="6" t="s">
        <v>21</v>
      </c>
      <c r="G3" s="6" t="s">
        <v>22</v>
      </c>
      <c r="H3" s="6" t="s">
        <v>23</v>
      </c>
      <c r="I3" s="6" t="s">
        <v>24</v>
      </c>
      <c r="J3" t="s">
        <v>15</v>
      </c>
      <c r="K3" t="s">
        <v>16</v>
      </c>
      <c r="L3" t="s">
        <v>17</v>
      </c>
      <c r="M3" t="s">
        <v>18</v>
      </c>
      <c r="N3" t="s">
        <v>27</v>
      </c>
      <c r="O3" t="s">
        <v>28</v>
      </c>
      <c r="P3" t="s">
        <v>29</v>
      </c>
      <c r="Q3" t="s">
        <v>30</v>
      </c>
      <c r="R3" t="s">
        <v>31</v>
      </c>
      <c r="S3" t="s">
        <v>32</v>
      </c>
      <c r="T3" t="s">
        <v>36</v>
      </c>
      <c r="U3" t="s">
        <v>37</v>
      </c>
      <c r="V3" t="s">
        <v>38</v>
      </c>
      <c r="W3" t="s">
        <v>39</v>
      </c>
      <c r="X3" t="s">
        <v>40</v>
      </c>
      <c r="Y3" t="s">
        <v>41</v>
      </c>
      <c r="Z3" t="s">
        <v>42</v>
      </c>
      <c r="AA3" t="s">
        <v>43</v>
      </c>
      <c r="AB3" s="7" t="s">
        <v>26</v>
      </c>
      <c r="AC3" s="9" t="s">
        <v>44</v>
      </c>
      <c r="AD3" t="s">
        <v>52</v>
      </c>
      <c r="AE3" t="s">
        <v>119</v>
      </c>
    </row>
    <row r="4" spans="1:31" s="4" customFormat="1">
      <c r="A4" s="4">
        <f>Param!$C$42-1</f>
        <v>50</v>
      </c>
      <c r="B4" s="4">
        <f>MOD(ATAN(A4/Param!$B$29*2)+Param!$D$14,2*PI())</f>
        <v>2.5951312433410463</v>
      </c>
      <c r="C4" s="4">
        <f>B4*180/PI()</f>
        <v>148.69006752597977</v>
      </c>
      <c r="D4" s="4">
        <f>(($B4*2&lt;=PI())+($B4*2&gt;=PI()*3))*2-1</f>
        <v>-1</v>
      </c>
      <c r="E4" s="4">
        <f>($B4&lt;=PI())*2-1</f>
        <v>1</v>
      </c>
      <c r="F4" s="4">
        <f>1/MAX(ABS(COS($B4)),0.0001)</f>
        <v>1.1704547860959436</v>
      </c>
      <c r="G4" s="4">
        <f>1/MAX(ABS(SIN($B4)),0.0001)</f>
        <v>1.9243083759009521</v>
      </c>
      <c r="H4" s="4">
        <f t="shared" ref="H4:H30" si="1">F4/G4*D4*E4</f>
        <v>-0.60824699448077924</v>
      </c>
      <c r="I4" s="4">
        <f>1/H4</f>
        <v>-1.6440689540170021</v>
      </c>
      <c r="J4" s="4" t="str">
        <f>IF(TRUNC(MOD((COS(J$2*$D4-0.5+Param!$H$8)+SIN(ROUND($H4*(J$2*$D4-Param!$G$15)+Param!$G$16,0)+Param!$H$9))*1000,1),2)&gt;PwallX,    $F4*(J$2-Param!$G$15*$D4),    "NoWall")</f>
        <v>NoWall</v>
      </c>
      <c r="K4" s="4" t="str">
        <f>IF(TRUNC(MOD((COS(ROUND($I4*(K$2*$E4-Param!$G$16)+Param!$G$15,0)+Param!$H$8)+SIN(K$2*$E4-0.5+Param!$H$9))*100000,1),2)&gt;PWallY,    $G4*(K$2-Param!$G$16*$E4),    "NoWall")</f>
        <v>NoWall</v>
      </c>
      <c r="L4" s="4">
        <f>IF(J4="NoWall",     IF(TRUNC(MOD((COS(L$2*$D4-0.5+Param!$H$8)+SIN(ROUND($H4*(L$2*$D4-Param!$G$15)+Param!$G$16,0)+Param!$H$9))*1000,1),2)&gt;PwallX,        $F4*(L$2-Param!$G$15*$D4),        "NoWall"),     J4)</f>
        <v>2.1950107834602477</v>
      </c>
      <c r="M4" s="4" t="str">
        <f>IF(K4="NoWall",    IF(TRUNC(MOD((COS(ROUND($I4*(M$2*$E4-Param!$G$16)+Param!$G$15,0)+Param!$H$8)+SIN(M$2*$E4-0.5+Param!$H$9))*100000,1),2)&gt;PWallY,        $G4*(M$2-Param!$G$16*$E4),        "NoWall"),    K4)</f>
        <v>NoWall</v>
      </c>
      <c r="N4" s="4">
        <f>IF(L4="NoWall",     IF(TRUNC(MOD((COS(N$2*$D4-0.5+Param!$H$8)+SIN(ROUND($H4*(N$2*$D4-Param!$G$15)+Param!$G$16,0)+Param!$H$9))*1000,1),2)&gt;PwallX,        $F4*(N$2-Param!$G$15*$D4),        "NoWall"),     L4)</f>
        <v>2.1950107834602477</v>
      </c>
      <c r="O4" s="4">
        <f>IF(M4="NoWall",    IF(TRUNC(MOD((COS(ROUND($I4*(O$2*$E4-Param!$G$16)+Param!$G$15,0)+Param!$H$8)+SIN(O$2*$E4-0.5+Param!$H$9))*100000,1),2)&gt;PWallY,        $G4*(O$2-Param!$G$16*$E4),        "NoWall"),    M4)</f>
        <v>4.5443637039628353</v>
      </c>
      <c r="P4" s="4">
        <f>IF(N4="NoWall",     IF(TRUNC(MOD((COS(P$2*$D4-0.5+Param!$H$8)+SIN(ROUND($H4*(P$2*$D4-Param!$G$15)+Param!$G$16,0)+Param!$H$9))*1000,1),2)&gt;PwallX,        $F4*(P$2-Param!$G$15*$D4),        "NoWall"),     N4)</f>
        <v>2.1950107834602477</v>
      </c>
      <c r="Q4" s="4">
        <f>IF(O4="NoWall",    IF(TRUNC(MOD((COS(ROUND($I4*(Q$2*$E4-Param!$G$16)+Param!$G$15,0)+Param!$H$8)+SIN(Q$2*$E4-0.5+Param!$H$9))*100000,1),2)&gt;PWallY,        $G4*(Q$2-Param!$G$16*$E4),        "NoWall"),    O4)</f>
        <v>4.5443637039628353</v>
      </c>
      <c r="R4" s="4">
        <f>IF(P4="NoWall",     IF(TRUNC(MOD((COS(R$2*$D4-0.5+Param!$H$8)+SIN(ROUND($H4*(R$2*$D4-Param!$G$15)+Param!$G$16,0)+Param!$H$9))*1000,1),2)&gt;PwallX,        $F4*(R$2-Param!$G$15*$D4),        "NoWall"),     P4)</f>
        <v>2.1950107834602477</v>
      </c>
      <c r="S4" s="4">
        <f>IF(Q4="NoWall",    IF(TRUNC(MOD((COS(ROUND($I4*(S$2*$E4-Param!$G$16)+Param!$G$15,0)+Param!$H$8)+SIN(S$2*$E4-0.5+Param!$H$9))*100000,1),2)&gt;PWallY,        $G4*(S$2-Param!$G$16*$E4),        "NoWall"),    Q4)</f>
        <v>4.5443637039628353</v>
      </c>
      <c r="T4" s="4">
        <f>IF(R4="NoWall",     IF(TRUNC(MOD((COS(T$2*$D4-0.5+Param!$H$8)+SIN(ROUND($H4*(T$2*$D4-Param!$G$15)+Param!$G$16,0)+Param!$H$9))*1000,1),2)&gt;PwallX,        $F4*(T$2-Param!$G$15*$D4),        "NoWall"),     R4)</f>
        <v>2.1950107834602477</v>
      </c>
      <c r="U4" s="4">
        <f>IF(S4="NoWall",    IF(TRUNC(MOD((COS(ROUND($I4*(U$2*$E4-Param!$G$16)+Param!$G$15,0)+Param!$H$8)+SIN(U$2*$E4-0.5+Param!$H$9))*100000,1),2)&gt;PWallY,        $G4*(U$2-Param!$G$16*$E4),        "NoWall"),    S4)</f>
        <v>4.5443637039628353</v>
      </c>
      <c r="V4" s="4">
        <f>IF(T4="NoWall",     IF(TRUNC(MOD((COS(V$2*$D4-0.5+Param!$H$8)+SIN(ROUND($H4*(V$2*$D4-Param!$G$15)+Param!$G$16,0)+Param!$H$9))*1000,1),2)&gt;PwallX,        $F4*(V$2-Param!$G$15*$D4),        "NoWall"),     T4)</f>
        <v>2.1950107834602477</v>
      </c>
      <c r="W4" s="4">
        <f>IF(U4="NoWall",    IF(TRUNC(MOD((COS(ROUND($I4*(W$2*$E4-Param!$G$16)+Param!$G$15,0)+Param!$H$8)+SIN(W$2*$E4-0.5+Param!$H$9))*100000,1),2)&gt;PWallY,        $G4*(W$2-Param!$G$16*$E4),        "NoWall"),    U4)</f>
        <v>4.5443637039628353</v>
      </c>
      <c r="X4" s="4">
        <f>IF(V4="NoWall",     IF(TRUNC(MOD((COS(X$2*$D4-0.5+Param!$H$8)+SIN(ROUND($H4*(X$2*$D4-Param!$G$15)+Param!$G$16,0)+Param!$H$9))*1000,1),2)&gt;PwallX,        $F4*(X$2-Param!$G$15*$D4),        "NoWall"),     V4)</f>
        <v>2.1950107834602477</v>
      </c>
      <c r="Y4" s="4">
        <f>IF(W4="NoWall",    IF(TRUNC(MOD((COS(ROUND($I4*(Y$2*$E4-Param!$G$16)+Param!$G$15,0)+Param!$H$8)+SIN(Y$2*$E4-0.5+Param!$H$9))*100000,1),2)&gt;PWallY,        $G4*(Y$2-Param!$G$16*$E4),        "NoWall"),    W4)</f>
        <v>4.5443637039628353</v>
      </c>
      <c r="Z4" s="4">
        <f>IF(X4="NoWall",     IF(TRUNC(MOD((COS(Z$2*$D4-0.5+Param!$H$8)+SIN(ROUND($H4*(Z$2*$D4-Param!$G$15)+Param!$G$16,0)+Param!$H$9))*1000,1),2)&gt;PwallX,        $F4*(Z$2-Param!$G$15*$D4),        "NoWall"),     X4)</f>
        <v>2.1950107834602477</v>
      </c>
      <c r="AA4" s="4">
        <f>IF(Y4="NoWall",    IF(TRUNC(MOD((COS(ROUND($I4*(AA$2*$E4-Param!$G$16)+Param!$G$15,0)+Param!$H$8)+SIN(AA$2*$E4-0.5+Param!$H$9))*100000,1),2)&gt;PWallY,        $G4*(AA$2-Param!$G$16*$E4),        "NoWall"),    Y4)</f>
        <v>4.5443637039628353</v>
      </c>
      <c r="AB4" s="8">
        <f>MIN(IF(Z4="NoWall",10000,Z4),IF(AA4="NoWall",10000,AA4))</f>
        <v>2.1950107834602477</v>
      </c>
      <c r="AC4" s="8">
        <f>AB4*COS(B4-Param!$D$14)</f>
        <v>1.8263593684528401</v>
      </c>
      <c r="AD4" s="4">
        <f>IF(Z4=AB4,MIN(ABS(COS($B4)),0.9999),IF(AA4=AB4,MIN(ABS(SIN($B4)),0.9999),0))</f>
        <v>0.85436875638357956</v>
      </c>
      <c r="AE4" s="4">
        <f>MIN(AC4,Ghosts!P42)</f>
        <v>1.8263593684528401</v>
      </c>
    </row>
    <row r="5" spans="1:31" s="4" customFormat="1">
      <c r="A5" s="4">
        <f>A4-1</f>
        <v>49</v>
      </c>
      <c r="B5" s="4">
        <f>MOD(ATAN(A5/Param!$B$29*2)+Param!$D$14,2*PI())</f>
        <v>2.5858435847066779</v>
      </c>
      <c r="C5" s="4">
        <f t="shared" ref="C5:C30" si="2">B5*180/PI()</f>
        <v>148.15792388467221</v>
      </c>
      <c r="D5" s="4">
        <f t="shared" ref="D5:D67" si="3">(($B5*2&lt;=PI())+($B5*2&gt;=PI()*3))*2-1</f>
        <v>-1</v>
      </c>
      <c r="E5" s="4">
        <f t="shared" ref="E5:E68" si="4">($B5&lt;=PI())*2-1</f>
        <v>1</v>
      </c>
      <c r="F5" s="4">
        <f t="shared" ref="F5:F30" si="5">1/MAX(ABS(COS(B5)),0.0001)</f>
        <v>1.177155436444951</v>
      </c>
      <c r="G5" s="4">
        <f t="shared" ref="G5:G68" si="6">1/MAX(ABS(SIN($B5)),0.0001)</f>
        <v>1.8954479038075938</v>
      </c>
      <c r="H5" s="4">
        <f t="shared" si="1"/>
        <v>-0.62104341358064763</v>
      </c>
      <c r="I5" s="4">
        <f t="shared" ref="I5:I30" si="7">1/H5</f>
        <v>-1.6101933908846482</v>
      </c>
      <c r="J5" s="4" t="str">
        <f>IF(TRUNC(MOD((COS(J$2*$D5-0.5+Param!$H$8)+SIN(ROUND($H5*(J$2*$D5-Param!$G$15)+Param!$G$16,0)+Param!$H$9))*1000,1),2)&gt;PwallX,    $F5*(J$2-Param!$G$15*$D5),    "NoWall")</f>
        <v>NoWall</v>
      </c>
      <c r="K5" s="4" t="str">
        <f>IF(TRUNC(MOD((COS(ROUND($I5*(K$2*$E5-Param!$G$16)+Param!$G$15,0)+Param!$H$8)+SIN(K$2*$E5-0.5+Param!$H$9))*100000,1),2)&gt;PWallY,    $G5*(K$2-Param!$G$16*$E5),    "NoWall")</f>
        <v>NoWall</v>
      </c>
      <c r="L5" s="4">
        <f>IF(J5="NoWall",     IF(TRUNC(MOD((COS(L$2*$D5-0.5+Param!$H$8)+SIN(ROUND($H5*(L$2*$D5-Param!$G$15)+Param!$G$16,0)+Param!$H$9))*1000,1),2)&gt;PwallX,        $F5*(L$2-Param!$G$15*$D5),        "NoWall"),     J5)</f>
        <v>2.2075768389345707</v>
      </c>
      <c r="M5" s="4" t="str">
        <f>IF(K5="NoWall",    IF(TRUNC(MOD((COS(ROUND($I5*(M$2*$E5-Param!$G$16)+Param!$G$15,0)+Param!$H$8)+SIN(M$2*$E5-0.5+Param!$H$9))*100000,1),2)&gt;PWallY,        $G5*(M$2-Param!$G$16*$E5),        "NoWall"),    K5)</f>
        <v>NoWall</v>
      </c>
      <c r="N5" s="4">
        <f>IF(L5="NoWall",     IF(TRUNC(MOD((COS(N$2*$D5-0.5+Param!$H$8)+SIN(ROUND($H5*(N$2*$D5-Param!$G$15)+Param!$G$16,0)+Param!$H$9))*1000,1),2)&gt;PwallX,        $F5*(N$2-Param!$G$15*$D5),        "NoWall"),     L5)</f>
        <v>2.2075768389345707</v>
      </c>
      <c r="O5" s="4" t="str">
        <f>IF(M5="NoWall",    IF(TRUNC(MOD((COS(ROUND($I5*(O$2*$E5-Param!$G$16)+Param!$G$15,0)+Param!$H$8)+SIN(O$2*$E5-0.5+Param!$H$9))*100000,1),2)&gt;PWallY,        $G5*(O$2-Param!$G$16*$E5),        "NoWall"),    M5)</f>
        <v>NoWall</v>
      </c>
      <c r="P5" s="4">
        <f>IF(N5="NoWall",     IF(TRUNC(MOD((COS(P$2*$D5-0.5+Param!$H$8)+SIN(ROUND($H5*(P$2*$D5-Param!$G$15)+Param!$G$16,0)+Param!$H$9))*1000,1),2)&gt;PwallX,        $F5*(P$2-Param!$G$15*$D5),        "NoWall"),     N5)</f>
        <v>2.2075768389345707</v>
      </c>
      <c r="Q5" s="4">
        <f>IF(O5="NoWall",    IF(TRUNC(MOD((COS(ROUND($I5*(Q$2*$E5-Param!$G$16)+Param!$G$15,0)+Param!$H$8)+SIN(Q$2*$E5-0.5+Param!$H$9))*100000,1),2)&gt;PWallY,        $G5*(Q$2-Param!$G$16*$E5),        "NoWall"),    O5)</f>
        <v>6.3716559610441683</v>
      </c>
      <c r="R5" s="4">
        <f>IF(P5="NoWall",     IF(TRUNC(MOD((COS(R$2*$D5-0.5+Param!$H$8)+SIN(ROUND($H5*(R$2*$D5-Param!$G$15)+Param!$G$16,0)+Param!$H$9))*1000,1),2)&gt;PwallX,        $F5*(R$2-Param!$G$15*$D5),        "NoWall"),     P5)</f>
        <v>2.2075768389345707</v>
      </c>
      <c r="S5" s="4">
        <f>IF(Q5="NoWall",    IF(TRUNC(MOD((COS(ROUND($I5*(S$2*$E5-Param!$G$16)+Param!$G$15,0)+Param!$H$8)+SIN(S$2*$E5-0.5+Param!$H$9))*100000,1),2)&gt;PWallY,        $G5*(S$2-Param!$G$16*$E5),        "NoWall"),    Q5)</f>
        <v>6.3716559610441683</v>
      </c>
      <c r="T5" s="4">
        <f>IF(R5="NoWall",     IF(TRUNC(MOD((COS(T$2*$D5-0.5+Param!$H$8)+SIN(ROUND($H5*(T$2*$D5-Param!$G$15)+Param!$G$16,0)+Param!$H$9))*1000,1),2)&gt;PwallX,        $F5*(T$2-Param!$G$15*$D5),        "NoWall"),     R5)</f>
        <v>2.2075768389345707</v>
      </c>
      <c r="U5" s="4">
        <f>IF(S5="NoWall",    IF(TRUNC(MOD((COS(ROUND($I5*(U$2*$E5-Param!$G$16)+Param!$G$15,0)+Param!$H$8)+SIN(U$2*$E5-0.5+Param!$H$9))*100000,1),2)&gt;PWallY,        $G5*(U$2-Param!$G$16*$E5),        "NoWall"),    S5)</f>
        <v>6.3716559610441683</v>
      </c>
      <c r="V5" s="4">
        <f>IF(T5="NoWall",     IF(TRUNC(MOD((COS(V$2*$D5-0.5+Param!$H$8)+SIN(ROUND($H5*(V$2*$D5-Param!$G$15)+Param!$G$16,0)+Param!$H$9))*1000,1),2)&gt;PwallX,        $F5*(V$2-Param!$G$15*$D5),        "NoWall"),     T5)</f>
        <v>2.2075768389345707</v>
      </c>
      <c r="W5" s="4">
        <f>IF(U5="NoWall",    IF(TRUNC(MOD((COS(ROUND($I5*(W$2*$E5-Param!$G$16)+Param!$G$15,0)+Param!$H$8)+SIN(W$2*$E5-0.5+Param!$H$9))*100000,1),2)&gt;PWallY,        $G5*(W$2-Param!$G$16*$E5),        "NoWall"),    U5)</f>
        <v>6.3716559610441683</v>
      </c>
      <c r="X5" s="4">
        <f>IF(V5="NoWall",     IF(TRUNC(MOD((COS(X$2*$D5-0.5+Param!$H$8)+SIN(ROUND($H5*(X$2*$D5-Param!$G$15)+Param!$G$16,0)+Param!$H$9))*1000,1),2)&gt;PwallX,        $F5*(X$2-Param!$G$15*$D5),        "NoWall"),     V5)</f>
        <v>2.2075768389345707</v>
      </c>
      <c r="Y5" s="4">
        <f>IF(W5="NoWall",    IF(TRUNC(MOD((COS(ROUND($I5*(Y$2*$E5-Param!$G$16)+Param!$G$15,0)+Param!$H$8)+SIN(Y$2*$E5-0.5+Param!$H$9))*100000,1),2)&gt;PWallY,        $G5*(Y$2-Param!$G$16*$E5),        "NoWall"),    W5)</f>
        <v>6.3716559610441683</v>
      </c>
      <c r="Z5" s="4">
        <f>IF(X5="NoWall",     IF(TRUNC(MOD((COS(Z$2*$D5-0.5+Param!$H$8)+SIN(ROUND($H5*(Z$2*$D5-Param!$G$15)+Param!$G$16,0)+Param!$H$9))*1000,1),2)&gt;PwallX,        $F5*(Z$2-Param!$G$15*$D5),        "NoWall"),     X5)</f>
        <v>2.2075768389345707</v>
      </c>
      <c r="AA5" s="4">
        <f>IF(Y5="NoWall",    IF(TRUNC(MOD((COS(ROUND($I5*(AA$2*$E5-Param!$G$16)+Param!$G$15,0)+Param!$H$8)+SIN(AA$2*$E5-0.5+Param!$H$9))*100000,1),2)&gt;PWallY,        $G5*(AA$2-Param!$G$16*$E5),        "NoWall"),    Y5)</f>
        <v>6.3716559610441683</v>
      </c>
      <c r="AB5" s="8">
        <f t="shared" ref="AB5:AB68" si="8">MIN(IF(Z5="NoWall",10000,Z5),IF(AA5="NoWall",10000,AA5))</f>
        <v>2.2075768389345707</v>
      </c>
      <c r="AC5" s="8">
        <f>AB5*COS(B5-Param!$D$14)</f>
        <v>1.8481087134939391</v>
      </c>
      <c r="AD5" s="4">
        <f t="shared" ref="AD5:AD68" si="9">IF(Z5=AB5,MIN(ABS(COS($B5)),0.9999),IF(AA5=AB5,MIN(ABS(SIN($B5)),0.9999),0))</f>
        <v>0.84950548503605738</v>
      </c>
      <c r="AE5" s="4">
        <f>MIN(AC5,Ghosts!P43)</f>
        <v>1.8481087134939391</v>
      </c>
    </row>
    <row r="6" spans="1:31" s="4" customFormat="1">
      <c r="A6" s="4">
        <f t="shared" ref="A6:A69" si="10">A5-1</f>
        <v>48</v>
      </c>
      <c r="B6" s="4">
        <f>MOD(ATAN(A6/Param!$B$29*2)+Param!$D$14,2*PI())</f>
        <v>2.576441830894141</v>
      </c>
      <c r="C6" s="4">
        <f t="shared" si="2"/>
        <v>147.61924307119284</v>
      </c>
      <c r="D6" s="4">
        <f t="shared" si="3"/>
        <v>-1</v>
      </c>
      <c r="E6" s="4">
        <f t="shared" si="4"/>
        <v>1</v>
      </c>
      <c r="F6" s="4">
        <f t="shared" si="5"/>
        <v>1.184121632801644</v>
      </c>
      <c r="G6" s="4">
        <f t="shared" si="6"/>
        <v>1.8672630200077878</v>
      </c>
      <c r="H6" s="4">
        <f t="shared" si="1"/>
        <v>-0.63414828019070679</v>
      </c>
      <c r="I6" s="4">
        <f t="shared" si="7"/>
        <v>-1.5769182559310435</v>
      </c>
      <c r="J6" s="4" t="str">
        <f>IF(TRUNC(MOD((COS(J$2*$D6-0.5+Param!$H$8)+SIN(ROUND($H6*(J$2*$D6-Param!$G$15)+Param!$G$16,0)+Param!$H$9))*1000,1),2)&gt;PwallX,    $F6*(J$2-Param!$G$15*$D6),    "NoWall")</f>
        <v>NoWall</v>
      </c>
      <c r="K6" s="4" t="str">
        <f>IF(TRUNC(MOD((COS(ROUND($I6*(K$2*$E6-Param!$G$16)+Param!$G$15,0)+Param!$H$8)+SIN(K$2*$E6-0.5+Param!$H$9))*100000,1),2)&gt;PWallY,    $G6*(K$2-Param!$G$16*$E6),    "NoWall")</f>
        <v>NoWall</v>
      </c>
      <c r="L6" s="4">
        <f>IF(J6="NoWall",     IF(TRUNC(MOD((COS(L$2*$D6-0.5+Param!$H$8)+SIN(ROUND($H6*(L$2*$D6-Param!$G$15)+Param!$G$16,0)+Param!$H$9))*1000,1),2)&gt;PwallX,        $F6*(L$2-Param!$G$15*$D6),        "NoWall"),     J6)</f>
        <v>2.2206408857514881</v>
      </c>
      <c r="M6" s="4" t="str">
        <f>IF(K6="NoWall",    IF(TRUNC(MOD((COS(ROUND($I6*(M$2*$E6-Param!$G$16)+Param!$G$15,0)+Param!$H$8)+SIN(M$2*$E6-0.5+Param!$H$9))*100000,1),2)&gt;PWallY,        $G6*(M$2-Param!$G$16*$E6),        "NoWall"),    K6)</f>
        <v>NoWall</v>
      </c>
      <c r="N6" s="4">
        <f>IF(L6="NoWall",     IF(TRUNC(MOD((COS(N$2*$D6-0.5+Param!$H$8)+SIN(ROUND($H6*(N$2*$D6-Param!$G$15)+Param!$G$16,0)+Param!$H$9))*1000,1),2)&gt;PwallX,        $F6*(N$2-Param!$G$15*$D6),        "NoWall"),     L6)</f>
        <v>2.2206408857514881</v>
      </c>
      <c r="O6" s="4" t="str">
        <f>IF(M6="NoWall",    IF(TRUNC(MOD((COS(ROUND($I6*(O$2*$E6-Param!$G$16)+Param!$G$15,0)+Param!$H$8)+SIN(O$2*$E6-0.5+Param!$H$9))*100000,1),2)&gt;PWallY,        $G6*(O$2-Param!$G$16*$E6),        "NoWall"),    M6)</f>
        <v>NoWall</v>
      </c>
      <c r="P6" s="4">
        <f>IF(N6="NoWall",     IF(TRUNC(MOD((COS(P$2*$D6-0.5+Param!$H$8)+SIN(ROUND($H6*(P$2*$D6-Param!$G$15)+Param!$G$16,0)+Param!$H$9))*1000,1),2)&gt;PwallX,        $F6*(P$2-Param!$G$15*$D6),        "NoWall"),     N6)</f>
        <v>2.2206408857514881</v>
      </c>
      <c r="Q6" s="4">
        <f>IF(O6="NoWall",    IF(TRUNC(MOD((COS(ROUND($I6*(Q$2*$E6-Param!$G$16)+Param!$G$15,0)+Param!$H$8)+SIN(Q$2*$E6-0.5+Param!$H$9))*100000,1),2)&gt;PWallY,        $G6*(Q$2-Param!$G$16*$E6),        "NoWall"),    O6)</f>
        <v>6.2769108707076731</v>
      </c>
      <c r="R6" s="4">
        <f>IF(P6="NoWall",     IF(TRUNC(MOD((COS(R$2*$D6-0.5+Param!$H$8)+SIN(ROUND($H6*(R$2*$D6-Param!$G$15)+Param!$G$16,0)+Param!$H$9))*1000,1),2)&gt;PwallX,        $F6*(R$2-Param!$G$15*$D6),        "NoWall"),     P6)</f>
        <v>2.2206408857514881</v>
      </c>
      <c r="S6" s="4">
        <f>IF(Q6="NoWall",    IF(TRUNC(MOD((COS(ROUND($I6*(S$2*$E6-Param!$G$16)+Param!$G$15,0)+Param!$H$8)+SIN(S$2*$E6-0.5+Param!$H$9))*100000,1),2)&gt;PWallY,        $G6*(S$2-Param!$G$16*$E6),        "NoWall"),    Q6)</f>
        <v>6.2769108707076731</v>
      </c>
      <c r="T6" s="4">
        <f>IF(R6="NoWall",     IF(TRUNC(MOD((COS(T$2*$D6-0.5+Param!$H$8)+SIN(ROUND($H6*(T$2*$D6-Param!$G$15)+Param!$G$16,0)+Param!$H$9))*1000,1),2)&gt;PwallX,        $F6*(T$2-Param!$G$15*$D6),        "NoWall"),     R6)</f>
        <v>2.2206408857514881</v>
      </c>
      <c r="U6" s="4">
        <f>IF(S6="NoWall",    IF(TRUNC(MOD((COS(ROUND($I6*(U$2*$E6-Param!$G$16)+Param!$G$15,0)+Param!$H$8)+SIN(U$2*$E6-0.5+Param!$H$9))*100000,1),2)&gt;PWallY,        $G6*(U$2-Param!$G$16*$E6),        "NoWall"),    S6)</f>
        <v>6.2769108707076731</v>
      </c>
      <c r="V6" s="4">
        <f>IF(T6="NoWall",     IF(TRUNC(MOD((COS(V$2*$D6-0.5+Param!$H$8)+SIN(ROUND($H6*(V$2*$D6-Param!$G$15)+Param!$G$16,0)+Param!$H$9))*1000,1),2)&gt;PwallX,        $F6*(V$2-Param!$G$15*$D6),        "NoWall"),     T6)</f>
        <v>2.2206408857514881</v>
      </c>
      <c r="W6" s="4">
        <f>IF(U6="NoWall",    IF(TRUNC(MOD((COS(ROUND($I6*(W$2*$E6-Param!$G$16)+Param!$G$15,0)+Param!$H$8)+SIN(W$2*$E6-0.5+Param!$H$9))*100000,1),2)&gt;PWallY,        $G6*(W$2-Param!$G$16*$E6),        "NoWall"),    U6)</f>
        <v>6.2769108707076731</v>
      </c>
      <c r="X6" s="4">
        <f>IF(V6="NoWall",     IF(TRUNC(MOD((COS(X$2*$D6-0.5+Param!$H$8)+SIN(ROUND($H6*(X$2*$D6-Param!$G$15)+Param!$G$16,0)+Param!$H$9))*1000,1),2)&gt;PwallX,        $F6*(X$2-Param!$G$15*$D6),        "NoWall"),     V6)</f>
        <v>2.2206408857514881</v>
      </c>
      <c r="Y6" s="4">
        <f>IF(W6="NoWall",    IF(TRUNC(MOD((COS(ROUND($I6*(Y$2*$E6-Param!$G$16)+Param!$G$15,0)+Param!$H$8)+SIN(Y$2*$E6-0.5+Param!$H$9))*100000,1),2)&gt;PWallY,        $G6*(Y$2-Param!$G$16*$E6),        "NoWall"),    W6)</f>
        <v>6.2769108707076731</v>
      </c>
      <c r="Z6" s="4">
        <f>IF(X6="NoWall",     IF(TRUNC(MOD((COS(Z$2*$D6-0.5+Param!$H$8)+SIN(ROUND($H6*(Z$2*$D6-Param!$G$15)+Param!$G$16,0)+Param!$H$9))*1000,1),2)&gt;PwallX,        $F6*(Z$2-Param!$G$15*$D6),        "NoWall"),     X6)</f>
        <v>2.2206408857514881</v>
      </c>
      <c r="AA6" s="4">
        <f>IF(Y6="NoWall",    IF(TRUNC(MOD((COS(ROUND($I6*(AA$2*$E6-Param!$G$16)+Param!$G$15,0)+Param!$H$8)+SIN(AA$2*$E6-0.5+Param!$H$9))*100000,1),2)&gt;PWallY,        $G6*(AA$2-Param!$G$16*$E6),        "NoWall"),    Y6)</f>
        <v>6.2769108707076731</v>
      </c>
      <c r="AB6" s="8">
        <f t="shared" si="8"/>
        <v>2.2206408857514881</v>
      </c>
      <c r="AC6" s="8">
        <f>AB6*COS(B6-Param!$D$14)</f>
        <v>1.8703823092081246</v>
      </c>
      <c r="AD6" s="4">
        <f t="shared" si="9"/>
        <v>0.84450783796086026</v>
      </c>
      <c r="AE6" s="4">
        <f>MIN(AC6,Ghosts!P44)</f>
        <v>1.8703823092081246</v>
      </c>
    </row>
    <row r="7" spans="1:31" s="4" customFormat="1">
      <c r="A7" s="4">
        <f t="shared" si="10"/>
        <v>47</v>
      </c>
      <c r="B7" s="4">
        <f>MOD(ATAN(A7/Param!$B$29*2)+Param!$D$14,2*PI())</f>
        <v>2.5669255593549032</v>
      </c>
      <c r="C7" s="4">
        <f t="shared" si="2"/>
        <v>147.07400087529405</v>
      </c>
      <c r="D7" s="4">
        <f t="shared" si="3"/>
        <v>-1</v>
      </c>
      <c r="E7" s="4">
        <f t="shared" si="4"/>
        <v>1</v>
      </c>
      <c r="F7" s="4">
        <f t="shared" si="5"/>
        <v>1.1913650315440236</v>
      </c>
      <c r="G7" s="4">
        <f t="shared" si="6"/>
        <v>1.8397389134157123</v>
      </c>
      <c r="H7" s="4">
        <f t="shared" si="1"/>
        <v>-0.6475728826826308</v>
      </c>
      <c r="I7" s="4">
        <f t="shared" si="7"/>
        <v>-1.5442277259316468</v>
      </c>
      <c r="J7" s="4" t="str">
        <f>IF(TRUNC(MOD((COS(J$2*$D7-0.5+Param!$H$8)+SIN(ROUND($H7*(J$2*$D7-Param!$G$15)+Param!$G$16,0)+Param!$H$9))*1000,1),2)&gt;PwallX,    $F7*(J$2-Param!$G$15*$D7),    "NoWall")</f>
        <v>NoWall</v>
      </c>
      <c r="K7" s="4" t="str">
        <f>IF(TRUNC(MOD((COS(ROUND($I7*(K$2*$E7-Param!$G$16)+Param!$G$15,0)+Param!$H$8)+SIN(K$2*$E7-0.5+Param!$H$9))*100000,1),2)&gt;PWallY,    $G7*(K$2-Param!$G$16*$E7),    "NoWall")</f>
        <v>NoWall</v>
      </c>
      <c r="L7" s="4">
        <f>IF(J7="NoWall",     IF(TRUNC(MOD((COS(L$2*$D7-0.5+Param!$H$8)+SIN(ROUND($H7*(L$2*$D7-Param!$G$15)+Param!$G$16,0)+Param!$H$9))*1000,1),2)&gt;PwallX,        $F7*(L$2-Param!$G$15*$D7),        "NoWall"),     J7)</f>
        <v>2.2342247836835543</v>
      </c>
      <c r="M7" s="4" t="str">
        <f>IF(K7="NoWall",    IF(TRUNC(MOD((COS(ROUND($I7*(M$2*$E7-Param!$G$16)+Param!$G$15,0)+Param!$H$8)+SIN(M$2*$E7-0.5+Param!$H$9))*100000,1),2)&gt;PWallY,        $G7*(M$2-Param!$G$16*$E7),        "NoWall"),    K7)</f>
        <v>NoWall</v>
      </c>
      <c r="N7" s="4">
        <f>IF(L7="NoWall",     IF(TRUNC(MOD((COS(N$2*$D7-0.5+Param!$H$8)+SIN(ROUND($H7*(N$2*$D7-Param!$G$15)+Param!$G$16,0)+Param!$H$9))*1000,1),2)&gt;PwallX,        $F7*(N$2-Param!$G$15*$D7),        "NoWall"),     L7)</f>
        <v>2.2342247836835543</v>
      </c>
      <c r="O7" s="4" t="str">
        <f>IF(M7="NoWall",    IF(TRUNC(MOD((COS(ROUND($I7*(O$2*$E7-Param!$G$16)+Param!$G$15,0)+Param!$H$8)+SIN(O$2*$E7-0.5+Param!$H$9))*100000,1),2)&gt;PWallY,        $G7*(O$2-Param!$G$16*$E7),        "NoWall"),    M7)</f>
        <v>NoWall</v>
      </c>
      <c r="P7" s="4">
        <f>IF(N7="NoWall",     IF(TRUNC(MOD((COS(P$2*$D7-0.5+Param!$H$8)+SIN(ROUND($H7*(P$2*$D7-Param!$G$15)+Param!$G$16,0)+Param!$H$9))*1000,1),2)&gt;PwallX,        $F7*(P$2-Param!$G$15*$D7),        "NoWall"),     N7)</f>
        <v>2.2342247836835543</v>
      </c>
      <c r="Q7" s="4">
        <f>IF(O7="NoWall",    IF(TRUNC(MOD((COS(ROUND($I7*(Q$2*$E7-Param!$G$16)+Param!$G$15,0)+Param!$H$8)+SIN(Q$2*$E7-0.5+Param!$H$9))*100000,1),2)&gt;PWallY,        $G7*(Q$2-Param!$G$16*$E7),        "NoWall"),    O7)</f>
        <v>6.1843870205467057</v>
      </c>
      <c r="R7" s="4">
        <f>IF(P7="NoWall",     IF(TRUNC(MOD((COS(R$2*$D7-0.5+Param!$H$8)+SIN(ROUND($H7*(R$2*$D7-Param!$G$15)+Param!$G$16,0)+Param!$H$9))*1000,1),2)&gt;PwallX,        $F7*(R$2-Param!$G$15*$D7),        "NoWall"),     P7)</f>
        <v>2.2342247836835543</v>
      </c>
      <c r="S7" s="4">
        <f>IF(Q7="NoWall",    IF(TRUNC(MOD((COS(ROUND($I7*(S$2*$E7-Param!$G$16)+Param!$G$15,0)+Param!$H$8)+SIN(S$2*$E7-0.5+Param!$H$9))*100000,1),2)&gt;PWallY,        $G7*(S$2-Param!$G$16*$E7),        "NoWall"),    Q7)</f>
        <v>6.1843870205467057</v>
      </c>
      <c r="T7" s="4">
        <f>IF(R7="NoWall",     IF(TRUNC(MOD((COS(T$2*$D7-0.5+Param!$H$8)+SIN(ROUND($H7*(T$2*$D7-Param!$G$15)+Param!$G$16,0)+Param!$H$9))*1000,1),2)&gt;PwallX,        $F7*(T$2-Param!$G$15*$D7),        "NoWall"),     R7)</f>
        <v>2.2342247836835543</v>
      </c>
      <c r="U7" s="4">
        <f>IF(S7="NoWall",    IF(TRUNC(MOD((COS(ROUND($I7*(U$2*$E7-Param!$G$16)+Param!$G$15,0)+Param!$H$8)+SIN(U$2*$E7-0.5+Param!$H$9))*100000,1),2)&gt;PWallY,        $G7*(U$2-Param!$G$16*$E7),        "NoWall"),    S7)</f>
        <v>6.1843870205467057</v>
      </c>
      <c r="V7" s="4">
        <f>IF(T7="NoWall",     IF(TRUNC(MOD((COS(V$2*$D7-0.5+Param!$H$8)+SIN(ROUND($H7*(V$2*$D7-Param!$G$15)+Param!$G$16,0)+Param!$H$9))*1000,1),2)&gt;PwallX,        $F7*(V$2-Param!$G$15*$D7),        "NoWall"),     T7)</f>
        <v>2.2342247836835543</v>
      </c>
      <c r="W7" s="4">
        <f>IF(U7="NoWall",    IF(TRUNC(MOD((COS(ROUND($I7*(W$2*$E7-Param!$G$16)+Param!$G$15,0)+Param!$H$8)+SIN(W$2*$E7-0.5+Param!$H$9))*100000,1),2)&gt;PWallY,        $G7*(W$2-Param!$G$16*$E7),        "NoWall"),    U7)</f>
        <v>6.1843870205467057</v>
      </c>
      <c r="X7" s="4">
        <f>IF(V7="NoWall",     IF(TRUNC(MOD((COS(X$2*$D7-0.5+Param!$H$8)+SIN(ROUND($H7*(X$2*$D7-Param!$G$15)+Param!$G$16,0)+Param!$H$9))*1000,1),2)&gt;PwallX,        $F7*(X$2-Param!$G$15*$D7),        "NoWall"),     V7)</f>
        <v>2.2342247836835543</v>
      </c>
      <c r="Y7" s="4">
        <f>IF(W7="NoWall",    IF(TRUNC(MOD((COS(ROUND($I7*(Y$2*$E7-Param!$G$16)+Param!$G$15,0)+Param!$H$8)+SIN(Y$2*$E7-0.5+Param!$H$9))*100000,1),2)&gt;PWallY,        $G7*(Y$2-Param!$G$16*$E7),        "NoWall"),    W7)</f>
        <v>6.1843870205467057</v>
      </c>
      <c r="Z7" s="4">
        <f>IF(X7="NoWall",     IF(TRUNC(MOD((COS(Z$2*$D7-0.5+Param!$H$8)+SIN(ROUND($H7*(Z$2*$D7-Param!$G$15)+Param!$G$16,0)+Param!$H$9))*1000,1),2)&gt;PwallX,        $F7*(Z$2-Param!$G$15*$D7),        "NoWall"),     X7)</f>
        <v>2.2342247836835543</v>
      </c>
      <c r="AA7" s="4">
        <f>IF(Y7="NoWall",    IF(TRUNC(MOD((COS(ROUND($I7*(AA$2*$E7-Param!$G$16)+Param!$G$15,0)+Param!$H$8)+SIN(AA$2*$E7-0.5+Param!$H$9))*100000,1),2)&gt;PWallY,        $G7*(AA$2-Param!$G$16*$E7),        "NoWall"),    Y7)</f>
        <v>6.1843870205467057</v>
      </c>
      <c r="AB7" s="8">
        <f t="shared" si="8"/>
        <v>2.2342247836835543</v>
      </c>
      <c r="AC7" s="8">
        <f>AB7*COS(B7-Param!$D$14)</f>
        <v>1.8931993417980819</v>
      </c>
      <c r="AD7" s="4">
        <f t="shared" si="9"/>
        <v>0.83937330165212909</v>
      </c>
      <c r="AE7" s="4">
        <f>MIN(AC7,Ghosts!P45)</f>
        <v>1.8931993417980819</v>
      </c>
    </row>
    <row r="8" spans="1:31" s="4" customFormat="1">
      <c r="A8" s="4">
        <f t="shared" si="10"/>
        <v>46</v>
      </c>
      <c r="B8" s="4">
        <f>MOD(ATAN(A8/Param!$B$29*2)+Param!$D$14,2*PI())</f>
        <v>2.557294420146659</v>
      </c>
      <c r="C8" s="4">
        <f t="shared" si="2"/>
        <v>146.52217724675867</v>
      </c>
      <c r="D8" s="4">
        <f t="shared" si="3"/>
        <v>-1</v>
      </c>
      <c r="E8" s="4">
        <f t="shared" si="4"/>
        <v>1</v>
      </c>
      <c r="F8" s="4">
        <f t="shared" si="5"/>
        <v>1.1988978834511397</v>
      </c>
      <c r="G8" s="4">
        <f t="shared" si="6"/>
        <v>1.8128613169444709</v>
      </c>
      <c r="H8" s="4">
        <f t="shared" si="1"/>
        <v>-0.66132906706391081</v>
      </c>
      <c r="I8" s="4">
        <f t="shared" si="7"/>
        <v>-1.5121065288112612</v>
      </c>
      <c r="J8" s="4" t="str">
        <f>IF(TRUNC(MOD((COS(J$2*$D8-0.5+Param!$H$8)+SIN(ROUND($H8*(J$2*$D8-Param!$G$15)+Param!$G$16,0)+Param!$H$9))*1000,1),2)&gt;PwallX,    $F8*(J$2-Param!$G$15*$D8),    "NoWall")</f>
        <v>NoWall</v>
      </c>
      <c r="K8" s="4" t="str">
        <f>IF(TRUNC(MOD((COS(ROUND($I8*(K$2*$E8-Param!$G$16)+Param!$G$15,0)+Param!$H$8)+SIN(K$2*$E8-0.5+Param!$H$9))*100000,1),2)&gt;PWallY,    $G8*(K$2-Param!$G$16*$E8),    "NoWall")</f>
        <v>NoWall</v>
      </c>
      <c r="L8" s="4">
        <f>IF(J8="NoWall",     IF(TRUNC(MOD((COS(L$2*$D8-0.5+Param!$H$8)+SIN(ROUND($H8*(L$2*$D8-Param!$G$15)+Param!$G$16,0)+Param!$H$9))*1000,1),2)&gt;PwallX,        $F8*(L$2-Param!$G$15*$D8),        "NoWall"),     J8)</f>
        <v>2.2483515072125173</v>
      </c>
      <c r="M8" s="4" t="str">
        <f>IF(K8="NoWall",    IF(TRUNC(MOD((COS(ROUND($I8*(M$2*$E8-Param!$G$16)+Param!$G$15,0)+Param!$H$8)+SIN(M$2*$E8-0.5+Param!$H$9))*100000,1),2)&gt;PWallY,        $G8*(M$2-Param!$G$16*$E8),        "NoWall"),    K8)</f>
        <v>NoWall</v>
      </c>
      <c r="N8" s="4">
        <f>IF(L8="NoWall",     IF(TRUNC(MOD((COS(N$2*$D8-0.5+Param!$H$8)+SIN(ROUND($H8*(N$2*$D8-Param!$G$15)+Param!$G$16,0)+Param!$H$9))*1000,1),2)&gt;PwallX,        $F8*(N$2-Param!$G$15*$D8),        "NoWall"),     L8)</f>
        <v>2.2483515072125173</v>
      </c>
      <c r="O8" s="4" t="str">
        <f>IF(M8="NoWall",    IF(TRUNC(MOD((COS(ROUND($I8*(O$2*$E8-Param!$G$16)+Param!$G$15,0)+Param!$H$8)+SIN(O$2*$E8-0.5+Param!$H$9))*100000,1),2)&gt;PWallY,        $G8*(O$2-Param!$G$16*$E8),        "NoWall"),    M8)</f>
        <v>NoWall</v>
      </c>
      <c r="P8" s="4">
        <f>IF(N8="NoWall",     IF(TRUNC(MOD((COS(P$2*$D8-0.5+Param!$H$8)+SIN(ROUND($H8*(P$2*$D8-Param!$G$15)+Param!$G$16,0)+Param!$H$9))*1000,1),2)&gt;PwallX,        $F8*(P$2-Param!$G$15*$D8),        "NoWall"),     N8)</f>
        <v>2.2483515072125173</v>
      </c>
      <c r="Q8" s="4">
        <f>IF(O8="NoWall",    IF(TRUNC(MOD((COS(ROUND($I8*(Q$2*$E8-Param!$G$16)+Param!$G$15,0)+Param!$H$8)+SIN(Q$2*$E8-0.5+Param!$H$9))*100000,1),2)&gt;PWallY,        $G8*(Q$2-Param!$G$16*$E8),        "NoWall"),    O8)</f>
        <v>6.0940364509370077</v>
      </c>
      <c r="R8" s="4">
        <f>IF(P8="NoWall",     IF(TRUNC(MOD((COS(R$2*$D8-0.5+Param!$H$8)+SIN(ROUND($H8*(R$2*$D8-Param!$G$15)+Param!$G$16,0)+Param!$H$9))*1000,1),2)&gt;PwallX,        $F8*(R$2-Param!$G$15*$D8),        "NoWall"),     P8)</f>
        <v>2.2483515072125173</v>
      </c>
      <c r="S8" s="4">
        <f>IF(Q8="NoWall",    IF(TRUNC(MOD((COS(ROUND($I8*(S$2*$E8-Param!$G$16)+Param!$G$15,0)+Param!$H$8)+SIN(S$2*$E8-0.5+Param!$H$9))*100000,1),2)&gt;PWallY,        $G8*(S$2-Param!$G$16*$E8),        "NoWall"),    Q8)</f>
        <v>6.0940364509370077</v>
      </c>
      <c r="T8" s="4">
        <f>IF(R8="NoWall",     IF(TRUNC(MOD((COS(T$2*$D8-0.5+Param!$H$8)+SIN(ROUND($H8*(T$2*$D8-Param!$G$15)+Param!$G$16,0)+Param!$H$9))*1000,1),2)&gt;PwallX,        $F8*(T$2-Param!$G$15*$D8),        "NoWall"),     R8)</f>
        <v>2.2483515072125173</v>
      </c>
      <c r="U8" s="4">
        <f>IF(S8="NoWall",    IF(TRUNC(MOD((COS(ROUND($I8*(U$2*$E8-Param!$G$16)+Param!$G$15,0)+Param!$H$8)+SIN(U$2*$E8-0.5+Param!$H$9))*100000,1),2)&gt;PWallY,        $G8*(U$2-Param!$G$16*$E8),        "NoWall"),    S8)</f>
        <v>6.0940364509370077</v>
      </c>
      <c r="V8" s="4">
        <f>IF(T8="NoWall",     IF(TRUNC(MOD((COS(V$2*$D8-0.5+Param!$H$8)+SIN(ROUND($H8*(V$2*$D8-Param!$G$15)+Param!$G$16,0)+Param!$H$9))*1000,1),2)&gt;PwallX,        $F8*(V$2-Param!$G$15*$D8),        "NoWall"),     T8)</f>
        <v>2.2483515072125173</v>
      </c>
      <c r="W8" s="4">
        <f>IF(U8="NoWall",    IF(TRUNC(MOD((COS(ROUND($I8*(W$2*$E8-Param!$G$16)+Param!$G$15,0)+Param!$H$8)+SIN(W$2*$E8-0.5+Param!$H$9))*100000,1),2)&gt;PWallY,        $G8*(W$2-Param!$G$16*$E8),        "NoWall"),    U8)</f>
        <v>6.0940364509370077</v>
      </c>
      <c r="X8" s="4">
        <f>IF(V8="NoWall",     IF(TRUNC(MOD((COS(X$2*$D8-0.5+Param!$H$8)+SIN(ROUND($H8*(X$2*$D8-Param!$G$15)+Param!$G$16,0)+Param!$H$9))*1000,1),2)&gt;PwallX,        $F8*(X$2-Param!$G$15*$D8),        "NoWall"),     V8)</f>
        <v>2.2483515072125173</v>
      </c>
      <c r="Y8" s="4">
        <f>IF(W8="NoWall",    IF(TRUNC(MOD((COS(ROUND($I8*(Y$2*$E8-Param!$G$16)+Param!$G$15,0)+Param!$H$8)+SIN(Y$2*$E8-0.5+Param!$H$9))*100000,1),2)&gt;PWallY,        $G8*(Y$2-Param!$G$16*$E8),        "NoWall"),    W8)</f>
        <v>6.0940364509370077</v>
      </c>
      <c r="Z8" s="4">
        <f>IF(X8="NoWall",     IF(TRUNC(MOD((COS(Z$2*$D8-0.5+Param!$H$8)+SIN(ROUND($H8*(Z$2*$D8-Param!$G$15)+Param!$G$16,0)+Param!$H$9))*1000,1),2)&gt;PwallX,        $F8*(Z$2-Param!$G$15*$D8),        "NoWall"),     X8)</f>
        <v>2.2483515072125173</v>
      </c>
      <c r="AA8" s="4">
        <f>IF(Y8="NoWall",    IF(TRUNC(MOD((COS(ROUND($I8*(AA$2*$E8-Param!$G$16)+Param!$G$15,0)+Param!$H$8)+SIN(AA$2*$E8-0.5+Param!$H$9))*100000,1),2)&gt;PWallY,        $G8*(AA$2-Param!$G$16*$E8),        "NoWall"),    Y8)</f>
        <v>6.0940364509370077</v>
      </c>
      <c r="AB8" s="8">
        <f t="shared" si="8"/>
        <v>2.2483515072125173</v>
      </c>
      <c r="AC8" s="8">
        <f>AB8*COS(B8-Param!$D$14)</f>
        <v>1.9165799452483478</v>
      </c>
      <c r="AD8" s="4">
        <f t="shared" si="9"/>
        <v>0.83409939562275848</v>
      </c>
      <c r="AE8" s="4">
        <f>MIN(AC8,Ghosts!P46)</f>
        <v>1.9165799452483478</v>
      </c>
    </row>
    <row r="9" spans="1:31" s="4" customFormat="1">
      <c r="A9" s="4">
        <f t="shared" si="10"/>
        <v>45</v>
      </c>
      <c r="B9" s="4">
        <f>MOD(ATAN(A9/Param!$B$29*2)+Param!$D$14,2*PI())</f>
        <v>2.5475481400640629</v>
      </c>
      <c r="C9" s="4">
        <f t="shared" si="2"/>
        <v>145.96375653207352</v>
      </c>
      <c r="D9" s="4">
        <f t="shared" si="3"/>
        <v>-1</v>
      </c>
      <c r="E9" s="4">
        <f t="shared" si="4"/>
        <v>1</v>
      </c>
      <c r="F9" s="4">
        <f t="shared" si="5"/>
        <v>1.2067330695977421</v>
      </c>
      <c r="G9" s="4">
        <f t="shared" si="6"/>
        <v>1.786616482147853</v>
      </c>
      <c r="H9" s="4">
        <f t="shared" si="1"/>
        <v>-0.67542927184183332</v>
      </c>
      <c r="I9" s="4">
        <f t="shared" si="7"/>
        <v>-1.4805399198543649</v>
      </c>
      <c r="J9" s="4" t="str">
        <f>IF(TRUNC(MOD((COS(J$2*$D9-0.5+Param!$H$8)+SIN(ROUND($H9*(J$2*$D9-Param!$G$15)+Param!$G$16,0)+Param!$H$9))*1000,1),2)&gt;PwallX,    $F9*(J$2-Param!$G$15*$D9),    "NoWall")</f>
        <v>NoWall</v>
      </c>
      <c r="K9" s="4" t="str">
        <f>IF(TRUNC(MOD((COS(ROUND($I9*(K$2*$E9-Param!$G$16)+Param!$G$15,0)+Param!$H$8)+SIN(K$2*$E9-0.5+Param!$H$9))*100000,1),2)&gt;PWallY,    $G9*(K$2-Param!$G$16*$E9),    "NoWall")</f>
        <v>NoWall</v>
      </c>
      <c r="L9" s="4">
        <f>IF(J9="NoWall",     IF(TRUNC(MOD((COS(L$2*$D9-0.5+Param!$H$8)+SIN(ROUND($H9*(L$2*$D9-Param!$G$15)+Param!$G$16,0)+Param!$H$9))*1000,1),2)&gt;PwallX,        $F9*(L$2-Param!$G$15*$D9),        "NoWall"),     J9)</f>
        <v>2.2630452128443048</v>
      </c>
      <c r="M9" s="4" t="str">
        <f>IF(K9="NoWall",    IF(TRUNC(MOD((COS(ROUND($I9*(M$2*$E9-Param!$G$16)+Param!$G$15,0)+Param!$H$8)+SIN(M$2*$E9-0.5+Param!$H$9))*100000,1),2)&gt;PWallY,        $G9*(M$2-Param!$G$16*$E9),        "NoWall"),    K9)</f>
        <v>NoWall</v>
      </c>
      <c r="N9" s="4">
        <f>IF(L9="NoWall",     IF(TRUNC(MOD((COS(N$2*$D9-0.5+Param!$H$8)+SIN(ROUND($H9*(N$2*$D9-Param!$G$15)+Param!$G$16,0)+Param!$H$9))*1000,1),2)&gt;PwallX,        $F9*(N$2-Param!$G$15*$D9),        "NoWall"),     L9)</f>
        <v>2.2630452128443048</v>
      </c>
      <c r="O9" s="4" t="str">
        <f>IF(M9="NoWall",    IF(TRUNC(MOD((COS(ROUND($I9*(O$2*$E9-Param!$G$16)+Param!$G$15,0)+Param!$H$8)+SIN(O$2*$E9-0.5+Param!$H$9))*100000,1),2)&gt;PWallY,        $G9*(O$2-Param!$G$16*$E9),        "NoWall"),    M9)</f>
        <v>NoWall</v>
      </c>
      <c r="P9" s="4">
        <f>IF(N9="NoWall",     IF(TRUNC(MOD((COS(P$2*$D9-0.5+Param!$H$8)+SIN(ROUND($H9*(P$2*$D9-Param!$G$15)+Param!$G$16,0)+Param!$H$9))*1000,1),2)&gt;PwallX,        $F9*(P$2-Param!$G$15*$D9),        "NoWall"),     N9)</f>
        <v>2.2630452128443048</v>
      </c>
      <c r="Q9" s="4">
        <f>IF(O9="NoWall",    IF(TRUNC(MOD((COS(ROUND($I9*(Q$2*$E9-Param!$G$16)+Param!$G$15,0)+Param!$H$8)+SIN(Q$2*$E9-0.5+Param!$H$9))*100000,1),2)&gt;PWallY,        $G9*(Q$2-Param!$G$16*$E9),        "NoWall"),    O9)</f>
        <v>6.0058129456944886</v>
      </c>
      <c r="R9" s="4">
        <f>IF(P9="NoWall",     IF(TRUNC(MOD((COS(R$2*$D9-0.5+Param!$H$8)+SIN(ROUND($H9*(R$2*$D9-Param!$G$15)+Param!$G$16,0)+Param!$H$9))*1000,1),2)&gt;PwallX,        $F9*(R$2-Param!$G$15*$D9),        "NoWall"),     P9)</f>
        <v>2.2630452128443048</v>
      </c>
      <c r="S9" s="4">
        <f>IF(Q9="NoWall",    IF(TRUNC(MOD((COS(ROUND($I9*(S$2*$E9-Param!$G$16)+Param!$G$15,0)+Param!$H$8)+SIN(S$2*$E9-0.5+Param!$H$9))*100000,1),2)&gt;PWallY,        $G9*(S$2-Param!$G$16*$E9),        "NoWall"),    Q9)</f>
        <v>6.0058129456944886</v>
      </c>
      <c r="T9" s="4">
        <f>IF(R9="NoWall",     IF(TRUNC(MOD((COS(T$2*$D9-0.5+Param!$H$8)+SIN(ROUND($H9*(T$2*$D9-Param!$G$15)+Param!$G$16,0)+Param!$H$9))*1000,1),2)&gt;PwallX,        $F9*(T$2-Param!$G$15*$D9),        "NoWall"),     R9)</f>
        <v>2.2630452128443048</v>
      </c>
      <c r="U9" s="4">
        <f>IF(S9="NoWall",    IF(TRUNC(MOD((COS(ROUND($I9*(U$2*$E9-Param!$G$16)+Param!$G$15,0)+Param!$H$8)+SIN(U$2*$E9-0.5+Param!$H$9))*100000,1),2)&gt;PWallY,        $G9*(U$2-Param!$G$16*$E9),        "NoWall"),    S9)</f>
        <v>6.0058129456944886</v>
      </c>
      <c r="V9" s="4">
        <f>IF(T9="NoWall",     IF(TRUNC(MOD((COS(V$2*$D9-0.5+Param!$H$8)+SIN(ROUND($H9*(V$2*$D9-Param!$G$15)+Param!$G$16,0)+Param!$H$9))*1000,1),2)&gt;PwallX,        $F9*(V$2-Param!$G$15*$D9),        "NoWall"),     T9)</f>
        <v>2.2630452128443048</v>
      </c>
      <c r="W9" s="4">
        <f>IF(U9="NoWall",    IF(TRUNC(MOD((COS(ROUND($I9*(W$2*$E9-Param!$G$16)+Param!$G$15,0)+Param!$H$8)+SIN(W$2*$E9-0.5+Param!$H$9))*100000,1),2)&gt;PWallY,        $G9*(W$2-Param!$G$16*$E9),        "NoWall"),    U9)</f>
        <v>6.0058129456944886</v>
      </c>
      <c r="X9" s="4">
        <f>IF(V9="NoWall",     IF(TRUNC(MOD((COS(X$2*$D9-0.5+Param!$H$8)+SIN(ROUND($H9*(X$2*$D9-Param!$G$15)+Param!$G$16,0)+Param!$H$9))*1000,1),2)&gt;PwallX,        $F9*(X$2-Param!$G$15*$D9),        "NoWall"),     V9)</f>
        <v>2.2630452128443048</v>
      </c>
      <c r="Y9" s="4">
        <f>IF(W9="NoWall",    IF(TRUNC(MOD((COS(ROUND($I9*(Y$2*$E9-Param!$G$16)+Param!$G$15,0)+Param!$H$8)+SIN(Y$2*$E9-0.5+Param!$H$9))*100000,1),2)&gt;PWallY,        $G9*(Y$2-Param!$G$16*$E9),        "NoWall"),    W9)</f>
        <v>6.0058129456944886</v>
      </c>
      <c r="Z9" s="4">
        <f>IF(X9="NoWall",     IF(TRUNC(MOD((COS(Z$2*$D9-0.5+Param!$H$8)+SIN(ROUND($H9*(Z$2*$D9-Param!$G$15)+Param!$G$16,0)+Param!$H$9))*1000,1),2)&gt;PwallX,        $F9*(Z$2-Param!$G$15*$D9),        "NoWall"),     X9)</f>
        <v>2.2630452128443048</v>
      </c>
      <c r="AA9" s="4">
        <f>IF(Y9="NoWall",    IF(TRUNC(MOD((COS(ROUND($I9*(AA$2*$E9-Param!$G$16)+Param!$G$15,0)+Param!$H$8)+SIN(AA$2*$E9-0.5+Param!$H$9))*100000,1),2)&gt;PWallY,        $G9*(AA$2-Param!$G$16*$E9),        "NoWall"),    Y9)</f>
        <v>6.0058129456944886</v>
      </c>
      <c r="AB9" s="8">
        <f t="shared" si="8"/>
        <v>2.2630452128443048</v>
      </c>
      <c r="AC9" s="8">
        <f>AB9*COS(B9-Param!$D$14)</f>
        <v>1.9405452605816302</v>
      </c>
      <c r="AD9" s="4">
        <f t="shared" si="9"/>
        <v>0.82868367926085307</v>
      </c>
      <c r="AE9" s="4">
        <f>MIN(AC9,Ghosts!P47)</f>
        <v>1.9405452605816302</v>
      </c>
    </row>
    <row r="10" spans="1:31" s="4" customFormat="1">
      <c r="A10" s="4">
        <f t="shared" si="10"/>
        <v>44</v>
      </c>
      <c r="B10" s="4">
        <f>MOD(ATAN(A10/Param!$B$29*2)+Param!$D$14,2*PI())</f>
        <v>2.5376865268229265</v>
      </c>
      <c r="C10" s="4">
        <f t="shared" si="2"/>
        <v>145.39872771416606</v>
      </c>
      <c r="D10" s="4">
        <f t="shared" si="3"/>
        <v>-1</v>
      </c>
      <c r="E10" s="4">
        <f t="shared" si="4"/>
        <v>1</v>
      </c>
      <c r="F10" s="4">
        <f t="shared" si="5"/>
        <v>1.2148841398698886</v>
      </c>
      <c r="G10" s="4">
        <f t="shared" si="6"/>
        <v>1.7609911550104784</v>
      </c>
      <c r="H10" s="4">
        <f t="shared" si="1"/>
        <v>-0.6898865655362475</v>
      </c>
      <c r="I10" s="4">
        <f t="shared" si="7"/>
        <v>-1.4495136591371394</v>
      </c>
      <c r="J10" s="4" t="str">
        <f>IF(TRUNC(MOD((COS(J$2*$D10-0.5+Param!$H$8)+SIN(ROUND($H10*(J$2*$D10-Param!$G$15)+Param!$G$16,0)+Param!$H$9))*1000,1),2)&gt;PwallX,    $F10*(J$2-Param!$G$15*$D10),    "NoWall")</f>
        <v>NoWall</v>
      </c>
      <c r="K10" s="4" t="str">
        <f>IF(TRUNC(MOD((COS(ROUND($I10*(K$2*$E10-Param!$G$16)+Param!$G$15,0)+Param!$H$8)+SIN(K$2*$E10-0.5+Param!$H$9))*100000,1),2)&gt;PWallY,    $G10*(K$2-Param!$G$16*$E10),    "NoWall")</f>
        <v>NoWall</v>
      </c>
      <c r="L10" s="4">
        <f>IF(J10="NoWall",     IF(TRUNC(MOD((COS(L$2*$D10-0.5+Param!$H$8)+SIN(ROUND($H10*(L$2*$D10-Param!$G$15)+Param!$G$16,0)+Param!$H$9))*1000,1),2)&gt;PwallX,        $F10*(L$2-Param!$G$15*$D10),        "NoWall"),     J10)</f>
        <v>2.2783313113392167</v>
      </c>
      <c r="M10" s="4" t="str">
        <f>IF(K10="NoWall",    IF(TRUNC(MOD((COS(ROUND($I10*(M$2*$E10-Param!$G$16)+Param!$G$15,0)+Param!$H$8)+SIN(M$2*$E10-0.5+Param!$H$9))*100000,1),2)&gt;PWallY,        $G10*(M$2-Param!$G$16*$E10),        "NoWall"),    K10)</f>
        <v>NoWall</v>
      </c>
      <c r="N10" s="4">
        <f>IF(L10="NoWall",     IF(TRUNC(MOD((COS(N$2*$D10-0.5+Param!$H$8)+SIN(ROUND($H10*(N$2*$D10-Param!$G$15)+Param!$G$16,0)+Param!$H$9))*1000,1),2)&gt;PwallX,        $F10*(N$2-Param!$G$15*$D10),        "NoWall"),     L10)</f>
        <v>2.2783313113392167</v>
      </c>
      <c r="O10" s="4" t="str">
        <f>IF(M10="NoWall",    IF(TRUNC(MOD((COS(ROUND($I10*(O$2*$E10-Param!$G$16)+Param!$G$15,0)+Param!$H$8)+SIN(O$2*$E10-0.5+Param!$H$9))*100000,1),2)&gt;PWallY,        $G10*(O$2-Param!$G$16*$E10),        "NoWall"),    M10)</f>
        <v>NoWall</v>
      </c>
      <c r="P10" s="4">
        <f>IF(N10="NoWall",     IF(TRUNC(MOD((COS(P$2*$D10-0.5+Param!$H$8)+SIN(ROUND($H10*(P$2*$D10-Param!$G$15)+Param!$G$16,0)+Param!$H$9))*1000,1),2)&gt;PwallX,        $F10*(P$2-Param!$G$15*$D10),        "NoWall"),     N10)</f>
        <v>2.2783313113392167</v>
      </c>
      <c r="Q10" s="4" t="str">
        <f>IF(O10="NoWall",    IF(TRUNC(MOD((COS(ROUND($I10*(Q$2*$E10-Param!$G$16)+Param!$G$15,0)+Param!$H$8)+SIN(Q$2*$E10-0.5+Param!$H$9))*100000,1),2)&gt;PWallY,        $G10*(Q$2-Param!$G$16*$E10),        "NoWall"),    O10)</f>
        <v>NoWall</v>
      </c>
      <c r="R10" s="4">
        <f>IF(P10="NoWall",     IF(TRUNC(MOD((COS(R$2*$D10-0.5+Param!$H$8)+SIN(ROUND($H10*(R$2*$D10-Param!$G$15)+Param!$G$16,0)+Param!$H$9))*1000,1),2)&gt;PwallX,        $F10*(R$2-Param!$G$15*$D10),        "NoWall"),     P10)</f>
        <v>2.2783313113392167</v>
      </c>
      <c r="S10" s="4" t="str">
        <f>IF(Q10="NoWall",    IF(TRUNC(MOD((COS(ROUND($I10*(S$2*$E10-Param!$G$16)+Param!$G$15,0)+Param!$H$8)+SIN(S$2*$E10-0.5+Param!$H$9))*100000,1),2)&gt;PWallY,        $G10*(S$2-Param!$G$16*$E10),        "NoWall"),    Q10)</f>
        <v>NoWall</v>
      </c>
      <c r="T10" s="4">
        <f>IF(R10="NoWall",     IF(TRUNC(MOD((COS(T$2*$D10-0.5+Param!$H$8)+SIN(ROUND($H10*(T$2*$D10-Param!$G$15)+Param!$G$16,0)+Param!$H$9))*1000,1),2)&gt;PwallX,        $F10*(T$2-Param!$G$15*$D10),        "NoWall"),     R10)</f>
        <v>2.2783313113392167</v>
      </c>
      <c r="U10" s="4">
        <f>IF(S10="NoWall",    IF(TRUNC(MOD((COS(ROUND($I10*(U$2*$E10-Param!$G$16)+Param!$G$15,0)+Param!$H$8)+SIN(U$2*$E10-0.5+Param!$H$9))*100000,1),2)&gt;PWallY,        $G10*(U$2-Param!$G$16*$E10),        "NoWall"),    S10)</f>
        <v>9.4416542607133831</v>
      </c>
      <c r="V10" s="4">
        <f>IF(T10="NoWall",     IF(TRUNC(MOD((COS(V$2*$D10-0.5+Param!$H$8)+SIN(ROUND($H10*(V$2*$D10-Param!$G$15)+Param!$G$16,0)+Param!$H$9))*1000,1),2)&gt;PwallX,        $F10*(V$2-Param!$G$15*$D10),        "NoWall"),     T10)</f>
        <v>2.2783313113392167</v>
      </c>
      <c r="W10" s="4">
        <f>IF(U10="NoWall",    IF(TRUNC(MOD((COS(ROUND($I10*(W$2*$E10-Param!$G$16)+Param!$G$15,0)+Param!$H$8)+SIN(W$2*$E10-0.5+Param!$H$9))*100000,1),2)&gt;PWallY,        $G10*(W$2-Param!$G$16*$E10),        "NoWall"),    U10)</f>
        <v>9.4416542607133831</v>
      </c>
      <c r="X10" s="4">
        <f>IF(V10="NoWall",     IF(TRUNC(MOD((COS(X$2*$D10-0.5+Param!$H$8)+SIN(ROUND($H10*(X$2*$D10-Param!$G$15)+Param!$G$16,0)+Param!$H$9))*1000,1),2)&gt;PwallX,        $F10*(X$2-Param!$G$15*$D10),        "NoWall"),     V10)</f>
        <v>2.2783313113392167</v>
      </c>
      <c r="Y10" s="4">
        <f>IF(W10="NoWall",    IF(TRUNC(MOD((COS(ROUND($I10*(Y$2*$E10-Param!$G$16)+Param!$G$15,0)+Param!$H$8)+SIN(Y$2*$E10-0.5+Param!$H$9))*100000,1),2)&gt;PWallY,        $G10*(Y$2-Param!$G$16*$E10),        "NoWall"),    W10)</f>
        <v>9.4416542607133831</v>
      </c>
      <c r="Z10" s="4">
        <f>IF(X10="NoWall",     IF(TRUNC(MOD((COS(Z$2*$D10-0.5+Param!$H$8)+SIN(ROUND($H10*(Z$2*$D10-Param!$G$15)+Param!$G$16,0)+Param!$H$9))*1000,1),2)&gt;PwallX,        $F10*(Z$2-Param!$G$15*$D10),        "NoWall"),     X10)</f>
        <v>2.2783313113392167</v>
      </c>
      <c r="AA10" s="4">
        <f>IF(Y10="NoWall",    IF(TRUNC(MOD((COS(ROUND($I10*(AA$2*$E10-Param!$G$16)+Param!$G$15,0)+Param!$H$8)+SIN(AA$2*$E10-0.5+Param!$H$9))*100000,1),2)&gt;PWallY,        $G10*(AA$2-Param!$G$16*$E10),        "NoWall"),    Y10)</f>
        <v>9.4416542607133831</v>
      </c>
      <c r="AB10" s="8">
        <f t="shared" si="8"/>
        <v>2.2783313113392167</v>
      </c>
      <c r="AC10" s="8">
        <f>AB10*COS(B10-Param!$D$14)</f>
        <v>1.9651174996171232</v>
      </c>
      <c r="AD10" s="4">
        <f t="shared" si="9"/>
        <v>0.82312375903359625</v>
      </c>
      <c r="AE10" s="4">
        <f>MIN(AC10,Ghosts!P48)</f>
        <v>1.9651174996171232</v>
      </c>
    </row>
    <row r="11" spans="1:31" s="4" customFormat="1">
      <c r="A11" s="4">
        <f t="shared" si="10"/>
        <v>43</v>
      </c>
      <c r="B11" s="4">
        <f>MOD(ATAN(A11/Param!$B$29*2)+Param!$D$14,2*PI())</f>
        <v>2.5277094732851384</v>
      </c>
      <c r="C11" s="4">
        <f t="shared" si="2"/>
        <v>144.82708465447473</v>
      </c>
      <c r="D11" s="4">
        <f t="shared" si="3"/>
        <v>-1</v>
      </c>
      <c r="E11" s="4">
        <f t="shared" si="4"/>
        <v>1</v>
      </c>
      <c r="F11" s="4">
        <f t="shared" si="5"/>
        <v>1.2233653543340037</v>
      </c>
      <c r="G11" s="4">
        <f t="shared" si="6"/>
        <v>1.7359725528140915</v>
      </c>
      <c r="H11" s="4">
        <f t="shared" si="1"/>
        <v>-0.7047146870789357</v>
      </c>
      <c r="I11" s="4">
        <f t="shared" si="7"/>
        <v>-1.4190139901085801</v>
      </c>
      <c r="J11" s="4" t="str">
        <f>IF(TRUNC(MOD((COS(J$2*$D11-0.5+Param!$H$8)+SIN(ROUND($H11*(J$2*$D11-Param!$G$15)+Param!$G$16,0)+Param!$H$9))*1000,1),2)&gt;PwallX,    $F11*(J$2-Param!$G$15*$D11),    "NoWall")</f>
        <v>NoWall</v>
      </c>
      <c r="K11" s="4" t="str">
        <f>IF(TRUNC(MOD((COS(ROUND($I11*(K$2*$E11-Param!$G$16)+Param!$G$15,0)+Param!$H$8)+SIN(K$2*$E11-0.5+Param!$H$9))*100000,1),2)&gt;PWallY,    $G11*(K$2-Param!$G$16*$E11),    "NoWall")</f>
        <v>NoWall</v>
      </c>
      <c r="L11" s="4">
        <f>IF(J11="NoWall",     IF(TRUNC(MOD((COS(L$2*$D11-0.5+Param!$H$8)+SIN(ROUND($H11*(L$2*$D11-Param!$G$15)+Param!$G$16,0)+Param!$H$9))*1000,1),2)&gt;PwallX,        $F11*(L$2-Param!$G$15*$D11),        "NoWall"),     J11)</f>
        <v>2.2942365452933338</v>
      </c>
      <c r="M11" s="4" t="str">
        <f>IF(K11="NoWall",    IF(TRUNC(MOD((COS(ROUND($I11*(M$2*$E11-Param!$G$16)+Param!$G$15,0)+Param!$H$8)+SIN(M$2*$E11-0.5+Param!$H$9))*100000,1),2)&gt;PWallY,        $G11*(M$2-Param!$G$16*$E11),        "NoWall"),    K11)</f>
        <v>NoWall</v>
      </c>
      <c r="N11" s="4">
        <f>IF(L11="NoWall",     IF(TRUNC(MOD((COS(N$2*$D11-0.5+Param!$H$8)+SIN(ROUND($H11*(N$2*$D11-Param!$G$15)+Param!$G$16,0)+Param!$H$9))*1000,1),2)&gt;PwallX,        $F11*(N$2-Param!$G$15*$D11),        "NoWall"),     L11)</f>
        <v>2.2942365452933338</v>
      </c>
      <c r="O11" s="4" t="str">
        <f>IF(M11="NoWall",    IF(TRUNC(MOD((COS(ROUND($I11*(O$2*$E11-Param!$G$16)+Param!$G$15,0)+Param!$H$8)+SIN(O$2*$E11-0.5+Param!$H$9))*100000,1),2)&gt;PWallY,        $G11*(O$2-Param!$G$16*$E11),        "NoWall"),    M11)</f>
        <v>NoWall</v>
      </c>
      <c r="P11" s="4">
        <f>IF(N11="NoWall",     IF(TRUNC(MOD((COS(P$2*$D11-0.5+Param!$H$8)+SIN(ROUND($H11*(P$2*$D11-Param!$G$15)+Param!$G$16,0)+Param!$H$9))*1000,1),2)&gt;PwallX,        $F11*(P$2-Param!$G$15*$D11),        "NoWall"),     N11)</f>
        <v>2.2942365452933338</v>
      </c>
      <c r="Q11" s="4" t="str">
        <f>IF(O11="NoWall",    IF(TRUNC(MOD((COS(ROUND($I11*(Q$2*$E11-Param!$G$16)+Param!$G$15,0)+Param!$H$8)+SIN(Q$2*$E11-0.5+Param!$H$9))*100000,1),2)&gt;PWallY,        $G11*(Q$2-Param!$G$16*$E11),        "NoWall"),    O11)</f>
        <v>NoWall</v>
      </c>
      <c r="R11" s="4">
        <f>IF(P11="NoWall",     IF(TRUNC(MOD((COS(R$2*$D11-0.5+Param!$H$8)+SIN(ROUND($H11*(R$2*$D11-Param!$G$15)+Param!$G$16,0)+Param!$H$9))*1000,1),2)&gt;PwallX,        $F11*(R$2-Param!$G$15*$D11),        "NoWall"),     P11)</f>
        <v>2.2942365452933338</v>
      </c>
      <c r="S11" s="4" t="str">
        <f>IF(Q11="NoWall",    IF(TRUNC(MOD((COS(ROUND($I11*(S$2*$E11-Param!$G$16)+Param!$G$15,0)+Param!$H$8)+SIN(S$2*$E11-0.5+Param!$H$9))*100000,1),2)&gt;PWallY,        $G11*(S$2-Param!$G$16*$E11),        "NoWall"),    Q11)</f>
        <v>NoWall</v>
      </c>
      <c r="T11" s="4">
        <f>IF(R11="NoWall",     IF(TRUNC(MOD((COS(T$2*$D11-0.5+Param!$H$8)+SIN(ROUND($H11*(T$2*$D11-Param!$G$15)+Param!$G$16,0)+Param!$H$9))*1000,1),2)&gt;PwallX,        $F11*(T$2-Param!$G$15*$D11),        "NoWall"),     R11)</f>
        <v>2.2942365452933338</v>
      </c>
      <c r="U11" s="4">
        <f>IF(S11="NoWall",    IF(TRUNC(MOD((COS(ROUND($I11*(U$2*$E11-Param!$G$16)+Param!$G$15,0)+Param!$H$8)+SIN(U$2*$E11-0.5+Param!$H$9))*100000,1),2)&gt;PWallY,        $G11*(U$2-Param!$G$16*$E11),        "NoWall"),    S11)</f>
        <v>9.3075156017243756</v>
      </c>
      <c r="V11" s="4">
        <f>IF(T11="NoWall",     IF(TRUNC(MOD((COS(V$2*$D11-0.5+Param!$H$8)+SIN(ROUND($H11*(V$2*$D11-Param!$G$15)+Param!$G$16,0)+Param!$H$9))*1000,1),2)&gt;PwallX,        $F11*(V$2-Param!$G$15*$D11),        "NoWall"),     T11)</f>
        <v>2.2942365452933338</v>
      </c>
      <c r="W11" s="4">
        <f>IF(U11="NoWall",    IF(TRUNC(MOD((COS(ROUND($I11*(W$2*$E11-Param!$G$16)+Param!$G$15,0)+Param!$H$8)+SIN(W$2*$E11-0.5+Param!$H$9))*100000,1),2)&gt;PWallY,        $G11*(W$2-Param!$G$16*$E11),        "NoWall"),    U11)</f>
        <v>9.3075156017243756</v>
      </c>
      <c r="X11" s="4">
        <f>IF(V11="NoWall",     IF(TRUNC(MOD((COS(X$2*$D11-0.5+Param!$H$8)+SIN(ROUND($H11*(X$2*$D11-Param!$G$15)+Param!$G$16,0)+Param!$H$9))*1000,1),2)&gt;PwallX,        $F11*(X$2-Param!$G$15*$D11),        "NoWall"),     V11)</f>
        <v>2.2942365452933338</v>
      </c>
      <c r="Y11" s="4">
        <f>IF(W11="NoWall",    IF(TRUNC(MOD((COS(ROUND($I11*(Y$2*$E11-Param!$G$16)+Param!$G$15,0)+Param!$H$8)+SIN(Y$2*$E11-0.5+Param!$H$9))*100000,1),2)&gt;PWallY,        $G11*(Y$2-Param!$G$16*$E11),        "NoWall"),    W11)</f>
        <v>9.3075156017243756</v>
      </c>
      <c r="Z11" s="4">
        <f>IF(X11="NoWall",     IF(TRUNC(MOD((COS(Z$2*$D11-0.5+Param!$H$8)+SIN(ROUND($H11*(Z$2*$D11-Param!$G$15)+Param!$G$16,0)+Param!$H$9))*1000,1),2)&gt;PwallX,        $F11*(Z$2-Param!$G$15*$D11),        "NoWall"),     X11)</f>
        <v>2.2942365452933338</v>
      </c>
      <c r="AA11" s="4">
        <f>IF(Y11="NoWall",    IF(TRUNC(MOD((COS(ROUND($I11*(AA$2*$E11-Param!$G$16)+Param!$G$15,0)+Param!$H$8)+SIN(AA$2*$E11-0.5+Param!$H$9))*100000,1),2)&gt;PWallY,        $G11*(AA$2-Param!$G$16*$E11),        "NoWall"),    Y11)</f>
        <v>9.3075156017243756</v>
      </c>
      <c r="AB11" s="8">
        <f t="shared" si="8"/>
        <v>2.2942365452933338</v>
      </c>
      <c r="AC11" s="8">
        <f>AB11*COS(B11-Param!$D$14)</f>
        <v>1.9903200136350174</v>
      </c>
      <c r="AD11" s="4">
        <f t="shared" si="9"/>
        <v>0.81741729603287394</v>
      </c>
      <c r="AE11" s="4">
        <f>MIN(AC11,Ghosts!P49)</f>
        <v>1.9903200136350174</v>
      </c>
    </row>
    <row r="12" spans="1:31" s="4" customFormat="1">
      <c r="A12" s="4">
        <f t="shared" si="10"/>
        <v>42</v>
      </c>
      <c r="B12" s="4">
        <f>MOD(ATAN(A12/Param!$B$29*2)+Param!$D$14,2*PI())</f>
        <v>2.5176169617102548</v>
      </c>
      <c r="C12" s="4">
        <f t="shared" si="2"/>
        <v>144.24882633654698</v>
      </c>
      <c r="D12" s="4">
        <f t="shared" si="3"/>
        <v>-1</v>
      </c>
      <c r="E12" s="4">
        <f t="shared" si="4"/>
        <v>1</v>
      </c>
      <c r="F12" s="4">
        <f t="shared" si="5"/>
        <v>1.2321917277163232</v>
      </c>
      <c r="G12" s="4">
        <f t="shared" si="6"/>
        <v>1.7115483420130906</v>
      </c>
      <c r="H12" s="4">
        <f t="shared" si="1"/>
        <v>-0.71992808936208186</v>
      </c>
      <c r="I12" s="4">
        <f t="shared" si="7"/>
        <v>-1.3890276192530366</v>
      </c>
      <c r="J12" s="4" t="str">
        <f>IF(TRUNC(MOD((COS(J$2*$D12-0.5+Param!$H$8)+SIN(ROUND($H12*(J$2*$D12-Param!$G$15)+Param!$G$16,0)+Param!$H$9))*1000,1),2)&gt;PwallX,    $F12*(J$2-Param!$G$15*$D12),    "NoWall")</f>
        <v>NoWall</v>
      </c>
      <c r="K12" s="4" t="str">
        <f>IF(TRUNC(MOD((COS(ROUND($I12*(K$2*$E12-Param!$G$16)+Param!$G$15,0)+Param!$H$8)+SIN(K$2*$E12-0.5+Param!$H$9))*100000,1),2)&gt;PWallY,    $G12*(K$2-Param!$G$16*$E12),    "NoWall")</f>
        <v>NoWall</v>
      </c>
      <c r="L12" s="4">
        <f>IF(J12="NoWall",     IF(TRUNC(MOD((COS(L$2*$D12-0.5+Param!$H$8)+SIN(ROUND($H12*(L$2*$D12-Param!$G$15)+Param!$G$16,0)+Param!$H$9))*1000,1),2)&gt;PwallX,        $F12*(L$2-Param!$G$15*$D12),        "NoWall"),     J12)</f>
        <v>2.3107890725529812</v>
      </c>
      <c r="M12" s="4" t="str">
        <f>IF(K12="NoWall",    IF(TRUNC(MOD((COS(ROUND($I12*(M$2*$E12-Param!$G$16)+Param!$G$15,0)+Param!$H$8)+SIN(M$2*$E12-0.5+Param!$H$9))*100000,1),2)&gt;PWallY,        $G12*(M$2-Param!$G$16*$E12),        "NoWall"),    K12)</f>
        <v>NoWall</v>
      </c>
      <c r="N12" s="4">
        <f>IF(L12="NoWall",     IF(TRUNC(MOD((COS(N$2*$D12-0.5+Param!$H$8)+SIN(ROUND($H12*(N$2*$D12-Param!$G$15)+Param!$G$16,0)+Param!$H$9))*1000,1),2)&gt;PwallX,        $F12*(N$2-Param!$G$15*$D12),        "NoWall"),     L12)</f>
        <v>2.3107890725529812</v>
      </c>
      <c r="O12" s="4" t="str">
        <f>IF(M12="NoWall",    IF(TRUNC(MOD((COS(ROUND($I12*(O$2*$E12-Param!$G$16)+Param!$G$15,0)+Param!$H$8)+SIN(O$2*$E12-0.5+Param!$H$9))*100000,1),2)&gt;PWallY,        $G12*(O$2-Param!$G$16*$E12),        "NoWall"),    M12)</f>
        <v>NoWall</v>
      </c>
      <c r="P12" s="4">
        <f>IF(N12="NoWall",     IF(TRUNC(MOD((COS(P$2*$D12-0.5+Param!$H$8)+SIN(ROUND($H12*(P$2*$D12-Param!$G$15)+Param!$G$16,0)+Param!$H$9))*1000,1),2)&gt;PwallX,        $F12*(P$2-Param!$G$15*$D12),        "NoWall"),     N12)</f>
        <v>2.3107890725529812</v>
      </c>
      <c r="Q12" s="4" t="str">
        <f>IF(O12="NoWall",    IF(TRUNC(MOD((COS(ROUND($I12*(Q$2*$E12-Param!$G$16)+Param!$G$15,0)+Param!$H$8)+SIN(Q$2*$E12-0.5+Param!$H$9))*100000,1),2)&gt;PWallY,        $G12*(Q$2-Param!$G$16*$E12),        "NoWall"),    O12)</f>
        <v>NoWall</v>
      </c>
      <c r="R12" s="4">
        <f>IF(P12="NoWall",     IF(TRUNC(MOD((COS(R$2*$D12-0.5+Param!$H$8)+SIN(ROUND($H12*(R$2*$D12-Param!$G$15)+Param!$G$16,0)+Param!$H$9))*1000,1),2)&gt;PwallX,        $F12*(R$2-Param!$G$15*$D12),        "NoWall"),     P12)</f>
        <v>2.3107890725529812</v>
      </c>
      <c r="S12" s="4" t="str">
        <f>IF(Q12="NoWall",    IF(TRUNC(MOD((COS(ROUND($I12*(S$2*$E12-Param!$G$16)+Param!$G$15,0)+Param!$H$8)+SIN(S$2*$E12-0.5+Param!$H$9))*100000,1),2)&gt;PWallY,        $G12*(S$2-Param!$G$16*$E12),        "NoWall"),    Q12)</f>
        <v>NoWall</v>
      </c>
      <c r="T12" s="4">
        <f>IF(R12="NoWall",     IF(TRUNC(MOD((COS(T$2*$D12-0.5+Param!$H$8)+SIN(ROUND($H12*(T$2*$D12-Param!$G$15)+Param!$G$16,0)+Param!$H$9))*1000,1),2)&gt;PwallX,        $F12*(T$2-Param!$G$15*$D12),        "NoWall"),     R12)</f>
        <v>2.3107890725529812</v>
      </c>
      <c r="U12" s="4">
        <f>IF(S12="NoWall",    IF(TRUNC(MOD((COS(ROUND($I12*(U$2*$E12-Param!$G$16)+Param!$G$15,0)+Param!$H$8)+SIN(U$2*$E12-0.5+Param!$H$9))*100000,1),2)&gt;PWallY,        $G12*(U$2-Param!$G$16*$E12),        "NoWall"),    S12)</f>
        <v>9.1765638060167696</v>
      </c>
      <c r="V12" s="4">
        <f>IF(T12="NoWall",     IF(TRUNC(MOD((COS(V$2*$D12-0.5+Param!$H$8)+SIN(ROUND($H12*(V$2*$D12-Param!$G$15)+Param!$G$16,0)+Param!$H$9))*1000,1),2)&gt;PwallX,        $F12*(V$2-Param!$G$15*$D12),        "NoWall"),     T12)</f>
        <v>2.3107890725529812</v>
      </c>
      <c r="W12" s="4">
        <f>IF(U12="NoWall",    IF(TRUNC(MOD((COS(ROUND($I12*(W$2*$E12-Param!$G$16)+Param!$G$15,0)+Param!$H$8)+SIN(W$2*$E12-0.5+Param!$H$9))*100000,1),2)&gt;PWallY,        $G12*(W$2-Param!$G$16*$E12),        "NoWall"),    U12)</f>
        <v>9.1765638060167696</v>
      </c>
      <c r="X12" s="4">
        <f>IF(V12="NoWall",     IF(TRUNC(MOD((COS(X$2*$D12-0.5+Param!$H$8)+SIN(ROUND($H12*(X$2*$D12-Param!$G$15)+Param!$G$16,0)+Param!$H$9))*1000,1),2)&gt;PwallX,        $F12*(X$2-Param!$G$15*$D12),        "NoWall"),     V12)</f>
        <v>2.3107890725529812</v>
      </c>
      <c r="Y12" s="4">
        <f>IF(W12="NoWall",    IF(TRUNC(MOD((COS(ROUND($I12*(Y$2*$E12-Param!$G$16)+Param!$G$15,0)+Param!$H$8)+SIN(Y$2*$E12-0.5+Param!$H$9))*100000,1),2)&gt;PWallY,        $G12*(Y$2-Param!$G$16*$E12),        "NoWall"),    W12)</f>
        <v>9.1765638060167696</v>
      </c>
      <c r="Z12" s="4">
        <f>IF(X12="NoWall",     IF(TRUNC(MOD((COS(Z$2*$D12-0.5+Param!$H$8)+SIN(ROUND($H12*(Z$2*$D12-Param!$G$15)+Param!$G$16,0)+Param!$H$9))*1000,1),2)&gt;PwallX,        $F12*(Z$2-Param!$G$15*$D12),        "NoWall"),     X12)</f>
        <v>2.3107890725529812</v>
      </c>
      <c r="AA12" s="4">
        <f>IF(Y12="NoWall",    IF(TRUNC(MOD((COS(ROUND($I12*(AA$2*$E12-Param!$G$16)+Param!$G$15,0)+Param!$H$8)+SIN(AA$2*$E12-0.5+Param!$H$9))*100000,1),2)&gt;PWallY,        $G12*(AA$2-Param!$G$16*$E12),        "NoWall"),    Y12)</f>
        <v>9.1765638060167696</v>
      </c>
      <c r="AB12" s="8">
        <f t="shared" si="8"/>
        <v>2.3107890725529812</v>
      </c>
      <c r="AC12" s="8">
        <f>AB12*COS(B12-Param!$D$14)</f>
        <v>2.0161773673933499</v>
      </c>
      <c r="AD12" s="4">
        <f t="shared" si="9"/>
        <v>0.81156201385424431</v>
      </c>
      <c r="AE12" s="4">
        <f>MIN(AC12,Ghosts!P50)</f>
        <v>2.0161773673933499</v>
      </c>
    </row>
    <row r="13" spans="1:31" s="4" customFormat="1">
      <c r="A13" s="4">
        <f t="shared" si="10"/>
        <v>41</v>
      </c>
      <c r="B13" s="4">
        <f>MOD(ATAN(A13/Param!$B$29*2)+Param!$D$14,2*PI())</f>
        <v>2.507409068018331</v>
      </c>
      <c r="C13" s="4">
        <f t="shared" si="2"/>
        <v>143.66395711028153</v>
      </c>
      <c r="D13" s="4">
        <f t="shared" si="3"/>
        <v>-1</v>
      </c>
      <c r="E13" s="4">
        <f t="shared" si="4"/>
        <v>1</v>
      </c>
      <c r="F13" s="4">
        <f t="shared" si="5"/>
        <v>1.2413790772770772</v>
      </c>
      <c r="G13" s="4">
        <f t="shared" si="6"/>
        <v>1.6877066170572856</v>
      </c>
      <c r="H13" s="4">
        <f t="shared" si="1"/>
        <v>-0.73554198622599887</v>
      </c>
      <c r="I13" s="4">
        <f t="shared" si="7"/>
        <v>-1.3595416967709919</v>
      </c>
      <c r="J13" s="4" t="str">
        <f>IF(TRUNC(MOD((COS(J$2*$D13-0.5+Param!$H$8)+SIN(ROUND($H13*(J$2*$D13-Param!$G$15)+Param!$G$16,0)+Param!$H$9))*1000,1),2)&gt;PwallX,    $F13*(J$2-Param!$G$15*$D13),    "NoWall")</f>
        <v>NoWall</v>
      </c>
      <c r="K13" s="4" t="str">
        <f>IF(TRUNC(MOD((COS(ROUND($I13*(K$2*$E13-Param!$G$16)+Param!$G$15,0)+Param!$H$8)+SIN(K$2*$E13-0.5+Param!$H$9))*100000,1),2)&gt;PWallY,    $G13*(K$2-Param!$G$16*$E13),    "NoWall")</f>
        <v>NoWall</v>
      </c>
      <c r="L13" s="4" t="str">
        <f>IF(J13="NoWall",     IF(TRUNC(MOD((COS(L$2*$D13-0.5+Param!$H$8)+SIN(ROUND($H13*(L$2*$D13-Param!$G$15)+Param!$G$16,0)+Param!$H$9))*1000,1),2)&gt;PwallX,        $F13*(L$2-Param!$G$15*$D13),        "NoWall"),     J13)</f>
        <v>NoWall</v>
      </c>
      <c r="M13" s="4" t="str">
        <f>IF(K13="NoWall",    IF(TRUNC(MOD((COS(ROUND($I13*(M$2*$E13-Param!$G$16)+Param!$G$15,0)+Param!$H$8)+SIN(M$2*$E13-0.5+Param!$H$9))*100000,1),2)&gt;PWallY,        $G13*(M$2-Param!$G$16*$E13),        "NoWall"),    K13)</f>
        <v>NoWall</v>
      </c>
      <c r="N13" s="4">
        <f>IF(L13="NoWall",     IF(TRUNC(MOD((COS(N$2*$D13-0.5+Param!$H$8)+SIN(ROUND($H13*(N$2*$D13-Param!$G$15)+Param!$G$16,0)+Param!$H$9))*1000,1),2)&gt;PwallX,        $F13*(N$2-Param!$G$15*$D13),        "NoWall"),     L13)</f>
        <v>3.5693976332725912</v>
      </c>
      <c r="O13" s="4" t="str">
        <f>IF(M13="NoWall",    IF(TRUNC(MOD((COS(ROUND($I13*(O$2*$E13-Param!$G$16)+Param!$G$15,0)+Param!$H$8)+SIN(O$2*$E13-0.5+Param!$H$9))*100000,1),2)&gt;PWallY,        $G13*(O$2-Param!$G$16*$E13),        "NoWall"),    M13)</f>
        <v>NoWall</v>
      </c>
      <c r="P13" s="4">
        <f>IF(N13="NoWall",     IF(TRUNC(MOD((COS(P$2*$D13-0.5+Param!$H$8)+SIN(ROUND($H13*(P$2*$D13-Param!$G$15)+Param!$G$16,0)+Param!$H$9))*1000,1),2)&gt;PwallX,        $F13*(P$2-Param!$G$15*$D13),        "NoWall"),     N13)</f>
        <v>3.5693976332725912</v>
      </c>
      <c r="Q13" s="4" t="str">
        <f>IF(O13="NoWall",    IF(TRUNC(MOD((COS(ROUND($I13*(Q$2*$E13-Param!$G$16)+Param!$G$15,0)+Param!$H$8)+SIN(Q$2*$E13-0.5+Param!$H$9))*100000,1),2)&gt;PWallY,        $G13*(Q$2-Param!$G$16*$E13),        "NoWall"),    O13)</f>
        <v>NoWall</v>
      </c>
      <c r="R13" s="4">
        <f>IF(P13="NoWall",     IF(TRUNC(MOD((COS(R$2*$D13-0.5+Param!$H$8)+SIN(ROUND($H13*(R$2*$D13-Param!$G$15)+Param!$G$16,0)+Param!$H$9))*1000,1),2)&gt;PwallX,        $F13*(R$2-Param!$G$15*$D13),        "NoWall"),     P13)</f>
        <v>3.5693976332725912</v>
      </c>
      <c r="S13" s="4" t="str">
        <f>IF(Q13="NoWall",    IF(TRUNC(MOD((COS(ROUND($I13*(S$2*$E13-Param!$G$16)+Param!$G$15,0)+Param!$H$8)+SIN(S$2*$E13-0.5+Param!$H$9))*100000,1),2)&gt;PWallY,        $G13*(S$2-Param!$G$16*$E13),        "NoWall"),    Q13)</f>
        <v>NoWall</v>
      </c>
      <c r="T13" s="4">
        <f>IF(R13="NoWall",     IF(TRUNC(MOD((COS(T$2*$D13-0.5+Param!$H$8)+SIN(ROUND($H13*(T$2*$D13-Param!$G$15)+Param!$G$16,0)+Param!$H$9))*1000,1),2)&gt;PwallX,        $F13*(T$2-Param!$G$15*$D13),        "NoWall"),     R13)</f>
        <v>3.5693976332725912</v>
      </c>
      <c r="U13" s="4">
        <f>IF(S13="NoWall",    IF(TRUNC(MOD((COS(ROUND($I13*(U$2*$E13-Param!$G$16)+Param!$G$15,0)+Param!$H$8)+SIN(U$2*$E13-0.5+Param!$H$9))*100000,1),2)&gt;PWallY,        $G13*(U$2-Param!$G$16*$E13),        "NoWall"),    S13)</f>
        <v>9.048735041305914</v>
      </c>
      <c r="V13" s="4">
        <f>IF(T13="NoWall",     IF(TRUNC(MOD((COS(V$2*$D13-0.5+Param!$H$8)+SIN(ROUND($H13*(V$2*$D13-Param!$G$15)+Param!$G$16,0)+Param!$H$9))*1000,1),2)&gt;PwallX,        $F13*(V$2-Param!$G$15*$D13),        "NoWall"),     T13)</f>
        <v>3.5693976332725912</v>
      </c>
      <c r="W13" s="4">
        <f>IF(U13="NoWall",    IF(TRUNC(MOD((COS(ROUND($I13*(W$2*$E13-Param!$G$16)+Param!$G$15,0)+Param!$H$8)+SIN(W$2*$E13-0.5+Param!$H$9))*100000,1),2)&gt;PWallY,        $G13*(W$2-Param!$G$16*$E13),        "NoWall"),    U13)</f>
        <v>9.048735041305914</v>
      </c>
      <c r="X13" s="4">
        <f>IF(V13="NoWall",     IF(TRUNC(MOD((COS(X$2*$D13-0.5+Param!$H$8)+SIN(ROUND($H13*(X$2*$D13-Param!$G$15)+Param!$G$16,0)+Param!$H$9))*1000,1),2)&gt;PwallX,        $F13*(X$2-Param!$G$15*$D13),        "NoWall"),     V13)</f>
        <v>3.5693976332725912</v>
      </c>
      <c r="Y13" s="4">
        <f>IF(W13="NoWall",    IF(TRUNC(MOD((COS(ROUND($I13*(Y$2*$E13-Param!$G$16)+Param!$G$15,0)+Param!$H$8)+SIN(Y$2*$E13-0.5+Param!$H$9))*100000,1),2)&gt;PWallY,        $G13*(Y$2-Param!$G$16*$E13),        "NoWall"),    W13)</f>
        <v>9.048735041305914</v>
      </c>
      <c r="Z13" s="4">
        <f>IF(X13="NoWall",     IF(TRUNC(MOD((COS(Z$2*$D13-0.5+Param!$H$8)+SIN(ROUND($H13*(Z$2*$D13-Param!$G$15)+Param!$G$16,0)+Param!$H$9))*1000,1),2)&gt;PwallX,        $F13*(Z$2-Param!$G$15*$D13),        "NoWall"),     X13)</f>
        <v>3.5693976332725912</v>
      </c>
      <c r="AA13" s="4">
        <f>IF(Y13="NoWall",    IF(TRUNC(MOD((COS(ROUND($I13*(AA$2*$E13-Param!$G$16)+Param!$G$15,0)+Param!$H$8)+SIN(AA$2*$E13-0.5+Param!$H$9))*100000,1),2)&gt;PWallY,        $G13*(AA$2-Param!$G$16*$E13),        "NoWall"),    Y13)</f>
        <v>9.048735041305914</v>
      </c>
      <c r="AB13" s="8">
        <f t="shared" si="8"/>
        <v>3.5693976332725912</v>
      </c>
      <c r="AC13" s="8">
        <f>AB13*COS(B13-Param!$D$14)</f>
        <v>3.1319611105401011</v>
      </c>
      <c r="AD13" s="4">
        <f t="shared" si="9"/>
        <v>0.80555570679785105</v>
      </c>
      <c r="AE13" s="4">
        <f>MIN(AC13,Ghosts!P51)</f>
        <v>3.1319611105401011</v>
      </c>
    </row>
    <row r="14" spans="1:31" s="4" customFormat="1">
      <c r="A14" s="4">
        <f t="shared" si="10"/>
        <v>40</v>
      </c>
      <c r="B14" s="4">
        <f>MOD(ATAN(A14/Param!$B$29*2)+Param!$D$14,2*PI())</f>
        <v>2.4970859660472073</v>
      </c>
      <c r="C14" s="4">
        <f t="shared" si="2"/>
        <v>143.07248693585296</v>
      </c>
      <c r="D14" s="4">
        <f t="shared" si="3"/>
        <v>-1</v>
      </c>
      <c r="E14" s="4">
        <f t="shared" si="4"/>
        <v>1</v>
      </c>
      <c r="F14" s="4">
        <f t="shared" si="5"/>
        <v>1.2509440743944855</v>
      </c>
      <c r="G14" s="4">
        <f t="shared" si="6"/>
        <v>1.6644358801045291</v>
      </c>
      <c r="H14" s="4">
        <f t="shared" si="1"/>
        <v>-0.75157240320722019</v>
      </c>
      <c r="I14" s="4">
        <f t="shared" si="7"/>
        <v>-1.3305437982191111</v>
      </c>
      <c r="J14" s="4" t="str">
        <f>IF(TRUNC(MOD((COS(J$2*$D14-0.5+Param!$H$8)+SIN(ROUND($H14*(J$2*$D14-Param!$G$15)+Param!$G$16,0)+Param!$H$9))*1000,1),2)&gt;PwallX,    $F14*(J$2-Param!$G$15*$D14),    "NoWall")</f>
        <v>NoWall</v>
      </c>
      <c r="K14" s="4" t="str">
        <f>IF(TRUNC(MOD((COS(ROUND($I14*(K$2*$E14-Param!$G$16)+Param!$G$15,0)+Param!$H$8)+SIN(K$2*$E14-0.5+Param!$H$9))*100000,1),2)&gt;PWallY,    $G14*(K$2-Param!$G$16*$E14),    "NoWall")</f>
        <v>NoWall</v>
      </c>
      <c r="L14" s="4" t="str">
        <f>IF(J14="NoWall",     IF(TRUNC(MOD((COS(L$2*$D14-0.5+Param!$H$8)+SIN(ROUND($H14*(L$2*$D14-Param!$G$15)+Param!$G$16,0)+Param!$H$9))*1000,1),2)&gt;PwallX,        $F14*(L$2-Param!$G$15*$D14),        "NoWall"),     J14)</f>
        <v>NoWall</v>
      </c>
      <c r="M14" s="4" t="str">
        <f>IF(K14="NoWall",    IF(TRUNC(MOD((COS(ROUND($I14*(M$2*$E14-Param!$G$16)+Param!$G$15,0)+Param!$H$8)+SIN(M$2*$E14-0.5+Param!$H$9))*100000,1),2)&gt;PWallY,        $G14*(M$2-Param!$G$16*$E14),        "NoWall"),    K14)</f>
        <v>NoWall</v>
      </c>
      <c r="N14" s="4">
        <f>IF(L14="NoWall",     IF(TRUNC(MOD((COS(N$2*$D14-0.5+Param!$H$8)+SIN(ROUND($H14*(N$2*$D14-Param!$G$15)+Param!$G$16,0)+Param!$H$9))*1000,1),2)&gt;PwallX,        $F14*(N$2-Param!$G$15*$D14),        "NoWall"),     L14)</f>
        <v>3.5969003346617785</v>
      </c>
      <c r="O14" s="4" t="str">
        <f>IF(M14="NoWall",    IF(TRUNC(MOD((COS(ROUND($I14*(O$2*$E14-Param!$G$16)+Param!$G$15,0)+Param!$H$8)+SIN(O$2*$E14-0.5+Param!$H$9))*100000,1),2)&gt;PWallY,        $G14*(O$2-Param!$G$16*$E14),        "NoWall"),    M14)</f>
        <v>NoWall</v>
      </c>
      <c r="P14" s="4">
        <f>IF(N14="NoWall",     IF(TRUNC(MOD((COS(P$2*$D14-0.5+Param!$H$8)+SIN(ROUND($H14*(P$2*$D14-Param!$G$15)+Param!$G$16,0)+Param!$H$9))*1000,1),2)&gt;PwallX,        $F14*(P$2-Param!$G$15*$D14),        "NoWall"),     N14)</f>
        <v>3.5969003346617785</v>
      </c>
      <c r="Q14" s="4" t="str">
        <f>IF(O14="NoWall",    IF(TRUNC(MOD((COS(ROUND($I14*(Q$2*$E14-Param!$G$16)+Param!$G$15,0)+Param!$H$8)+SIN(Q$2*$E14-0.5+Param!$H$9))*100000,1),2)&gt;PWallY,        $G14*(Q$2-Param!$G$16*$E14),        "NoWall"),    O14)</f>
        <v>NoWall</v>
      </c>
      <c r="R14" s="4">
        <f>IF(P14="NoWall",     IF(TRUNC(MOD((COS(R$2*$D14-0.5+Param!$H$8)+SIN(ROUND($H14*(R$2*$D14-Param!$G$15)+Param!$G$16,0)+Param!$H$9))*1000,1),2)&gt;PwallX,        $F14*(R$2-Param!$G$15*$D14),        "NoWall"),     P14)</f>
        <v>3.5969003346617785</v>
      </c>
      <c r="S14" s="4">
        <f>IF(Q14="NoWall",    IF(TRUNC(MOD((COS(ROUND($I14*(S$2*$E14-Param!$G$16)+Param!$G$15,0)+Param!$H$8)+SIN(S$2*$E14-0.5+Param!$H$9))*100000,1),2)&gt;PWallY,        $G14*(S$2-Param!$G$16*$E14),        "NoWall"),    Q14)</f>
        <v>7.2595317811524911</v>
      </c>
      <c r="T14" s="4">
        <f>IF(R14="NoWall",     IF(TRUNC(MOD((COS(T$2*$D14-0.5+Param!$H$8)+SIN(ROUND($H14*(T$2*$D14-Param!$G$15)+Param!$G$16,0)+Param!$H$9))*1000,1),2)&gt;PwallX,        $F14*(T$2-Param!$G$15*$D14),        "NoWall"),     R14)</f>
        <v>3.5969003346617785</v>
      </c>
      <c r="U14" s="4">
        <f>IF(S14="NoWall",    IF(TRUNC(MOD((COS(ROUND($I14*(U$2*$E14-Param!$G$16)+Param!$G$15,0)+Param!$H$8)+SIN(U$2*$E14-0.5+Param!$H$9))*100000,1),2)&gt;PWallY,        $G14*(U$2-Param!$G$16*$E14),        "NoWall"),    S14)</f>
        <v>7.2595317811524911</v>
      </c>
      <c r="V14" s="4">
        <f>IF(T14="NoWall",     IF(TRUNC(MOD((COS(V$2*$D14-0.5+Param!$H$8)+SIN(ROUND($H14*(V$2*$D14-Param!$G$15)+Param!$G$16,0)+Param!$H$9))*1000,1),2)&gt;PwallX,        $F14*(V$2-Param!$G$15*$D14),        "NoWall"),     T14)</f>
        <v>3.5969003346617785</v>
      </c>
      <c r="W14" s="4">
        <f>IF(U14="NoWall",    IF(TRUNC(MOD((COS(ROUND($I14*(W$2*$E14-Param!$G$16)+Param!$G$15,0)+Param!$H$8)+SIN(W$2*$E14-0.5+Param!$H$9))*100000,1),2)&gt;PWallY,        $G14*(W$2-Param!$G$16*$E14),        "NoWall"),    U14)</f>
        <v>7.2595317811524911</v>
      </c>
      <c r="X14" s="4">
        <f>IF(V14="NoWall",     IF(TRUNC(MOD((COS(X$2*$D14-0.5+Param!$H$8)+SIN(ROUND($H14*(X$2*$D14-Param!$G$15)+Param!$G$16,0)+Param!$H$9))*1000,1),2)&gt;PwallX,        $F14*(X$2-Param!$G$15*$D14),        "NoWall"),     V14)</f>
        <v>3.5969003346617785</v>
      </c>
      <c r="Y14" s="4">
        <f>IF(W14="NoWall",    IF(TRUNC(MOD((COS(ROUND($I14*(Y$2*$E14-Param!$G$16)+Param!$G$15,0)+Param!$H$8)+SIN(Y$2*$E14-0.5+Param!$H$9))*100000,1),2)&gt;PWallY,        $G14*(Y$2-Param!$G$16*$E14),        "NoWall"),    W14)</f>
        <v>7.2595317811524911</v>
      </c>
      <c r="Z14" s="4">
        <f>IF(X14="NoWall",     IF(TRUNC(MOD((COS(Z$2*$D14-0.5+Param!$H$8)+SIN(ROUND($H14*(Z$2*$D14-Param!$G$15)+Param!$G$16,0)+Param!$H$9))*1000,1),2)&gt;PwallX,        $F14*(Z$2-Param!$G$15*$D14),        "NoWall"),     X14)</f>
        <v>3.5969003346617785</v>
      </c>
      <c r="AA14" s="4">
        <f>IF(Y14="NoWall",    IF(TRUNC(MOD((COS(ROUND($I14*(AA$2*$E14-Param!$G$16)+Param!$G$15,0)+Param!$H$8)+SIN(AA$2*$E14-0.5+Param!$H$9))*100000,1),2)&gt;PWallY,        $G14*(AA$2-Param!$G$16*$E14),        "NoWall"),    Y14)</f>
        <v>7.2595317811524911</v>
      </c>
      <c r="AB14" s="8">
        <f t="shared" si="8"/>
        <v>3.5969003346617785</v>
      </c>
      <c r="AC14" s="8">
        <f>AB14*COS(B14-Param!$D$14)</f>
        <v>3.1737355894074515</v>
      </c>
      <c r="AD14" s="4">
        <f t="shared" si="9"/>
        <v>0.79939624837668777</v>
      </c>
      <c r="AE14" s="4">
        <f>MIN(AC14,Ghosts!P52)</f>
        <v>3.1737355894074515</v>
      </c>
    </row>
    <row r="15" spans="1:31" s="4" customFormat="1">
      <c r="A15" s="4">
        <f t="shared" si="10"/>
        <v>39</v>
      </c>
      <c r="B15" s="4">
        <f>MOD(ATAN(A15/Param!$B$29*2)+Param!$D$14,2*PI())</f>
        <v>2.486647931786075</v>
      </c>
      <c r="C15" s="4">
        <f t="shared" si="2"/>
        <v>142.47443162627712</v>
      </c>
      <c r="D15" s="4">
        <f t="shared" si="3"/>
        <v>-1</v>
      </c>
      <c r="E15" s="4">
        <f t="shared" si="4"/>
        <v>1</v>
      </c>
      <c r="F15" s="4">
        <f t="shared" si="5"/>
        <v>1.2609043002081874</v>
      </c>
      <c r="G15" s="4">
        <f t="shared" si="6"/>
        <v>1.6417250215701917</v>
      </c>
      <c r="H15" s="4">
        <f t="shared" si="1"/>
        <v>-0.76803623240280716</v>
      </c>
      <c r="I15" s="4">
        <f t="shared" si="7"/>
        <v>-1.302021907054427</v>
      </c>
      <c r="J15" s="4" t="str">
        <f>IF(TRUNC(MOD((COS(J$2*$D15-0.5+Param!$H$8)+SIN(ROUND($H15*(J$2*$D15-Param!$G$15)+Param!$G$16,0)+Param!$H$9))*1000,1),2)&gt;PwallX,    $F15*(J$2-Param!$G$15*$D15),    "NoWall")</f>
        <v>NoWall</v>
      </c>
      <c r="K15" s="4" t="str">
        <f>IF(TRUNC(MOD((COS(ROUND($I15*(K$2*$E15-Param!$G$16)+Param!$G$15,0)+Param!$H$8)+SIN(K$2*$E15-0.5+Param!$H$9))*100000,1),2)&gt;PWallY,    $G15*(K$2-Param!$G$16*$E15),    "NoWall")</f>
        <v>NoWall</v>
      </c>
      <c r="L15" s="4" t="str">
        <f>IF(J15="NoWall",     IF(TRUNC(MOD((COS(L$2*$D15-0.5+Param!$H$8)+SIN(ROUND($H15*(L$2*$D15-Param!$G$15)+Param!$G$16,0)+Param!$H$9))*1000,1),2)&gt;PwallX,        $F15*(L$2-Param!$G$15*$D15),        "NoWall"),     J15)</f>
        <v>NoWall</v>
      </c>
      <c r="M15" s="4" t="str">
        <f>IF(K15="NoWall",    IF(TRUNC(MOD((COS(ROUND($I15*(M$2*$E15-Param!$G$16)+Param!$G$15,0)+Param!$H$8)+SIN(M$2*$E15-0.5+Param!$H$9))*100000,1),2)&gt;PWallY,        $G15*(M$2-Param!$G$16*$E15),        "NoWall"),    K15)</f>
        <v>NoWall</v>
      </c>
      <c r="N15" s="4">
        <f>IF(L15="NoWall",     IF(TRUNC(MOD((COS(N$2*$D15-0.5+Param!$H$8)+SIN(ROUND($H15*(N$2*$D15-Param!$G$15)+Param!$G$16,0)+Param!$H$9))*1000,1),2)&gt;PwallX,        $F15*(N$2-Param!$G$15*$D15),        "NoWall"),     L15)</f>
        <v>3.6255394563426999</v>
      </c>
      <c r="O15" s="4" t="str">
        <f>IF(M15="NoWall",    IF(TRUNC(MOD((COS(ROUND($I15*(O$2*$E15-Param!$G$16)+Param!$G$15,0)+Param!$H$8)+SIN(O$2*$E15-0.5+Param!$H$9))*100000,1),2)&gt;PWallY,        $G15*(O$2-Param!$G$16*$E15),        "NoWall"),    M15)</f>
        <v>NoWall</v>
      </c>
      <c r="P15" s="4">
        <f>IF(N15="NoWall",     IF(TRUNC(MOD((COS(P$2*$D15-0.5+Param!$H$8)+SIN(ROUND($H15*(P$2*$D15-Param!$G$15)+Param!$G$16,0)+Param!$H$9))*1000,1),2)&gt;PwallX,        $F15*(P$2-Param!$G$15*$D15),        "NoWall"),     N15)</f>
        <v>3.6255394563426999</v>
      </c>
      <c r="Q15" s="4" t="str">
        <f>IF(O15="NoWall",    IF(TRUNC(MOD((COS(ROUND($I15*(Q$2*$E15-Param!$G$16)+Param!$G$15,0)+Param!$H$8)+SIN(Q$2*$E15-0.5+Param!$H$9))*100000,1),2)&gt;PWallY,        $G15*(Q$2-Param!$G$16*$E15),        "NoWall"),    O15)</f>
        <v>NoWall</v>
      </c>
      <c r="R15" s="4">
        <f>IF(P15="NoWall",     IF(TRUNC(MOD((COS(R$2*$D15-0.5+Param!$H$8)+SIN(ROUND($H15*(R$2*$D15-Param!$G$15)+Param!$G$16,0)+Param!$H$9))*1000,1),2)&gt;PwallX,        $F15*(R$2-Param!$G$15*$D15),        "NoWall"),     P15)</f>
        <v>3.6255394563426999</v>
      </c>
      <c r="S15" s="4">
        <f>IF(Q15="NoWall",    IF(TRUNC(MOD((COS(ROUND($I15*(S$2*$E15-Param!$G$16)+Param!$G$15,0)+Param!$H$8)+SIN(S$2*$E15-0.5+Param!$H$9))*100000,1),2)&gt;PWallY,        $G15*(S$2-Param!$G$16*$E15),        "NoWall"),    Q15)</f>
        <v>7.1604770796298789</v>
      </c>
      <c r="T15" s="4">
        <f>IF(R15="NoWall",     IF(TRUNC(MOD((COS(T$2*$D15-0.5+Param!$H$8)+SIN(ROUND($H15*(T$2*$D15-Param!$G$15)+Param!$G$16,0)+Param!$H$9))*1000,1),2)&gt;PwallX,        $F15*(T$2-Param!$G$15*$D15),        "NoWall"),     R15)</f>
        <v>3.6255394563426999</v>
      </c>
      <c r="U15" s="4">
        <f>IF(S15="NoWall",    IF(TRUNC(MOD((COS(ROUND($I15*(U$2*$E15-Param!$G$16)+Param!$G$15,0)+Param!$H$8)+SIN(U$2*$E15-0.5+Param!$H$9))*100000,1),2)&gt;PWallY,        $G15*(U$2-Param!$G$16*$E15),        "NoWall"),    S15)</f>
        <v>7.1604770796298789</v>
      </c>
      <c r="V15" s="4">
        <f>IF(T15="NoWall",     IF(TRUNC(MOD((COS(V$2*$D15-0.5+Param!$H$8)+SIN(ROUND($H15*(V$2*$D15-Param!$G$15)+Param!$G$16,0)+Param!$H$9))*1000,1),2)&gt;PwallX,        $F15*(V$2-Param!$G$15*$D15),        "NoWall"),     T15)</f>
        <v>3.6255394563426999</v>
      </c>
      <c r="W15" s="4">
        <f>IF(U15="NoWall",    IF(TRUNC(MOD((COS(ROUND($I15*(W$2*$E15-Param!$G$16)+Param!$G$15,0)+Param!$H$8)+SIN(W$2*$E15-0.5+Param!$H$9))*100000,1),2)&gt;PWallY,        $G15*(W$2-Param!$G$16*$E15),        "NoWall"),    U15)</f>
        <v>7.1604770796298789</v>
      </c>
      <c r="X15" s="4">
        <f>IF(V15="NoWall",     IF(TRUNC(MOD((COS(X$2*$D15-0.5+Param!$H$8)+SIN(ROUND($H15*(X$2*$D15-Param!$G$15)+Param!$G$16,0)+Param!$H$9))*1000,1),2)&gt;PwallX,        $F15*(X$2-Param!$G$15*$D15),        "NoWall"),     V15)</f>
        <v>3.6255394563426999</v>
      </c>
      <c r="Y15" s="4">
        <f>IF(W15="NoWall",    IF(TRUNC(MOD((COS(ROUND($I15*(Y$2*$E15-Param!$G$16)+Param!$G$15,0)+Param!$H$8)+SIN(Y$2*$E15-0.5+Param!$H$9))*100000,1),2)&gt;PWallY,        $G15*(Y$2-Param!$G$16*$E15),        "NoWall"),    W15)</f>
        <v>7.1604770796298789</v>
      </c>
      <c r="Z15" s="4">
        <f>IF(X15="NoWall",     IF(TRUNC(MOD((COS(Z$2*$D15-0.5+Param!$H$8)+SIN(ROUND($H15*(Z$2*$D15-Param!$G$15)+Param!$G$16,0)+Param!$H$9))*1000,1),2)&gt;PwallX,        $F15*(Z$2-Param!$G$15*$D15),        "NoWall"),     X15)</f>
        <v>3.6255394563426999</v>
      </c>
      <c r="AA15" s="4">
        <f>IF(Y15="NoWall",    IF(TRUNC(MOD((COS(ROUND($I15*(AA$2*$E15-Param!$G$16)+Param!$G$15,0)+Param!$H$8)+SIN(AA$2*$E15-0.5+Param!$H$9))*100000,1),2)&gt;PWallY,        $G15*(AA$2-Param!$G$16*$E15),        "NoWall"),    Y15)</f>
        <v>7.1604770796298789</v>
      </c>
      <c r="AB15" s="8">
        <f t="shared" si="8"/>
        <v>3.6255394563426999</v>
      </c>
      <c r="AC15" s="8">
        <f>AB15*COS(B15-Param!$D$14)</f>
        <v>3.2166395192061832</v>
      </c>
      <c r="AD15" s="4">
        <f t="shared" si="9"/>
        <v>0.79308160011421203</v>
      </c>
      <c r="AE15" s="4">
        <f>MIN(AC15,Ghosts!P53)</f>
        <v>3.2166395192061832</v>
      </c>
    </row>
    <row r="16" spans="1:31" s="4" customFormat="1">
      <c r="A16" s="4">
        <f t="shared" si="10"/>
        <v>38</v>
      </c>
      <c r="B16" s="4">
        <f>MOD(ATAN(A16/Param!$B$29*2)+Param!$D$14,2*PI())</f>
        <v>2.476095347565801</v>
      </c>
      <c r="C16" s="4">
        <f t="shared" si="2"/>
        <v>141.86981308749907</v>
      </c>
      <c r="D16" s="4">
        <f t="shared" si="3"/>
        <v>-1</v>
      </c>
      <c r="E16" s="4">
        <f t="shared" si="4"/>
        <v>1</v>
      </c>
      <c r="F16" s="4">
        <f t="shared" si="5"/>
        <v>1.2712783057105312</v>
      </c>
      <c r="G16" s="4">
        <f t="shared" si="6"/>
        <v>1.6195633014646009</v>
      </c>
      <c r="H16" s="4">
        <f t="shared" si="1"/>
        <v>-0.78495129184570367</v>
      </c>
      <c r="I16" s="4">
        <f t="shared" si="7"/>
        <v>-1.2739643980311686</v>
      </c>
      <c r="J16" s="4" t="str">
        <f>IF(TRUNC(MOD((COS(J$2*$D16-0.5+Param!$H$8)+SIN(ROUND($H16*(J$2*$D16-Param!$G$15)+Param!$G$16,0)+Param!$H$9))*1000,1),2)&gt;PwallX,    $F16*(J$2-Param!$G$15*$D16),    "NoWall")</f>
        <v>NoWall</v>
      </c>
      <c r="K16" s="4" t="str">
        <f>IF(TRUNC(MOD((COS(ROUND($I16*(K$2*$E16-Param!$G$16)+Param!$G$15,0)+Param!$H$8)+SIN(K$2*$E16-0.5+Param!$H$9))*100000,1),2)&gt;PWallY,    $G16*(K$2-Param!$G$16*$E16),    "NoWall")</f>
        <v>NoWall</v>
      </c>
      <c r="L16" s="4" t="str">
        <f>IF(J16="NoWall",     IF(TRUNC(MOD((COS(L$2*$D16-0.5+Param!$H$8)+SIN(ROUND($H16*(L$2*$D16-Param!$G$15)+Param!$G$16,0)+Param!$H$9))*1000,1),2)&gt;PwallX,        $F16*(L$2-Param!$G$15*$D16),        "NoWall"),     J16)</f>
        <v>NoWall</v>
      </c>
      <c r="M16" s="4" t="str">
        <f>IF(K16="NoWall",    IF(TRUNC(MOD((COS(ROUND($I16*(M$2*$E16-Param!$G$16)+Param!$G$15,0)+Param!$H$8)+SIN(M$2*$E16-0.5+Param!$H$9))*100000,1),2)&gt;PWallY,        $G16*(M$2-Param!$G$16*$E16),        "NoWall"),    K16)</f>
        <v>NoWall</v>
      </c>
      <c r="N16" s="4">
        <f>IF(L16="NoWall",     IF(TRUNC(MOD((COS(N$2*$D16-0.5+Param!$H$8)+SIN(ROUND($H16*(N$2*$D16-Param!$G$15)+Param!$G$16,0)+Param!$H$9))*1000,1),2)&gt;PwallX,        $F16*(N$2-Param!$G$15*$D16),        "NoWall"),     L16)</f>
        <v>3.6553683388858507</v>
      </c>
      <c r="O16" s="4" t="str">
        <f>IF(M16="NoWall",    IF(TRUNC(MOD((COS(ROUND($I16*(O$2*$E16-Param!$G$16)+Param!$G$15,0)+Param!$H$8)+SIN(O$2*$E16-0.5+Param!$H$9))*100000,1),2)&gt;PWallY,        $G16*(O$2-Param!$G$16*$E16),        "NoWall"),    M16)</f>
        <v>NoWall</v>
      </c>
      <c r="P16" s="4">
        <f>IF(N16="NoWall",     IF(TRUNC(MOD((COS(P$2*$D16-0.5+Param!$H$8)+SIN(ROUND($H16*(P$2*$D16-Param!$G$15)+Param!$G$16,0)+Param!$H$9))*1000,1),2)&gt;PwallX,        $F16*(P$2-Param!$G$15*$D16),        "NoWall"),     N16)</f>
        <v>3.6553683388858507</v>
      </c>
      <c r="Q16" s="4" t="str">
        <f>IF(O16="NoWall",    IF(TRUNC(MOD((COS(ROUND($I16*(Q$2*$E16-Param!$G$16)+Param!$G$15,0)+Param!$H$8)+SIN(Q$2*$E16-0.5+Param!$H$9))*100000,1),2)&gt;PWallY,        $G16*(Q$2-Param!$G$16*$E16),        "NoWall"),    O16)</f>
        <v>NoWall</v>
      </c>
      <c r="R16" s="4">
        <f>IF(P16="NoWall",     IF(TRUNC(MOD((COS(R$2*$D16-0.5+Param!$H$8)+SIN(ROUND($H16*(R$2*$D16-Param!$G$15)+Param!$G$16,0)+Param!$H$9))*1000,1),2)&gt;PwallX,        $F16*(R$2-Param!$G$15*$D16),        "NoWall"),     P16)</f>
        <v>3.6553683388858507</v>
      </c>
      <c r="S16" s="4">
        <f>IF(Q16="NoWall",    IF(TRUNC(MOD((COS(ROUND($I16*(S$2*$E16-Param!$G$16)+Param!$G$15,0)+Param!$H$8)+SIN(S$2*$E16-0.5+Param!$H$9))*100000,1),2)&gt;PWallY,        $G16*(S$2-Param!$G$16*$E16),        "NoWall"),    Q16)</f>
        <v>7.0638174766048358</v>
      </c>
      <c r="T16" s="4">
        <f>IF(R16="NoWall",     IF(TRUNC(MOD((COS(T$2*$D16-0.5+Param!$H$8)+SIN(ROUND($H16*(T$2*$D16-Param!$G$15)+Param!$G$16,0)+Param!$H$9))*1000,1),2)&gt;PwallX,        $F16*(T$2-Param!$G$15*$D16),        "NoWall"),     R16)</f>
        <v>3.6553683388858507</v>
      </c>
      <c r="U16" s="4">
        <f>IF(S16="NoWall",    IF(TRUNC(MOD((COS(ROUND($I16*(U$2*$E16-Param!$G$16)+Param!$G$15,0)+Param!$H$8)+SIN(U$2*$E16-0.5+Param!$H$9))*100000,1),2)&gt;PWallY,        $G16*(U$2-Param!$G$16*$E16),        "NoWall"),    S16)</f>
        <v>7.0638174766048358</v>
      </c>
      <c r="V16" s="4">
        <f>IF(T16="NoWall",     IF(TRUNC(MOD((COS(V$2*$D16-0.5+Param!$H$8)+SIN(ROUND($H16*(V$2*$D16-Param!$G$15)+Param!$G$16,0)+Param!$H$9))*1000,1),2)&gt;PwallX,        $F16*(V$2-Param!$G$15*$D16),        "NoWall"),     T16)</f>
        <v>3.6553683388858507</v>
      </c>
      <c r="W16" s="4">
        <f>IF(U16="NoWall",    IF(TRUNC(MOD((COS(ROUND($I16*(W$2*$E16-Param!$G$16)+Param!$G$15,0)+Param!$H$8)+SIN(W$2*$E16-0.5+Param!$H$9))*100000,1),2)&gt;PWallY,        $G16*(W$2-Param!$G$16*$E16),        "NoWall"),    U16)</f>
        <v>7.0638174766048358</v>
      </c>
      <c r="X16" s="4">
        <f>IF(V16="NoWall",     IF(TRUNC(MOD((COS(X$2*$D16-0.5+Param!$H$8)+SIN(ROUND($H16*(X$2*$D16-Param!$G$15)+Param!$G$16,0)+Param!$H$9))*1000,1),2)&gt;PwallX,        $F16*(X$2-Param!$G$15*$D16),        "NoWall"),     V16)</f>
        <v>3.6553683388858507</v>
      </c>
      <c r="Y16" s="4">
        <f>IF(W16="NoWall",    IF(TRUNC(MOD((COS(ROUND($I16*(Y$2*$E16-Param!$G$16)+Param!$G$15,0)+Param!$H$8)+SIN(Y$2*$E16-0.5+Param!$H$9))*100000,1),2)&gt;PWallY,        $G16*(Y$2-Param!$G$16*$E16),        "NoWall"),    W16)</f>
        <v>7.0638174766048358</v>
      </c>
      <c r="Z16" s="4">
        <f>IF(X16="NoWall",     IF(TRUNC(MOD((COS(Z$2*$D16-0.5+Param!$H$8)+SIN(ROUND($H16*(Z$2*$D16-Param!$G$15)+Param!$G$16,0)+Param!$H$9))*1000,1),2)&gt;PwallX,        $F16*(Z$2-Param!$G$15*$D16),        "NoWall"),     X16)</f>
        <v>3.6553683388858507</v>
      </c>
      <c r="AA16" s="4">
        <f>IF(Y16="NoWall",    IF(TRUNC(MOD((COS(ROUND($I16*(AA$2*$E16-Param!$G$16)+Param!$G$15,0)+Param!$H$8)+SIN(AA$2*$E16-0.5+Param!$H$9))*100000,1),2)&gt;PWallY,        $G16*(AA$2-Param!$G$16*$E16),        "NoWall"),    Y16)</f>
        <v>7.0638174766048358</v>
      </c>
      <c r="AB16" s="8">
        <f t="shared" si="8"/>
        <v>3.6553683388858507</v>
      </c>
      <c r="AC16" s="8">
        <f>AB16*COS(B16-Param!$D$14)</f>
        <v>3.2607193328545128</v>
      </c>
      <c r="AD16" s="4">
        <f t="shared" si="9"/>
        <v>0.78660982060972806</v>
      </c>
      <c r="AE16" s="4">
        <f>MIN(AC16,Ghosts!P54)</f>
        <v>3.2607193328545128</v>
      </c>
    </row>
    <row r="17" spans="1:31" s="4" customFormat="1">
      <c r="A17" s="4">
        <f t="shared" si="10"/>
        <v>37</v>
      </c>
      <c r="B17" s="4">
        <f>MOD(ATAN(A17/Param!$B$29*2)+Param!$D$14,2*PI())</f>
        <v>2.4654287061851345</v>
      </c>
      <c r="C17" s="4">
        <f t="shared" si="2"/>
        <v>141.25865955480728</v>
      </c>
      <c r="D17" s="4">
        <f t="shared" si="3"/>
        <v>-1</v>
      </c>
      <c r="E17" s="4">
        <f t="shared" si="4"/>
        <v>1</v>
      </c>
      <c r="F17" s="4">
        <f t="shared" si="5"/>
        <v>1.2820856767179318</v>
      </c>
      <c r="G17" s="4">
        <f t="shared" si="6"/>
        <v>1.5979403314733633</v>
      </c>
      <c r="H17" s="4">
        <f t="shared" si="1"/>
        <v>-0.80233638982989985</v>
      </c>
      <c r="I17" s="4">
        <f t="shared" si="7"/>
        <v>-1.2463600214020032</v>
      </c>
      <c r="J17" s="4" t="str">
        <f>IF(TRUNC(MOD((COS(J$2*$D17-0.5+Param!$H$8)+SIN(ROUND($H17*(J$2*$D17-Param!$G$15)+Param!$G$16,0)+Param!$H$9))*1000,1),2)&gt;PwallX,    $F17*(J$2-Param!$G$15*$D17),    "NoWall")</f>
        <v>NoWall</v>
      </c>
      <c r="K17" s="4" t="str">
        <f>IF(TRUNC(MOD((COS(ROUND($I17*(K$2*$E17-Param!$G$16)+Param!$G$15,0)+Param!$H$8)+SIN(K$2*$E17-0.5+Param!$H$9))*100000,1),2)&gt;PWallY,    $G17*(K$2-Param!$G$16*$E17),    "NoWall")</f>
        <v>NoWall</v>
      </c>
      <c r="L17" s="4" t="str">
        <f>IF(J17="NoWall",     IF(TRUNC(MOD((COS(L$2*$D17-0.5+Param!$H$8)+SIN(ROUND($H17*(L$2*$D17-Param!$G$15)+Param!$G$16,0)+Param!$H$9))*1000,1),2)&gt;PwallX,        $F17*(L$2-Param!$G$15*$D17),        "NoWall"),     J17)</f>
        <v>NoWall</v>
      </c>
      <c r="M17" s="4" t="str">
        <f>IF(K17="NoWall",    IF(TRUNC(MOD((COS(ROUND($I17*(M$2*$E17-Param!$G$16)+Param!$G$15,0)+Param!$H$8)+SIN(M$2*$E17-0.5+Param!$H$9))*100000,1),2)&gt;PWallY,        $G17*(M$2-Param!$G$16*$E17),        "NoWall"),    K17)</f>
        <v>NoWall</v>
      </c>
      <c r="N17" s="4">
        <f>IF(L17="NoWall",     IF(TRUNC(MOD((COS(N$2*$D17-0.5+Param!$H$8)+SIN(ROUND($H17*(N$2*$D17-Param!$G$15)+Param!$G$16,0)+Param!$H$9))*1000,1),2)&gt;PwallX,        $F17*(N$2-Param!$G$15*$D17),        "NoWall"),     L17)</f>
        <v>3.6864432983416919</v>
      </c>
      <c r="O17" s="4" t="str">
        <f>IF(M17="NoWall",    IF(TRUNC(MOD((COS(ROUND($I17*(O$2*$E17-Param!$G$16)+Param!$G$15,0)+Param!$H$8)+SIN(O$2*$E17-0.5+Param!$H$9))*100000,1),2)&gt;PWallY,        $G17*(O$2-Param!$G$16*$E17),        "NoWall"),    M17)</f>
        <v>NoWall</v>
      </c>
      <c r="P17" s="4">
        <f>IF(N17="NoWall",     IF(TRUNC(MOD((COS(P$2*$D17-0.5+Param!$H$8)+SIN(ROUND($H17*(P$2*$D17-Param!$G$15)+Param!$G$16,0)+Param!$H$9))*1000,1),2)&gt;PwallX,        $F17*(P$2-Param!$G$15*$D17),        "NoWall"),     N17)</f>
        <v>3.6864432983416919</v>
      </c>
      <c r="Q17" s="4" t="str">
        <f>IF(O17="NoWall",    IF(TRUNC(MOD((COS(ROUND($I17*(Q$2*$E17-Param!$G$16)+Param!$G$15,0)+Param!$H$8)+SIN(Q$2*$E17-0.5+Param!$H$9))*100000,1),2)&gt;PWallY,        $G17*(Q$2-Param!$G$16*$E17),        "NoWall"),    O17)</f>
        <v>NoWall</v>
      </c>
      <c r="R17" s="4">
        <f>IF(P17="NoWall",     IF(TRUNC(MOD((COS(R$2*$D17-0.5+Param!$H$8)+SIN(ROUND($H17*(R$2*$D17-Param!$G$15)+Param!$G$16,0)+Param!$H$9))*1000,1),2)&gt;PwallX,        $F17*(R$2-Param!$G$15*$D17),        "NoWall"),     P17)</f>
        <v>3.6864432983416919</v>
      </c>
      <c r="S17" s="4">
        <f>IF(Q17="NoWall",    IF(TRUNC(MOD((COS(ROUND($I17*(S$2*$E17-Param!$G$16)+Param!$G$15,0)+Param!$H$8)+SIN(S$2*$E17-0.5+Param!$H$9))*100000,1),2)&gt;PWallY,        $G17*(S$2-Param!$G$16*$E17),        "NoWall"),    Q17)</f>
        <v>6.9695076628531405</v>
      </c>
      <c r="T17" s="4">
        <f>IF(R17="NoWall",     IF(TRUNC(MOD((COS(T$2*$D17-0.5+Param!$H$8)+SIN(ROUND($H17*(T$2*$D17-Param!$G$15)+Param!$G$16,0)+Param!$H$9))*1000,1),2)&gt;PwallX,        $F17*(T$2-Param!$G$15*$D17),        "NoWall"),     R17)</f>
        <v>3.6864432983416919</v>
      </c>
      <c r="U17" s="4">
        <f>IF(S17="NoWall",    IF(TRUNC(MOD((COS(ROUND($I17*(U$2*$E17-Param!$G$16)+Param!$G$15,0)+Param!$H$8)+SIN(U$2*$E17-0.5+Param!$H$9))*100000,1),2)&gt;PWallY,        $G17*(U$2-Param!$G$16*$E17),        "NoWall"),    S17)</f>
        <v>6.9695076628531405</v>
      </c>
      <c r="V17" s="4">
        <f>IF(T17="NoWall",     IF(TRUNC(MOD((COS(V$2*$D17-0.5+Param!$H$8)+SIN(ROUND($H17*(V$2*$D17-Param!$G$15)+Param!$G$16,0)+Param!$H$9))*1000,1),2)&gt;PwallX,        $F17*(V$2-Param!$G$15*$D17),        "NoWall"),     T17)</f>
        <v>3.6864432983416919</v>
      </c>
      <c r="W17" s="4">
        <f>IF(U17="NoWall",    IF(TRUNC(MOD((COS(ROUND($I17*(W$2*$E17-Param!$G$16)+Param!$G$15,0)+Param!$H$8)+SIN(W$2*$E17-0.5+Param!$H$9))*100000,1),2)&gt;PWallY,        $G17*(W$2-Param!$G$16*$E17),        "NoWall"),    U17)</f>
        <v>6.9695076628531405</v>
      </c>
      <c r="X17" s="4">
        <f>IF(V17="NoWall",     IF(TRUNC(MOD((COS(X$2*$D17-0.5+Param!$H$8)+SIN(ROUND($H17*(X$2*$D17-Param!$G$15)+Param!$G$16,0)+Param!$H$9))*1000,1),2)&gt;PwallX,        $F17*(X$2-Param!$G$15*$D17),        "NoWall"),     V17)</f>
        <v>3.6864432983416919</v>
      </c>
      <c r="Y17" s="4">
        <f>IF(W17="NoWall",    IF(TRUNC(MOD((COS(ROUND($I17*(Y$2*$E17-Param!$G$16)+Param!$G$15,0)+Param!$H$8)+SIN(Y$2*$E17-0.5+Param!$H$9))*100000,1),2)&gt;PWallY,        $G17*(Y$2-Param!$G$16*$E17),        "NoWall"),    W17)</f>
        <v>6.9695076628531405</v>
      </c>
      <c r="Z17" s="4">
        <f>IF(X17="NoWall",     IF(TRUNC(MOD((COS(Z$2*$D17-0.5+Param!$H$8)+SIN(ROUND($H17*(Z$2*$D17-Param!$G$15)+Param!$G$16,0)+Param!$H$9))*1000,1),2)&gt;PwallX,        $F17*(Z$2-Param!$G$15*$D17),        "NoWall"),     X17)</f>
        <v>3.6864432983416919</v>
      </c>
      <c r="AA17" s="4">
        <f>IF(Y17="NoWall",    IF(TRUNC(MOD((COS(ROUND($I17*(AA$2*$E17-Param!$G$16)+Param!$G$15,0)+Param!$H$8)+SIN(AA$2*$E17-0.5+Param!$H$9))*100000,1),2)&gt;PWallY,        $G17*(AA$2-Param!$G$16*$E17),        "NoWall"),    Y17)</f>
        <v>6.9695076628531405</v>
      </c>
      <c r="AB17" s="8">
        <f t="shared" si="8"/>
        <v>3.6864432983416919</v>
      </c>
      <c r="AC17" s="8">
        <f>AB17*COS(B17-Param!$D$14)</f>
        <v>3.3060240438422808</v>
      </c>
      <c r="AD17" s="4">
        <f t="shared" si="9"/>
        <v>0.779979074846187</v>
      </c>
      <c r="AE17" s="4">
        <f>MIN(AC17,Ghosts!P55)</f>
        <v>3.3060240438422808</v>
      </c>
    </row>
    <row r="18" spans="1:31" s="4" customFormat="1">
      <c r="A18" s="4">
        <f t="shared" si="10"/>
        <v>36</v>
      </c>
      <c r="B18" s="4">
        <f>MOD(ATAN(A18/Param!$B$29*2)+Param!$D$14,2*PI())</f>
        <v>2.4546486149506488</v>
      </c>
      <c r="C18" s="4">
        <f t="shared" si="2"/>
        <v>140.64100582430527</v>
      </c>
      <c r="D18" s="4">
        <f t="shared" si="3"/>
        <v>-1</v>
      </c>
      <c r="E18" s="4">
        <f t="shared" si="4"/>
        <v>1</v>
      </c>
      <c r="F18" s="4">
        <f t="shared" si="5"/>
        <v>1.2933471042038094</v>
      </c>
      <c r="G18" s="4">
        <f t="shared" si="6"/>
        <v>1.5768460577392045</v>
      </c>
      <c r="H18" s="4">
        <f t="shared" si="1"/>
        <v>-0.82021139467357995</v>
      </c>
      <c r="I18" s="4">
        <f t="shared" si="7"/>
        <v>-1.2191978878786129</v>
      </c>
      <c r="J18" s="4" t="str">
        <f>IF(TRUNC(MOD((COS(J$2*$D18-0.5+Param!$H$8)+SIN(ROUND($H18*(J$2*$D18-Param!$G$15)+Param!$G$16,0)+Param!$H$9))*1000,1),2)&gt;PwallX,    $F18*(J$2-Param!$G$15*$D18),    "NoWall")</f>
        <v>NoWall</v>
      </c>
      <c r="K18" s="4" t="str">
        <f>IF(TRUNC(MOD((COS(ROUND($I18*(K$2*$E18-Param!$G$16)+Param!$G$15,0)+Param!$H$8)+SIN(K$2*$E18-0.5+Param!$H$9))*100000,1),2)&gt;PWallY,    $G18*(K$2-Param!$G$16*$E18),    "NoWall")</f>
        <v>NoWall</v>
      </c>
      <c r="L18" s="4" t="str">
        <f>IF(J18="NoWall",     IF(TRUNC(MOD((COS(L$2*$D18-0.5+Param!$H$8)+SIN(ROUND($H18*(L$2*$D18-Param!$G$15)+Param!$G$16,0)+Param!$H$9))*1000,1),2)&gt;PwallX,        $F18*(L$2-Param!$G$15*$D18),        "NoWall"),     J18)</f>
        <v>NoWall</v>
      </c>
      <c r="M18" s="4" t="str">
        <f>IF(K18="NoWall",    IF(TRUNC(MOD((COS(ROUND($I18*(M$2*$E18-Param!$G$16)+Param!$G$15,0)+Param!$H$8)+SIN(M$2*$E18-0.5+Param!$H$9))*100000,1),2)&gt;PWallY,        $G18*(M$2-Param!$G$16*$E18),        "NoWall"),    K18)</f>
        <v>NoWall</v>
      </c>
      <c r="N18" s="4">
        <f>IF(L18="NoWall",     IF(TRUNC(MOD((COS(N$2*$D18-0.5+Param!$H$8)+SIN(ROUND($H18*(N$2*$D18-Param!$G$15)+Param!$G$16,0)+Param!$H$9))*1000,1),2)&gt;PwallX,        $F18*(N$2-Param!$G$15*$D18),        "NoWall"),     L18)</f>
        <v>3.7188238284723689</v>
      </c>
      <c r="O18" s="4" t="str">
        <f>IF(M18="NoWall",    IF(TRUNC(MOD((COS(ROUND($I18*(O$2*$E18-Param!$G$16)+Param!$G$15,0)+Param!$H$8)+SIN(O$2*$E18-0.5+Param!$H$9))*100000,1),2)&gt;PWallY,        $G18*(O$2-Param!$G$16*$E18),        "NoWall"),    M18)</f>
        <v>NoWall</v>
      </c>
      <c r="P18" s="4">
        <f>IF(N18="NoWall",     IF(TRUNC(MOD((COS(P$2*$D18-0.5+Param!$H$8)+SIN(ROUND($H18*(P$2*$D18-Param!$G$15)+Param!$G$16,0)+Param!$H$9))*1000,1),2)&gt;PwallX,        $F18*(P$2-Param!$G$15*$D18),        "NoWall"),     N18)</f>
        <v>3.7188238284723689</v>
      </c>
      <c r="Q18" s="4" t="str">
        <f>IF(O18="NoWall",    IF(TRUNC(MOD((COS(ROUND($I18*(Q$2*$E18-Param!$G$16)+Param!$G$15,0)+Param!$H$8)+SIN(Q$2*$E18-0.5+Param!$H$9))*100000,1),2)&gt;PWallY,        $G18*(Q$2-Param!$G$16*$E18),        "NoWall"),    O18)</f>
        <v>NoWall</v>
      </c>
      <c r="R18" s="4">
        <f>IF(P18="NoWall",     IF(TRUNC(MOD((COS(R$2*$D18-0.5+Param!$H$8)+SIN(ROUND($H18*(R$2*$D18-Param!$G$15)+Param!$G$16,0)+Param!$H$9))*1000,1),2)&gt;PwallX,        $F18*(R$2-Param!$G$15*$D18),        "NoWall"),     P18)</f>
        <v>3.7188238284723689</v>
      </c>
      <c r="S18" s="4">
        <f>IF(Q18="NoWall",    IF(TRUNC(MOD((COS(ROUND($I18*(S$2*$E18-Param!$G$16)+Param!$G$15,0)+Param!$H$8)+SIN(S$2*$E18-0.5+Param!$H$9))*100000,1),2)&gt;PWallY,        $G18*(S$2-Param!$G$16*$E18),        "NoWall"),    Q18)</f>
        <v>6.8775037879043266</v>
      </c>
      <c r="T18" s="4">
        <f>IF(R18="NoWall",     IF(TRUNC(MOD((COS(T$2*$D18-0.5+Param!$H$8)+SIN(ROUND($H18*(T$2*$D18-Param!$G$15)+Param!$G$16,0)+Param!$H$9))*1000,1),2)&gt;PwallX,        $F18*(T$2-Param!$G$15*$D18),        "NoWall"),     R18)</f>
        <v>3.7188238284723689</v>
      </c>
      <c r="U18" s="4">
        <f>IF(S18="NoWall",    IF(TRUNC(MOD((COS(ROUND($I18*(U$2*$E18-Param!$G$16)+Param!$G$15,0)+Param!$H$8)+SIN(U$2*$E18-0.5+Param!$H$9))*100000,1),2)&gt;PWallY,        $G18*(U$2-Param!$G$16*$E18),        "NoWall"),    S18)</f>
        <v>6.8775037879043266</v>
      </c>
      <c r="V18" s="4">
        <f>IF(T18="NoWall",     IF(TRUNC(MOD((COS(V$2*$D18-0.5+Param!$H$8)+SIN(ROUND($H18*(V$2*$D18-Param!$G$15)+Param!$G$16,0)+Param!$H$9))*1000,1),2)&gt;PwallX,        $F18*(V$2-Param!$G$15*$D18),        "NoWall"),     T18)</f>
        <v>3.7188238284723689</v>
      </c>
      <c r="W18" s="4">
        <f>IF(U18="NoWall",    IF(TRUNC(MOD((COS(ROUND($I18*(W$2*$E18-Param!$G$16)+Param!$G$15,0)+Param!$H$8)+SIN(W$2*$E18-0.5+Param!$H$9))*100000,1),2)&gt;PWallY,        $G18*(W$2-Param!$G$16*$E18),        "NoWall"),    U18)</f>
        <v>6.8775037879043266</v>
      </c>
      <c r="X18" s="4">
        <f>IF(V18="NoWall",     IF(TRUNC(MOD((COS(X$2*$D18-0.5+Param!$H$8)+SIN(ROUND($H18*(X$2*$D18-Param!$G$15)+Param!$G$16,0)+Param!$H$9))*1000,1),2)&gt;PwallX,        $F18*(X$2-Param!$G$15*$D18),        "NoWall"),     V18)</f>
        <v>3.7188238284723689</v>
      </c>
      <c r="Y18" s="4">
        <f>IF(W18="NoWall",    IF(TRUNC(MOD((COS(ROUND($I18*(Y$2*$E18-Param!$G$16)+Param!$G$15,0)+Param!$H$8)+SIN(Y$2*$E18-0.5+Param!$H$9))*100000,1),2)&gt;PWallY,        $G18*(Y$2-Param!$G$16*$E18),        "NoWall"),    W18)</f>
        <v>6.8775037879043266</v>
      </c>
      <c r="Z18" s="4">
        <f>IF(X18="NoWall",     IF(TRUNC(MOD((COS(Z$2*$D18-0.5+Param!$H$8)+SIN(ROUND($H18*(Z$2*$D18-Param!$G$15)+Param!$G$16,0)+Param!$H$9))*1000,1),2)&gt;PwallX,        $F18*(Z$2-Param!$G$15*$D18),        "NoWall"),     X18)</f>
        <v>3.7188238284723689</v>
      </c>
      <c r="AA18" s="4">
        <f>IF(Y18="NoWall",    IF(TRUNC(MOD((COS(ROUND($I18*(AA$2*$E18-Param!$G$16)+Param!$G$15,0)+Param!$H$8)+SIN(AA$2*$E18-0.5+Param!$H$9))*100000,1),2)&gt;PWallY,        $G18*(AA$2-Param!$G$16*$E18),        "NoWall"),    Y18)</f>
        <v>6.8775037879043266</v>
      </c>
      <c r="AB18" s="8">
        <f t="shared" si="8"/>
        <v>3.7188238284723689</v>
      </c>
      <c r="AC18" s="8">
        <f>AB18*COS(B18-Param!$D$14)</f>
        <v>3.3526054280302806</v>
      </c>
      <c r="AD18" s="4">
        <f t="shared" si="9"/>
        <v>0.77318764371116344</v>
      </c>
      <c r="AE18" s="4">
        <f>MIN(AC18,Ghosts!P56)</f>
        <v>3.3526054280302806</v>
      </c>
    </row>
    <row r="19" spans="1:31" s="4" customFormat="1">
      <c r="A19" s="4">
        <f t="shared" si="10"/>
        <v>35</v>
      </c>
      <c r="B19" s="4">
        <f>MOD(ATAN(A19/Param!$B$29*2)+Param!$D$14,2*PI())</f>
        <v>2.4437557996070201</v>
      </c>
      <c r="C19" s="4">
        <f t="shared" si="2"/>
        <v>140.01689347810003</v>
      </c>
      <c r="D19" s="4">
        <f t="shared" si="3"/>
        <v>-1</v>
      </c>
      <c r="E19" s="4">
        <f t="shared" si="4"/>
        <v>1</v>
      </c>
      <c r="F19" s="4">
        <f t="shared" si="5"/>
        <v>1.305084460530394</v>
      </c>
      <c r="G19" s="4">
        <f t="shared" si="6"/>
        <v>1.5562707443073749</v>
      </c>
      <c r="H19" s="4">
        <f t="shared" si="1"/>
        <v>-0.83859731046427111</v>
      </c>
      <c r="I19" s="4">
        <f t="shared" si="7"/>
        <v>-1.1924674543093536</v>
      </c>
      <c r="J19" s="4" t="str">
        <f>IF(TRUNC(MOD((COS(J$2*$D19-0.5+Param!$H$8)+SIN(ROUND($H19*(J$2*$D19-Param!$G$15)+Param!$G$16,0)+Param!$H$9))*1000,1),2)&gt;PwallX,    $F19*(J$2-Param!$G$15*$D19),    "NoWall")</f>
        <v>NoWall</v>
      </c>
      <c r="K19" s="4" t="str">
        <f>IF(TRUNC(MOD((COS(ROUND($I19*(K$2*$E19-Param!$G$16)+Param!$G$15,0)+Param!$H$8)+SIN(K$2*$E19-0.5+Param!$H$9))*100000,1),2)&gt;PWallY,    $G19*(K$2-Param!$G$16*$E19),    "NoWall")</f>
        <v>NoWall</v>
      </c>
      <c r="L19" s="4" t="str">
        <f>IF(J19="NoWall",     IF(TRUNC(MOD((COS(L$2*$D19-0.5+Param!$H$8)+SIN(ROUND($H19*(L$2*$D19-Param!$G$15)+Param!$G$16,0)+Param!$H$9))*1000,1),2)&gt;PwallX,        $F19*(L$2-Param!$G$15*$D19),        "NoWall"),     J19)</f>
        <v>NoWall</v>
      </c>
      <c r="M19" s="4" t="str">
        <f>IF(K19="NoWall",    IF(TRUNC(MOD((COS(ROUND($I19*(M$2*$E19-Param!$G$16)+Param!$G$15,0)+Param!$H$8)+SIN(M$2*$E19-0.5+Param!$H$9))*100000,1),2)&gt;PWallY,        $G19*(M$2-Param!$G$16*$E19),        "NoWall"),    K19)</f>
        <v>NoWall</v>
      </c>
      <c r="N19" s="4" t="str">
        <f>IF(L19="NoWall",     IF(TRUNC(MOD((COS(N$2*$D19-0.5+Param!$H$8)+SIN(ROUND($H19*(N$2*$D19-Param!$G$15)+Param!$G$16,0)+Param!$H$9))*1000,1),2)&gt;PwallX,        $F19*(N$2-Param!$G$15*$D19),        "NoWall"),     L19)</f>
        <v>NoWall</v>
      </c>
      <c r="O19" s="4" t="str">
        <f>IF(M19="NoWall",    IF(TRUNC(MOD((COS(ROUND($I19*(O$2*$E19-Param!$G$16)+Param!$G$15,0)+Param!$H$8)+SIN(O$2*$E19-0.5+Param!$H$9))*100000,1),2)&gt;PWallY,        $G19*(O$2-Param!$G$16*$E19),        "NoWall"),    M19)</f>
        <v>NoWall</v>
      </c>
      <c r="P19" s="4" t="str">
        <f>IF(N19="NoWall",     IF(TRUNC(MOD((COS(P$2*$D19-0.5+Param!$H$8)+SIN(ROUND($H19*(P$2*$D19-Param!$G$15)+Param!$G$16,0)+Param!$H$9))*1000,1),2)&gt;PwallX,        $F19*(P$2-Param!$G$15*$D19),        "NoWall"),     N19)</f>
        <v>NoWall</v>
      </c>
      <c r="Q19" s="4" t="str">
        <f>IF(O19="NoWall",    IF(TRUNC(MOD((COS(ROUND($I19*(Q$2*$E19-Param!$G$16)+Param!$G$15,0)+Param!$H$8)+SIN(Q$2*$E19-0.5+Param!$H$9))*100000,1),2)&gt;PWallY,        $G19*(Q$2-Param!$G$16*$E19),        "NoWall"),    O19)</f>
        <v>NoWall</v>
      </c>
      <c r="R19" s="4" t="str">
        <f>IF(P19="NoWall",     IF(TRUNC(MOD((COS(R$2*$D19-0.5+Param!$H$8)+SIN(ROUND($H19*(R$2*$D19-Param!$G$15)+Param!$G$16,0)+Param!$H$9))*1000,1),2)&gt;PwallX,        $F19*(R$2-Param!$G$15*$D19),        "NoWall"),     P19)</f>
        <v>NoWall</v>
      </c>
      <c r="S19" s="4">
        <f>IF(Q19="NoWall",    IF(TRUNC(MOD((COS(ROUND($I19*(S$2*$E19-Param!$G$16)+Param!$G$15,0)+Param!$H$8)+SIN(S$2*$E19-0.5+Param!$H$9))*100000,1),2)&gt;PWallY,        $G19*(S$2-Param!$G$16*$E19),        "NoWall"),    Q19)</f>
        <v>6.7877633878378729</v>
      </c>
      <c r="T19" s="4" t="str">
        <f>IF(R19="NoWall",     IF(TRUNC(MOD((COS(T$2*$D19-0.5+Param!$H$8)+SIN(ROUND($H19*(T$2*$D19-Param!$G$15)+Param!$G$16,0)+Param!$H$9))*1000,1),2)&gt;PwallX,        $F19*(T$2-Param!$G$15*$D19),        "NoWall"),     R19)</f>
        <v>NoWall</v>
      </c>
      <c r="U19" s="4">
        <f>IF(S19="NoWall",    IF(TRUNC(MOD((COS(ROUND($I19*(U$2*$E19-Param!$G$16)+Param!$G$15,0)+Param!$H$8)+SIN(U$2*$E19-0.5+Param!$H$9))*100000,1),2)&gt;PWallY,        $G19*(U$2-Param!$G$16*$E19),        "NoWall"),    S19)</f>
        <v>6.7877633878378729</v>
      </c>
      <c r="V19" s="4" t="str">
        <f>IF(T19="NoWall",     IF(TRUNC(MOD((COS(V$2*$D19-0.5+Param!$H$8)+SIN(ROUND($H19*(V$2*$D19-Param!$G$15)+Param!$G$16,0)+Param!$H$9))*1000,1),2)&gt;PwallX,        $F19*(V$2-Param!$G$15*$D19),        "NoWall"),     T19)</f>
        <v>NoWall</v>
      </c>
      <c r="W19" s="4">
        <f>IF(U19="NoWall",    IF(TRUNC(MOD((COS(ROUND($I19*(W$2*$E19-Param!$G$16)+Param!$G$15,0)+Param!$H$8)+SIN(W$2*$E19-0.5+Param!$H$9))*100000,1),2)&gt;PWallY,        $G19*(W$2-Param!$G$16*$E19),        "NoWall"),    U19)</f>
        <v>6.7877633878378729</v>
      </c>
      <c r="X19" s="4" t="str">
        <f>IF(V19="NoWall",     IF(TRUNC(MOD((COS(X$2*$D19-0.5+Param!$H$8)+SIN(ROUND($H19*(X$2*$D19-Param!$G$15)+Param!$G$16,0)+Param!$H$9))*1000,1),2)&gt;PwallX,        $F19*(X$2-Param!$G$15*$D19),        "NoWall"),     V19)</f>
        <v>NoWall</v>
      </c>
      <c r="Y19" s="4">
        <f>IF(W19="NoWall",    IF(TRUNC(MOD((COS(ROUND($I19*(Y$2*$E19-Param!$G$16)+Param!$G$15,0)+Param!$H$8)+SIN(Y$2*$E19-0.5+Param!$H$9))*100000,1),2)&gt;PWallY,        $G19*(Y$2-Param!$G$16*$E19),        "NoWall"),    W19)</f>
        <v>6.7877633878378729</v>
      </c>
      <c r="Z19" s="4" t="str">
        <f>IF(X19="NoWall",     IF(TRUNC(MOD((COS(Z$2*$D19-0.5+Param!$H$8)+SIN(ROUND($H19*(Z$2*$D19-Param!$G$15)+Param!$G$16,0)+Param!$H$9))*1000,1),2)&gt;PwallX,        $F19*(Z$2-Param!$G$15*$D19),        "NoWall"),     X19)</f>
        <v>NoWall</v>
      </c>
      <c r="AA19" s="4">
        <f>IF(Y19="NoWall",    IF(TRUNC(MOD((COS(ROUND($I19*(AA$2*$E19-Param!$G$16)+Param!$G$15,0)+Param!$H$8)+SIN(AA$2*$E19-0.5+Param!$H$9))*100000,1),2)&gt;PWallY,        $G19*(AA$2-Param!$G$16*$E19),        "NoWall"),    Y19)</f>
        <v>6.7877633878378729</v>
      </c>
      <c r="AB19" s="8">
        <f t="shared" si="8"/>
        <v>6.7877633878378729</v>
      </c>
      <c r="AC19" s="8">
        <f>AB19*COS(B19-Param!$D$14)</f>
        <v>6.1509567403358245</v>
      </c>
      <c r="AD19" s="4">
        <f t="shared" si="9"/>
        <v>0.64256171598538558</v>
      </c>
      <c r="AE19" s="4">
        <f>MIN(AC19,Ghosts!P57)</f>
        <v>6.1509567403358245</v>
      </c>
    </row>
    <row r="20" spans="1:31" s="4" customFormat="1">
      <c r="A20" s="4">
        <f t="shared" si="10"/>
        <v>34</v>
      </c>
      <c r="B20" s="4">
        <f>MOD(ATAN(A20/Param!$B$29*2)+Param!$D$14,2*PI())</f>
        <v>2.4327511081331101</v>
      </c>
      <c r="C20" s="4">
        <f t="shared" si="2"/>
        <v>139.38637110180139</v>
      </c>
      <c r="D20" s="4">
        <f t="shared" si="3"/>
        <v>-1</v>
      </c>
      <c r="E20" s="4">
        <f t="shared" si="4"/>
        <v>1</v>
      </c>
      <c r="F20" s="4">
        <f t="shared" si="5"/>
        <v>1.3173208821797349</v>
      </c>
      <c r="G20" s="4">
        <f t="shared" si="6"/>
        <v>1.5362049571999523</v>
      </c>
      <c r="H20" s="4">
        <f t="shared" si="1"/>
        <v>-0.85751635939309923</v>
      </c>
      <c r="I20" s="4">
        <f t="shared" si="7"/>
        <v>-1.1661585100344236</v>
      </c>
      <c r="J20" s="4" t="str">
        <f>IF(TRUNC(MOD((COS(J$2*$D20-0.5+Param!$H$8)+SIN(ROUND($H20*(J$2*$D20-Param!$G$15)+Param!$G$16,0)+Param!$H$9))*1000,1),2)&gt;PwallX,    $F20*(J$2-Param!$G$15*$D20),    "NoWall")</f>
        <v>NoWall</v>
      </c>
      <c r="K20" s="4" t="str">
        <f>IF(TRUNC(MOD((COS(ROUND($I20*(K$2*$E20-Param!$G$16)+Param!$G$15,0)+Param!$H$8)+SIN(K$2*$E20-0.5+Param!$H$9))*100000,1),2)&gt;PWallY,    $G20*(K$2-Param!$G$16*$E20),    "NoWall")</f>
        <v>NoWall</v>
      </c>
      <c r="L20" s="4" t="str">
        <f>IF(J20="NoWall",     IF(TRUNC(MOD((COS(L$2*$D20-0.5+Param!$H$8)+SIN(ROUND($H20*(L$2*$D20-Param!$G$15)+Param!$G$16,0)+Param!$H$9))*1000,1),2)&gt;PwallX,        $F20*(L$2-Param!$G$15*$D20),        "NoWall"),     J20)</f>
        <v>NoWall</v>
      </c>
      <c r="M20" s="4" t="str">
        <f>IF(K20="NoWall",    IF(TRUNC(MOD((COS(ROUND($I20*(M$2*$E20-Param!$G$16)+Param!$G$15,0)+Param!$H$8)+SIN(M$2*$E20-0.5+Param!$H$9))*100000,1),2)&gt;PWallY,        $G20*(M$2-Param!$G$16*$E20),        "NoWall"),    K20)</f>
        <v>NoWall</v>
      </c>
      <c r="N20" s="4" t="str">
        <f>IF(L20="NoWall",     IF(TRUNC(MOD((COS(N$2*$D20-0.5+Param!$H$8)+SIN(ROUND($H20*(N$2*$D20-Param!$G$15)+Param!$G$16,0)+Param!$H$9))*1000,1),2)&gt;PwallX,        $F20*(N$2-Param!$G$15*$D20),        "NoWall"),     L20)</f>
        <v>NoWall</v>
      </c>
      <c r="O20" s="4" t="str">
        <f>IF(M20="NoWall",    IF(TRUNC(MOD((COS(ROUND($I20*(O$2*$E20-Param!$G$16)+Param!$G$15,0)+Param!$H$8)+SIN(O$2*$E20-0.5+Param!$H$9))*100000,1),2)&gt;PWallY,        $G20*(O$2-Param!$G$16*$E20),        "NoWall"),    M20)</f>
        <v>NoWall</v>
      </c>
      <c r="P20" s="4" t="str">
        <f>IF(N20="NoWall",     IF(TRUNC(MOD((COS(P$2*$D20-0.5+Param!$H$8)+SIN(ROUND($H20*(P$2*$D20-Param!$G$15)+Param!$G$16,0)+Param!$H$9))*1000,1),2)&gt;PwallX,        $F20*(P$2-Param!$G$15*$D20),        "NoWall"),     N20)</f>
        <v>NoWall</v>
      </c>
      <c r="Q20" s="4" t="str">
        <f>IF(O20="NoWall",    IF(TRUNC(MOD((COS(ROUND($I20*(Q$2*$E20-Param!$G$16)+Param!$G$15,0)+Param!$H$8)+SIN(Q$2*$E20-0.5+Param!$H$9))*100000,1),2)&gt;PWallY,        $G20*(Q$2-Param!$G$16*$E20),        "NoWall"),    O20)</f>
        <v>NoWall</v>
      </c>
      <c r="R20" s="4" t="str">
        <f>IF(P20="NoWall",     IF(TRUNC(MOD((COS(R$2*$D20-0.5+Param!$H$8)+SIN(ROUND($H20*(R$2*$D20-Param!$G$15)+Param!$G$16,0)+Param!$H$9))*1000,1),2)&gt;PwallX,        $F20*(R$2-Param!$G$15*$D20),        "NoWall"),     P20)</f>
        <v>NoWall</v>
      </c>
      <c r="S20" s="4">
        <f>IF(Q20="NoWall",    IF(TRUNC(MOD((COS(ROUND($I20*(S$2*$E20-Param!$G$16)+Param!$G$15,0)+Param!$H$8)+SIN(S$2*$E20-0.5+Param!$H$9))*100000,1),2)&gt;PWallY,        $G20*(S$2-Param!$G$16*$E20),        "NoWall"),    Q20)</f>
        <v>6.7002453158223707</v>
      </c>
      <c r="T20" s="4" t="str">
        <f>IF(R20="NoWall",     IF(TRUNC(MOD((COS(T$2*$D20-0.5+Param!$H$8)+SIN(ROUND($H20*(T$2*$D20-Param!$G$15)+Param!$G$16,0)+Param!$H$9))*1000,1),2)&gt;PwallX,        $F20*(T$2-Param!$G$15*$D20),        "NoWall"),     R20)</f>
        <v>NoWall</v>
      </c>
      <c r="U20" s="4">
        <f>IF(S20="NoWall",    IF(TRUNC(MOD((COS(ROUND($I20*(U$2*$E20-Param!$G$16)+Param!$G$15,0)+Param!$H$8)+SIN(U$2*$E20-0.5+Param!$H$9))*100000,1),2)&gt;PWallY,        $G20*(U$2-Param!$G$16*$E20),        "NoWall"),    S20)</f>
        <v>6.7002453158223707</v>
      </c>
      <c r="V20" s="4" t="str">
        <f>IF(T20="NoWall",     IF(TRUNC(MOD((COS(V$2*$D20-0.5+Param!$H$8)+SIN(ROUND($H20*(V$2*$D20-Param!$G$15)+Param!$G$16,0)+Param!$H$9))*1000,1),2)&gt;PwallX,        $F20*(V$2-Param!$G$15*$D20),        "NoWall"),     T20)</f>
        <v>NoWall</v>
      </c>
      <c r="W20" s="4">
        <f>IF(U20="NoWall",    IF(TRUNC(MOD((COS(ROUND($I20*(W$2*$E20-Param!$G$16)+Param!$G$15,0)+Param!$H$8)+SIN(W$2*$E20-0.5+Param!$H$9))*100000,1),2)&gt;PWallY,        $G20*(W$2-Param!$G$16*$E20),        "NoWall"),    U20)</f>
        <v>6.7002453158223707</v>
      </c>
      <c r="X20" s="4" t="str">
        <f>IF(V20="NoWall",     IF(TRUNC(MOD((COS(X$2*$D20-0.5+Param!$H$8)+SIN(ROUND($H20*(X$2*$D20-Param!$G$15)+Param!$G$16,0)+Param!$H$9))*1000,1),2)&gt;PwallX,        $F20*(X$2-Param!$G$15*$D20),        "NoWall"),     V20)</f>
        <v>NoWall</v>
      </c>
      <c r="Y20" s="4">
        <f>IF(W20="NoWall",    IF(TRUNC(MOD((COS(ROUND($I20*(Y$2*$E20-Param!$G$16)+Param!$G$15,0)+Param!$H$8)+SIN(Y$2*$E20-0.5+Param!$H$9))*100000,1),2)&gt;PWallY,        $G20*(Y$2-Param!$G$16*$E20),        "NoWall"),    W20)</f>
        <v>6.7002453158223707</v>
      </c>
      <c r="Z20" s="4" t="str">
        <f>IF(X20="NoWall",     IF(TRUNC(MOD((COS(Z$2*$D20-0.5+Param!$H$8)+SIN(ROUND($H20*(Z$2*$D20-Param!$G$15)+Param!$G$16,0)+Param!$H$9))*1000,1),2)&gt;PwallX,        $F20*(Z$2-Param!$G$15*$D20),        "NoWall"),     X20)</f>
        <v>NoWall</v>
      </c>
      <c r="AA20" s="4">
        <f>IF(Y20="NoWall",    IF(TRUNC(MOD((COS(ROUND($I20*(AA$2*$E20-Param!$G$16)+Param!$G$15,0)+Param!$H$8)+SIN(AA$2*$E20-0.5+Param!$H$9))*100000,1),2)&gt;PWallY,        $G20*(AA$2-Param!$G$16*$E20),        "NoWall"),    Y20)</f>
        <v>6.7002453158223707</v>
      </c>
      <c r="AB20" s="8">
        <f t="shared" si="8"/>
        <v>6.7002453158223707</v>
      </c>
      <c r="AC20" s="8">
        <f>AB20*COS(B20-Param!$D$14)</f>
        <v>6.1024621581358094</v>
      </c>
      <c r="AD20" s="4">
        <f t="shared" si="9"/>
        <v>0.65095480607138811</v>
      </c>
      <c r="AE20" s="4">
        <f>MIN(AC20,Ghosts!P58)</f>
        <v>6.1024621581358094</v>
      </c>
    </row>
    <row r="21" spans="1:31" s="4" customFormat="1">
      <c r="A21" s="4">
        <f t="shared" si="10"/>
        <v>33</v>
      </c>
      <c r="B21" s="4">
        <f>MOD(ATAN(A21/Param!$B$29*2)+Param!$D$14,2*PI())</f>
        <v>2.4216355143782646</v>
      </c>
      <c r="C21" s="4">
        <f t="shared" si="2"/>
        <v>138.74949449286675</v>
      </c>
      <c r="D21" s="4">
        <f t="shared" si="3"/>
        <v>-1</v>
      </c>
      <c r="E21" s="4">
        <f t="shared" si="4"/>
        <v>1</v>
      </c>
      <c r="F21" s="4">
        <f t="shared" si="5"/>
        <v>1.3300808596557325</v>
      </c>
      <c r="G21" s="4">
        <f t="shared" si="6"/>
        <v>1.5166395490874767</v>
      </c>
      <c r="H21" s="4">
        <f t="shared" si="1"/>
        <v>-0.87699207135670976</v>
      </c>
      <c r="I21" s="4">
        <f t="shared" si="7"/>
        <v>-1.1402611638814437</v>
      </c>
      <c r="J21" s="4" t="str">
        <f>IF(TRUNC(MOD((COS(J$2*$D21-0.5+Param!$H$8)+SIN(ROUND($H21*(J$2*$D21-Param!$G$15)+Param!$G$16,0)+Param!$H$9))*1000,1),2)&gt;PwallX,    $F21*(J$2-Param!$G$15*$D21),    "NoWall")</f>
        <v>NoWall</v>
      </c>
      <c r="K21" s="4" t="str">
        <f>IF(TRUNC(MOD((COS(ROUND($I21*(K$2*$E21-Param!$G$16)+Param!$G$15,0)+Param!$H$8)+SIN(K$2*$E21-0.5+Param!$H$9))*100000,1),2)&gt;PWallY,    $G21*(K$2-Param!$G$16*$E21),    "NoWall")</f>
        <v>NoWall</v>
      </c>
      <c r="L21" s="4" t="str">
        <f>IF(J21="NoWall",     IF(TRUNC(MOD((COS(L$2*$D21-0.5+Param!$H$8)+SIN(ROUND($H21*(L$2*$D21-Param!$G$15)+Param!$G$16,0)+Param!$H$9))*1000,1),2)&gt;PwallX,        $F21*(L$2-Param!$G$15*$D21),        "NoWall"),     J21)</f>
        <v>NoWall</v>
      </c>
      <c r="M21" s="4" t="str">
        <f>IF(K21="NoWall",    IF(TRUNC(MOD((COS(ROUND($I21*(M$2*$E21-Param!$G$16)+Param!$G$15,0)+Param!$H$8)+SIN(M$2*$E21-0.5+Param!$H$9))*100000,1),2)&gt;PWallY,        $G21*(M$2-Param!$G$16*$E21),        "NoWall"),    K21)</f>
        <v>NoWall</v>
      </c>
      <c r="N21" s="4" t="str">
        <f>IF(L21="NoWall",     IF(TRUNC(MOD((COS(N$2*$D21-0.5+Param!$H$8)+SIN(ROUND($H21*(N$2*$D21-Param!$G$15)+Param!$G$16,0)+Param!$H$9))*1000,1),2)&gt;PwallX,        $F21*(N$2-Param!$G$15*$D21),        "NoWall"),     L21)</f>
        <v>NoWall</v>
      </c>
      <c r="O21" s="4" t="str">
        <f>IF(M21="NoWall",    IF(TRUNC(MOD((COS(ROUND($I21*(O$2*$E21-Param!$G$16)+Param!$G$15,0)+Param!$H$8)+SIN(O$2*$E21-0.5+Param!$H$9))*100000,1),2)&gt;PWallY,        $G21*(O$2-Param!$G$16*$E21),        "NoWall"),    M21)</f>
        <v>NoWall</v>
      </c>
      <c r="P21" s="4">
        <f>IF(N21="NoWall",     IF(TRUNC(MOD((COS(P$2*$D21-0.5+Param!$H$8)+SIN(ROUND($H21*(P$2*$D21-Param!$G$15)+Param!$G$16,0)+Param!$H$9))*1000,1),2)&gt;PwallX,        $F21*(P$2-Param!$G$15*$D21),        "NoWall"),     N21)</f>
        <v>5.1545270416632603</v>
      </c>
      <c r="Q21" s="4" t="str">
        <f>IF(O21="NoWall",    IF(TRUNC(MOD((COS(ROUND($I21*(Q$2*$E21-Param!$G$16)+Param!$G$15,0)+Param!$H$8)+SIN(Q$2*$E21-0.5+Param!$H$9))*100000,1),2)&gt;PWallY,        $G21*(Q$2-Param!$G$16*$E21),        "NoWall"),    O21)</f>
        <v>NoWall</v>
      </c>
      <c r="R21" s="4">
        <f>IF(P21="NoWall",     IF(TRUNC(MOD((COS(R$2*$D21-0.5+Param!$H$8)+SIN(ROUND($H21*(R$2*$D21-Param!$G$15)+Param!$G$16,0)+Param!$H$9))*1000,1),2)&gt;PwallX,        $F21*(R$2-Param!$G$15*$D21),        "NoWall"),     P21)</f>
        <v>5.1545270416632603</v>
      </c>
      <c r="S21" s="4">
        <f>IF(Q21="NoWall",    IF(TRUNC(MOD((COS(ROUND($I21*(S$2*$E21-Param!$G$16)+Param!$G$15,0)+Param!$H$8)+SIN(S$2*$E21-0.5+Param!$H$9))*100000,1),2)&gt;PWallY,        $G21*(S$2-Param!$G$16*$E21),        "NoWall"),    Q21)</f>
        <v>6.6149096752599865</v>
      </c>
      <c r="T21" s="4">
        <f>IF(R21="NoWall",     IF(TRUNC(MOD((COS(T$2*$D21-0.5+Param!$H$8)+SIN(ROUND($H21*(T$2*$D21-Param!$G$15)+Param!$G$16,0)+Param!$H$9))*1000,1),2)&gt;PwallX,        $F21*(T$2-Param!$G$15*$D21),        "NoWall"),     R21)</f>
        <v>5.1545270416632603</v>
      </c>
      <c r="U21" s="4">
        <f>IF(S21="NoWall",    IF(TRUNC(MOD((COS(ROUND($I21*(U$2*$E21-Param!$G$16)+Param!$G$15,0)+Param!$H$8)+SIN(U$2*$E21-0.5+Param!$H$9))*100000,1),2)&gt;PWallY,        $G21*(U$2-Param!$G$16*$E21),        "NoWall"),    S21)</f>
        <v>6.6149096752599865</v>
      </c>
      <c r="V21" s="4">
        <f>IF(T21="NoWall",     IF(TRUNC(MOD((COS(V$2*$D21-0.5+Param!$H$8)+SIN(ROUND($H21*(V$2*$D21-Param!$G$15)+Param!$G$16,0)+Param!$H$9))*1000,1),2)&gt;PwallX,        $F21*(V$2-Param!$G$15*$D21),        "NoWall"),     T21)</f>
        <v>5.1545270416632603</v>
      </c>
      <c r="W21" s="4">
        <f>IF(U21="NoWall",    IF(TRUNC(MOD((COS(ROUND($I21*(W$2*$E21-Param!$G$16)+Param!$G$15,0)+Param!$H$8)+SIN(W$2*$E21-0.5+Param!$H$9))*100000,1),2)&gt;PWallY,        $G21*(W$2-Param!$G$16*$E21),        "NoWall"),    U21)</f>
        <v>6.6149096752599865</v>
      </c>
      <c r="X21" s="4">
        <f>IF(V21="NoWall",     IF(TRUNC(MOD((COS(X$2*$D21-0.5+Param!$H$8)+SIN(ROUND($H21*(X$2*$D21-Param!$G$15)+Param!$G$16,0)+Param!$H$9))*1000,1),2)&gt;PwallX,        $F21*(X$2-Param!$G$15*$D21),        "NoWall"),     V21)</f>
        <v>5.1545270416632603</v>
      </c>
      <c r="Y21" s="4">
        <f>IF(W21="NoWall",    IF(TRUNC(MOD((COS(ROUND($I21*(Y$2*$E21-Param!$G$16)+Param!$G$15,0)+Param!$H$8)+SIN(Y$2*$E21-0.5+Param!$H$9))*100000,1),2)&gt;PWallY,        $G21*(Y$2-Param!$G$16*$E21),        "NoWall"),    W21)</f>
        <v>6.6149096752599865</v>
      </c>
      <c r="Z21" s="4">
        <f>IF(X21="NoWall",     IF(TRUNC(MOD((COS(Z$2*$D21-0.5+Param!$H$8)+SIN(ROUND($H21*(Z$2*$D21-Param!$G$15)+Param!$G$16,0)+Param!$H$9))*1000,1),2)&gt;PwallX,        $F21*(Z$2-Param!$G$15*$D21),        "NoWall"),     X21)</f>
        <v>5.1545270416632603</v>
      </c>
      <c r="AA21" s="4">
        <f>IF(Y21="NoWall",    IF(TRUNC(MOD((COS(ROUND($I21*(AA$2*$E21-Param!$G$16)+Param!$G$15,0)+Param!$H$8)+SIN(AA$2*$E21-0.5+Param!$H$9))*100000,1),2)&gt;PWallY,        $G21*(AA$2-Param!$G$16*$E21),        "NoWall"),    Y21)</f>
        <v>6.6149096752599865</v>
      </c>
      <c r="AB21" s="8">
        <f t="shared" si="8"/>
        <v>5.1545270416632603</v>
      </c>
      <c r="AC21" s="8">
        <f>AB21*COS(B21-Param!$D$14)</f>
        <v>4.7180160862640292</v>
      </c>
      <c r="AD21" s="4">
        <f t="shared" si="9"/>
        <v>0.7518339901972817</v>
      </c>
      <c r="AE21" s="4">
        <f>MIN(AC21,Ghosts!P59)</f>
        <v>4.7180160862640292</v>
      </c>
    </row>
    <row r="22" spans="1:31" s="4" customFormat="1">
      <c r="A22" s="4">
        <f t="shared" si="10"/>
        <v>32</v>
      </c>
      <c r="B22" s="4">
        <f>MOD(ATAN(A22/Param!$B$29*2)+Param!$D$14,2*PI())</f>
        <v>2.410410121512315</v>
      </c>
      <c r="C22" s="4">
        <f t="shared" si="2"/>
        <v>138.10632685827156</v>
      </c>
      <c r="D22" s="4">
        <f t="shared" si="3"/>
        <v>-1</v>
      </c>
      <c r="E22" s="4">
        <f t="shared" si="4"/>
        <v>1</v>
      </c>
      <c r="F22" s="4">
        <f t="shared" si="5"/>
        <v>1.3433903353101295</v>
      </c>
      <c r="G22" s="4">
        <f t="shared" si="6"/>
        <v>1.4975656445292806</v>
      </c>
      <c r="H22" s="4">
        <f t="shared" si="1"/>
        <v>-0.89704938158646663</v>
      </c>
      <c r="I22" s="4">
        <f t="shared" si="7"/>
        <v>-1.114765831766654</v>
      </c>
      <c r="J22" s="4" t="str">
        <f>IF(TRUNC(MOD((COS(J$2*$D22-0.5+Param!$H$8)+SIN(ROUND($H22*(J$2*$D22-Param!$G$15)+Param!$G$16,0)+Param!$H$9))*1000,1),2)&gt;PwallX,    $F22*(J$2-Param!$G$15*$D22),    "NoWall")</f>
        <v>NoWall</v>
      </c>
      <c r="K22" s="4" t="str">
        <f>IF(TRUNC(MOD((COS(ROUND($I22*(K$2*$E22-Param!$G$16)+Param!$G$15,0)+Param!$H$8)+SIN(K$2*$E22-0.5+Param!$H$9))*100000,1),2)&gt;PWallY,    $G22*(K$2-Param!$G$16*$E22),    "NoWall")</f>
        <v>NoWall</v>
      </c>
      <c r="L22" s="4" t="str">
        <f>IF(J22="NoWall",     IF(TRUNC(MOD((COS(L$2*$D22-0.5+Param!$H$8)+SIN(ROUND($H22*(L$2*$D22-Param!$G$15)+Param!$G$16,0)+Param!$H$9))*1000,1),2)&gt;PwallX,        $F22*(L$2-Param!$G$15*$D22),        "NoWall"),     J22)</f>
        <v>NoWall</v>
      </c>
      <c r="M22" s="4" t="str">
        <f>IF(K22="NoWall",    IF(TRUNC(MOD((COS(ROUND($I22*(M$2*$E22-Param!$G$16)+Param!$G$15,0)+Param!$H$8)+SIN(M$2*$E22-0.5+Param!$H$9))*100000,1),2)&gt;PWallY,        $G22*(M$2-Param!$G$16*$E22),        "NoWall"),    K22)</f>
        <v>NoWall</v>
      </c>
      <c r="N22" s="4" t="str">
        <f>IF(L22="NoWall",     IF(TRUNC(MOD((COS(N$2*$D22-0.5+Param!$H$8)+SIN(ROUND($H22*(N$2*$D22-Param!$G$15)+Param!$G$16,0)+Param!$H$9))*1000,1),2)&gt;PwallX,        $F22*(N$2-Param!$G$15*$D22),        "NoWall"),     L22)</f>
        <v>NoWall</v>
      </c>
      <c r="O22" s="4" t="str">
        <f>IF(M22="NoWall",    IF(TRUNC(MOD((COS(ROUND($I22*(O$2*$E22-Param!$G$16)+Param!$G$15,0)+Param!$H$8)+SIN(O$2*$E22-0.5+Param!$H$9))*100000,1),2)&gt;PWallY,        $G22*(O$2-Param!$G$16*$E22),        "NoWall"),    M22)</f>
        <v>NoWall</v>
      </c>
      <c r="P22" s="4">
        <f>IF(N22="NoWall",     IF(TRUNC(MOD((COS(P$2*$D22-0.5+Param!$H$8)+SIN(ROUND($H22*(P$2*$D22-Param!$G$15)+Param!$G$16,0)+Param!$H$9))*1000,1),2)&gt;PwallX,        $F22*(P$2-Param!$G$15*$D22),        "NoWall"),     N22)</f>
        <v>5.2061058999506464</v>
      </c>
      <c r="Q22" s="4" t="str">
        <f>IF(O22="NoWall",    IF(TRUNC(MOD((COS(ROUND($I22*(Q$2*$E22-Param!$G$16)+Param!$G$15,0)+Param!$H$8)+SIN(Q$2*$E22-0.5+Param!$H$9))*100000,1),2)&gt;PWallY,        $G22*(Q$2-Param!$G$16*$E22),        "NoWall"),    O22)</f>
        <v>NoWall</v>
      </c>
      <c r="R22" s="4">
        <f>IF(P22="NoWall",     IF(TRUNC(MOD((COS(R$2*$D22-0.5+Param!$H$8)+SIN(ROUND($H22*(R$2*$D22-Param!$G$15)+Param!$G$16,0)+Param!$H$9))*1000,1),2)&gt;PwallX,        $F22*(R$2-Param!$G$15*$D22),        "NoWall"),     P22)</f>
        <v>5.2061058999506464</v>
      </c>
      <c r="S22" s="4" t="str">
        <f>IF(Q22="NoWall",    IF(TRUNC(MOD((COS(ROUND($I22*(S$2*$E22-Param!$G$16)+Param!$G$15,0)+Param!$H$8)+SIN(S$2*$E22-0.5+Param!$H$9))*100000,1),2)&gt;PWallY,        $G22*(S$2-Param!$G$16*$E22),        "NoWall"),    Q22)</f>
        <v>NoWall</v>
      </c>
      <c r="T22" s="4">
        <f>IF(R22="NoWall",     IF(TRUNC(MOD((COS(T$2*$D22-0.5+Param!$H$8)+SIN(ROUND($H22*(T$2*$D22-Param!$G$15)+Param!$G$16,0)+Param!$H$9))*1000,1),2)&gt;PwallX,        $F22*(T$2-Param!$G$15*$D22),        "NoWall"),     R22)</f>
        <v>5.2061058999506464</v>
      </c>
      <c r="U22" s="4">
        <f>IF(S22="NoWall",    IF(TRUNC(MOD((COS(ROUND($I22*(U$2*$E22-Param!$G$16)+Param!$G$15,0)+Param!$H$8)+SIN(U$2*$E22-0.5+Param!$H$9))*100000,1),2)&gt;PWallY,        $G22*(U$2-Param!$G$16*$E22),        "NoWall"),    S22)</f>
        <v>8.0292833999406046</v>
      </c>
      <c r="V22" s="4">
        <f>IF(T22="NoWall",     IF(TRUNC(MOD((COS(V$2*$D22-0.5+Param!$H$8)+SIN(ROUND($H22*(V$2*$D22-Param!$G$15)+Param!$G$16,0)+Param!$H$9))*1000,1),2)&gt;PwallX,        $F22*(V$2-Param!$G$15*$D22),        "NoWall"),     T22)</f>
        <v>5.2061058999506464</v>
      </c>
      <c r="W22" s="4">
        <f>IF(U22="NoWall",    IF(TRUNC(MOD((COS(ROUND($I22*(W$2*$E22-Param!$G$16)+Param!$G$15,0)+Param!$H$8)+SIN(W$2*$E22-0.5+Param!$H$9))*100000,1),2)&gt;PWallY,        $G22*(W$2-Param!$G$16*$E22),        "NoWall"),    U22)</f>
        <v>8.0292833999406046</v>
      </c>
      <c r="X22" s="4">
        <f>IF(V22="NoWall",     IF(TRUNC(MOD((COS(X$2*$D22-0.5+Param!$H$8)+SIN(ROUND($H22*(X$2*$D22-Param!$G$15)+Param!$G$16,0)+Param!$H$9))*1000,1),2)&gt;PwallX,        $F22*(X$2-Param!$G$15*$D22),        "NoWall"),     V22)</f>
        <v>5.2061058999506464</v>
      </c>
      <c r="Y22" s="4">
        <f>IF(W22="NoWall",    IF(TRUNC(MOD((COS(ROUND($I22*(Y$2*$E22-Param!$G$16)+Param!$G$15,0)+Param!$H$8)+SIN(Y$2*$E22-0.5+Param!$H$9))*100000,1),2)&gt;PWallY,        $G22*(Y$2-Param!$G$16*$E22),        "NoWall"),    W22)</f>
        <v>8.0292833999406046</v>
      </c>
      <c r="Z22" s="4">
        <f>IF(X22="NoWall",     IF(TRUNC(MOD((COS(Z$2*$D22-0.5+Param!$H$8)+SIN(ROUND($H22*(Z$2*$D22-Param!$G$15)+Param!$G$16,0)+Param!$H$9))*1000,1),2)&gt;PwallX,        $F22*(Z$2-Param!$G$15*$D22),        "NoWall"),     X22)</f>
        <v>5.2061058999506464</v>
      </c>
      <c r="AA22" s="4">
        <f>IF(Y22="NoWall",    IF(TRUNC(MOD((COS(ROUND($I22*(AA$2*$E22-Param!$G$16)+Param!$G$15,0)+Param!$H$8)+SIN(AA$2*$E22-0.5+Param!$H$9))*100000,1),2)&gt;PWallY,        $G22*(AA$2-Param!$G$16*$E22),        "NoWall"),    Y22)</f>
        <v>8.0292833999406046</v>
      </c>
      <c r="AB22" s="8">
        <f t="shared" si="8"/>
        <v>5.2061058999506464</v>
      </c>
      <c r="AC22" s="8">
        <f>AB22*COS(B22-Param!$D$14)</f>
        <v>4.7884625474909512</v>
      </c>
      <c r="AD22" s="4">
        <f t="shared" si="9"/>
        <v>0.74438528677455773</v>
      </c>
      <c r="AE22" s="4">
        <f>MIN(AC22,Ghosts!P60)</f>
        <v>4.7884625474909512</v>
      </c>
    </row>
    <row r="23" spans="1:31" s="4" customFormat="1">
      <c r="A23" s="4">
        <f t="shared" si="10"/>
        <v>31</v>
      </c>
      <c r="B23" s="4">
        <f>MOD(ATAN(A23/Param!$B$29*2)+Param!$D$14,2*PI())</f>
        <v>2.3990761652619916</v>
      </c>
      <c r="C23" s="4">
        <f t="shared" si="2"/>
        <v>137.45693899994211</v>
      </c>
      <c r="D23" s="4">
        <f t="shared" si="3"/>
        <v>-1</v>
      </c>
      <c r="E23" s="4">
        <f t="shared" si="4"/>
        <v>1</v>
      </c>
      <c r="F23" s="4">
        <f t="shared" si="5"/>
        <v>1.3572768099376444</v>
      </c>
      <c r="G23" s="4">
        <f t="shared" si="6"/>
        <v>1.4789746257566696</v>
      </c>
      <c r="H23" s="4">
        <f t="shared" si="1"/>
        <v>-0.91771473715665508</v>
      </c>
      <c r="I23" s="4">
        <f t="shared" si="7"/>
        <v>-1.089663224869079</v>
      </c>
      <c r="J23" s="4" t="str">
        <f>IF(TRUNC(MOD((COS(J$2*$D23-0.5+Param!$H$8)+SIN(ROUND($H23*(J$2*$D23-Param!$G$15)+Param!$G$16,0)+Param!$H$9))*1000,1),2)&gt;PwallX,    $F23*(J$2-Param!$G$15*$D23),    "NoWall")</f>
        <v>NoWall</v>
      </c>
      <c r="K23" s="4" t="str">
        <f>IF(TRUNC(MOD((COS(ROUND($I23*(K$2*$E23-Param!$G$16)+Param!$G$15,0)+Param!$H$8)+SIN(K$2*$E23-0.5+Param!$H$9))*100000,1),2)&gt;PWallY,    $G23*(K$2-Param!$G$16*$E23),    "NoWall")</f>
        <v>NoWall</v>
      </c>
      <c r="L23" s="4" t="str">
        <f>IF(J23="NoWall",     IF(TRUNC(MOD((COS(L$2*$D23-0.5+Param!$H$8)+SIN(ROUND($H23*(L$2*$D23-Param!$G$15)+Param!$G$16,0)+Param!$H$9))*1000,1),2)&gt;PwallX,        $F23*(L$2-Param!$G$15*$D23),        "NoWall"),     J23)</f>
        <v>NoWall</v>
      </c>
      <c r="M23" s="4" t="str">
        <f>IF(K23="NoWall",    IF(TRUNC(MOD((COS(ROUND($I23*(M$2*$E23-Param!$G$16)+Param!$G$15,0)+Param!$H$8)+SIN(M$2*$E23-0.5+Param!$H$9))*100000,1),2)&gt;PWallY,        $G23*(M$2-Param!$G$16*$E23),        "NoWall"),    K23)</f>
        <v>NoWall</v>
      </c>
      <c r="N23" s="4" t="str">
        <f>IF(L23="NoWall",     IF(TRUNC(MOD((COS(N$2*$D23-0.5+Param!$H$8)+SIN(ROUND($H23*(N$2*$D23-Param!$G$15)+Param!$G$16,0)+Param!$H$9))*1000,1),2)&gt;PwallX,        $F23*(N$2-Param!$G$15*$D23),        "NoWall"),     L23)</f>
        <v>NoWall</v>
      </c>
      <c r="O23" s="4" t="str">
        <f>IF(M23="NoWall",    IF(TRUNC(MOD((COS(ROUND($I23*(O$2*$E23-Param!$G$16)+Param!$G$15,0)+Param!$H$8)+SIN(O$2*$E23-0.5+Param!$H$9))*100000,1),2)&gt;PWallY,        $G23*(O$2-Param!$G$16*$E23),        "NoWall"),    M23)</f>
        <v>NoWall</v>
      </c>
      <c r="P23" s="4">
        <f>IF(N23="NoWall",     IF(TRUNC(MOD((COS(P$2*$D23-0.5+Param!$H$8)+SIN(ROUND($H23*(P$2*$D23-Param!$G$15)+Param!$G$16,0)+Param!$H$9))*1000,1),2)&gt;PwallX,        $F23*(P$2-Param!$G$15*$D23),        "NoWall"),     N23)</f>
        <v>5.2599208304199285</v>
      </c>
      <c r="Q23" s="4" t="str">
        <f>IF(O23="NoWall",    IF(TRUNC(MOD((COS(ROUND($I23*(Q$2*$E23-Param!$G$16)+Param!$G$15,0)+Param!$H$8)+SIN(Q$2*$E23-0.5+Param!$H$9))*100000,1),2)&gt;PWallY,        $G23*(Q$2-Param!$G$16*$E23),        "NoWall"),    O23)</f>
        <v>NoWall</v>
      </c>
      <c r="R23" s="4">
        <f>IF(P23="NoWall",     IF(TRUNC(MOD((COS(R$2*$D23-0.5+Param!$H$8)+SIN(ROUND($H23*(R$2*$D23-Param!$G$15)+Param!$G$16,0)+Param!$H$9))*1000,1),2)&gt;PwallX,        $F23*(R$2-Param!$G$15*$D23),        "NoWall"),     P23)</f>
        <v>5.2599208304199285</v>
      </c>
      <c r="S23" s="4" t="str">
        <f>IF(Q23="NoWall",    IF(TRUNC(MOD((COS(ROUND($I23*(S$2*$E23-Param!$G$16)+Param!$G$15,0)+Param!$H$8)+SIN(S$2*$E23-0.5+Param!$H$9))*100000,1),2)&gt;PWallY,        $G23*(S$2-Param!$G$16*$E23),        "NoWall"),    Q23)</f>
        <v>NoWall</v>
      </c>
      <c r="T23" s="4">
        <f>IF(R23="NoWall",     IF(TRUNC(MOD((COS(T$2*$D23-0.5+Param!$H$8)+SIN(ROUND($H23*(T$2*$D23-Param!$G$15)+Param!$G$16,0)+Param!$H$9))*1000,1),2)&gt;PwallX,        $F23*(T$2-Param!$G$15*$D23),        "NoWall"),     R23)</f>
        <v>5.2599208304199285</v>
      </c>
      <c r="U23" s="4" t="str">
        <f>IF(S23="NoWall",    IF(TRUNC(MOD((COS(ROUND($I23*(U$2*$E23-Param!$G$16)+Param!$G$15,0)+Param!$H$8)+SIN(U$2*$E23-0.5+Param!$H$9))*100000,1),2)&gt;PWallY,        $G23*(U$2-Param!$G$16*$E23),        "NoWall"),    S23)</f>
        <v>NoWall</v>
      </c>
      <c r="V23" s="4">
        <f>IF(T23="NoWall",     IF(TRUNC(MOD((COS(V$2*$D23-0.5+Param!$H$8)+SIN(ROUND($H23*(V$2*$D23-Param!$G$15)+Param!$G$16,0)+Param!$H$9))*1000,1),2)&gt;PwallX,        $F23*(V$2-Param!$G$15*$D23),        "NoWall"),     T23)</f>
        <v>5.2599208304199285</v>
      </c>
      <c r="W23" s="4">
        <f>IF(U23="NoWall",    IF(TRUNC(MOD((COS(ROUND($I23*(W$2*$E23-Param!$G$16)+Param!$G$15,0)+Param!$H$8)+SIN(W$2*$E23-0.5+Param!$H$9))*100000,1),2)&gt;PWallY,        $G23*(W$2-Param!$G$16*$E23),        "NoWall"),    U23)</f>
        <v>9.4085812209012953</v>
      </c>
      <c r="X23" s="4">
        <f>IF(V23="NoWall",     IF(TRUNC(MOD((COS(X$2*$D23-0.5+Param!$H$8)+SIN(ROUND($H23*(X$2*$D23-Param!$G$15)+Param!$G$16,0)+Param!$H$9))*1000,1),2)&gt;PwallX,        $F23*(X$2-Param!$G$15*$D23),        "NoWall"),     V23)</f>
        <v>5.2599208304199285</v>
      </c>
      <c r="Y23" s="4">
        <f>IF(W23="NoWall",    IF(TRUNC(MOD((COS(ROUND($I23*(Y$2*$E23-Param!$G$16)+Param!$G$15,0)+Param!$H$8)+SIN(Y$2*$E23-0.5+Param!$H$9))*100000,1),2)&gt;PWallY,        $G23*(Y$2-Param!$G$16*$E23),        "NoWall"),    W23)</f>
        <v>9.4085812209012953</v>
      </c>
      <c r="Z23" s="4">
        <f>IF(X23="NoWall",     IF(TRUNC(MOD((COS(Z$2*$D23-0.5+Param!$H$8)+SIN(ROUND($H23*(Z$2*$D23-Param!$G$15)+Param!$G$16,0)+Param!$H$9))*1000,1),2)&gt;PwallX,        $F23*(Z$2-Param!$G$15*$D23),        "NoWall"),     X23)</f>
        <v>5.2599208304199285</v>
      </c>
      <c r="AA23" s="4">
        <f>IF(Y23="NoWall",    IF(TRUNC(MOD((COS(ROUND($I23*(AA$2*$E23-Param!$G$16)+Param!$G$15,0)+Param!$H$8)+SIN(AA$2*$E23-0.5+Param!$H$9))*100000,1),2)&gt;PWallY,        $G23*(AA$2-Param!$G$16*$E23),        "NoWall"),    Y23)</f>
        <v>9.4085812209012953</v>
      </c>
      <c r="AB23" s="8">
        <f t="shared" si="8"/>
        <v>5.2599208304199285</v>
      </c>
      <c r="AC23" s="8">
        <f>AB23*COS(B23-Param!$D$14)</f>
        <v>4.8610446212206586</v>
      </c>
      <c r="AD23" s="4">
        <f t="shared" si="9"/>
        <v>0.7367693846076554</v>
      </c>
      <c r="AE23" s="4">
        <f>MIN(AC23,Ghosts!P61)</f>
        <v>4.8610446212206586</v>
      </c>
    </row>
    <row r="24" spans="1:31" s="4" customFormat="1">
      <c r="A24" s="4">
        <f t="shared" si="10"/>
        <v>30</v>
      </c>
      <c r="B24" s="4">
        <f>MOD(ATAN(A24/Param!$B$29*2)+Param!$D$14,2*PI())</f>
        <v>2.3876350169058438</v>
      </c>
      <c r="C24" s="4">
        <f t="shared" si="2"/>
        <v>136.80140948635182</v>
      </c>
      <c r="D24" s="4">
        <f t="shared" si="3"/>
        <v>-1</v>
      </c>
      <c r="E24" s="4">
        <f t="shared" si="4"/>
        <v>1</v>
      </c>
      <c r="F24" s="4">
        <f t="shared" si="5"/>
        <v>1.3717694590904808</v>
      </c>
      <c r="G24" s="4">
        <f t="shared" si="6"/>
        <v>1.4608581189757408</v>
      </c>
      <c r="H24" s="4">
        <f t="shared" si="1"/>
        <v>-0.93901621332828455</v>
      </c>
      <c r="I24" s="4">
        <f t="shared" si="7"/>
        <v>-1.064944338347005</v>
      </c>
      <c r="J24" s="4" t="str">
        <f>IF(TRUNC(MOD((COS(J$2*$D24-0.5+Param!$H$8)+SIN(ROUND($H24*(J$2*$D24-Param!$G$15)+Param!$G$16,0)+Param!$H$9))*1000,1),2)&gt;PwallX,    $F24*(J$2-Param!$G$15*$D24),    "NoWall")</f>
        <v>NoWall</v>
      </c>
      <c r="K24" s="4" t="str">
        <f>IF(TRUNC(MOD((COS(ROUND($I24*(K$2*$E24-Param!$G$16)+Param!$G$15,0)+Param!$H$8)+SIN(K$2*$E24-0.5+Param!$H$9))*100000,1),2)&gt;PWallY,    $G24*(K$2-Param!$G$16*$E24),    "NoWall")</f>
        <v>NoWall</v>
      </c>
      <c r="L24" s="4" t="str">
        <f>IF(J24="NoWall",     IF(TRUNC(MOD((COS(L$2*$D24-0.5+Param!$H$8)+SIN(ROUND($H24*(L$2*$D24-Param!$G$15)+Param!$G$16,0)+Param!$H$9))*1000,1),2)&gt;PwallX,        $F24*(L$2-Param!$G$15*$D24),        "NoWall"),     J24)</f>
        <v>NoWall</v>
      </c>
      <c r="M24" s="4" t="str">
        <f>IF(K24="NoWall",    IF(TRUNC(MOD((COS(ROUND($I24*(M$2*$E24-Param!$G$16)+Param!$G$15,0)+Param!$H$8)+SIN(M$2*$E24-0.5+Param!$H$9))*100000,1),2)&gt;PWallY,        $G24*(M$2-Param!$G$16*$E24),        "NoWall"),    K24)</f>
        <v>NoWall</v>
      </c>
      <c r="N24" s="4" t="str">
        <f>IF(L24="NoWall",     IF(TRUNC(MOD((COS(N$2*$D24-0.5+Param!$H$8)+SIN(ROUND($H24*(N$2*$D24-Param!$G$15)+Param!$G$16,0)+Param!$H$9))*1000,1),2)&gt;PwallX,        $F24*(N$2-Param!$G$15*$D24),        "NoWall"),     L24)</f>
        <v>NoWall</v>
      </c>
      <c r="O24" s="4" t="str">
        <f>IF(M24="NoWall",    IF(TRUNC(MOD((COS(ROUND($I24*(O$2*$E24-Param!$G$16)+Param!$G$15,0)+Param!$H$8)+SIN(O$2*$E24-0.5+Param!$H$9))*100000,1),2)&gt;PWallY,        $G24*(O$2-Param!$G$16*$E24),        "NoWall"),    M24)</f>
        <v>NoWall</v>
      </c>
      <c r="P24" s="4">
        <f>IF(N24="NoWall",     IF(TRUNC(MOD((COS(P$2*$D24-0.5+Param!$H$8)+SIN(ROUND($H24*(P$2*$D24-Param!$G$15)+Param!$G$16,0)+Param!$H$9))*1000,1),2)&gt;PwallX,        $F24*(P$2-Param!$G$15*$D24),        "NoWall"),     N24)</f>
        <v>5.3160848985074649</v>
      </c>
      <c r="Q24" s="4" t="str">
        <f>IF(O24="NoWall",    IF(TRUNC(MOD((COS(ROUND($I24*(Q$2*$E24-Param!$G$16)+Param!$G$15,0)+Param!$H$8)+SIN(Q$2*$E24-0.5+Param!$H$9))*100000,1),2)&gt;PWallY,        $G24*(Q$2-Param!$G$16*$E24),        "NoWall"),    O24)</f>
        <v>NoWall</v>
      </c>
      <c r="R24" s="4">
        <f>IF(P24="NoWall",     IF(TRUNC(MOD((COS(R$2*$D24-0.5+Param!$H$8)+SIN(ROUND($H24*(R$2*$D24-Param!$G$15)+Param!$G$16,0)+Param!$H$9))*1000,1),2)&gt;PwallX,        $F24*(R$2-Param!$G$15*$D24),        "NoWall"),     P24)</f>
        <v>5.3160848985074649</v>
      </c>
      <c r="S24" s="4" t="str">
        <f>IF(Q24="NoWall",    IF(TRUNC(MOD((COS(ROUND($I24*(S$2*$E24-Param!$G$16)+Param!$G$15,0)+Param!$H$8)+SIN(S$2*$E24-0.5+Param!$H$9))*100000,1),2)&gt;PWallY,        $G24*(S$2-Param!$G$16*$E24),        "NoWall"),    Q24)</f>
        <v>NoWall</v>
      </c>
      <c r="T24" s="4">
        <f>IF(R24="NoWall",     IF(TRUNC(MOD((COS(T$2*$D24-0.5+Param!$H$8)+SIN(ROUND($H24*(T$2*$D24-Param!$G$15)+Param!$G$16,0)+Param!$H$9))*1000,1),2)&gt;PwallX,        $F24*(T$2-Param!$G$15*$D24),        "NoWall"),     R24)</f>
        <v>5.3160848985074649</v>
      </c>
      <c r="U24" s="4" t="str">
        <f>IF(S24="NoWall",    IF(TRUNC(MOD((COS(ROUND($I24*(U$2*$E24-Param!$G$16)+Param!$G$15,0)+Param!$H$8)+SIN(U$2*$E24-0.5+Param!$H$9))*100000,1),2)&gt;PWallY,        $G24*(U$2-Param!$G$16*$E24),        "NoWall"),    S24)</f>
        <v>NoWall</v>
      </c>
      <c r="V24" s="4">
        <f>IF(T24="NoWall",     IF(TRUNC(MOD((COS(V$2*$D24-0.5+Param!$H$8)+SIN(ROUND($H24*(V$2*$D24-Param!$G$15)+Param!$G$16,0)+Param!$H$9))*1000,1),2)&gt;PwallX,        $F24*(V$2-Param!$G$15*$D24),        "NoWall"),     T24)</f>
        <v>5.3160848985074649</v>
      </c>
      <c r="W24" s="4">
        <f>IF(U24="NoWall",    IF(TRUNC(MOD((COS(ROUND($I24*(W$2*$E24-Param!$G$16)+Param!$G$15,0)+Param!$H$8)+SIN(W$2*$E24-0.5+Param!$H$9))*100000,1),2)&gt;PWallY,        $G24*(W$2-Param!$G$16*$E24),        "NoWall"),    U24)</f>
        <v>9.2933320323628692</v>
      </c>
      <c r="X24" s="4">
        <f>IF(V24="NoWall",     IF(TRUNC(MOD((COS(X$2*$D24-0.5+Param!$H$8)+SIN(ROUND($H24*(X$2*$D24-Param!$G$15)+Param!$G$16,0)+Param!$H$9))*1000,1),2)&gt;PwallX,        $F24*(X$2-Param!$G$15*$D24),        "NoWall"),     V24)</f>
        <v>5.3160848985074649</v>
      </c>
      <c r="Y24" s="4">
        <f>IF(W24="NoWall",    IF(TRUNC(MOD((COS(ROUND($I24*(Y$2*$E24-Param!$G$16)+Param!$G$15,0)+Param!$H$8)+SIN(Y$2*$E24-0.5+Param!$H$9))*100000,1),2)&gt;PWallY,        $G24*(Y$2-Param!$G$16*$E24),        "NoWall"),    W24)</f>
        <v>9.2933320323628692</v>
      </c>
      <c r="Z24" s="4">
        <f>IF(X24="NoWall",     IF(TRUNC(MOD((COS(Z$2*$D24-0.5+Param!$H$8)+SIN(ROUND($H24*(Z$2*$D24-Param!$G$15)+Param!$G$16,0)+Param!$H$9))*1000,1),2)&gt;PwallX,        $F24*(Z$2-Param!$G$15*$D24),        "NoWall"),     X24)</f>
        <v>5.3160848985074649</v>
      </c>
      <c r="AA24" s="4">
        <f>IF(Y24="NoWall",    IF(TRUNC(MOD((COS(ROUND($I24*(AA$2*$E24-Param!$G$16)+Param!$G$15,0)+Param!$H$8)+SIN(AA$2*$E24-0.5+Param!$H$9))*100000,1),2)&gt;PWallY,        $G24*(AA$2-Param!$G$16*$E24),        "NoWall"),    Y24)</f>
        <v>9.2933320323628692</v>
      </c>
      <c r="AB24" s="8">
        <f t="shared" si="8"/>
        <v>5.3160848985074649</v>
      </c>
      <c r="AC24" s="8">
        <f>AB24*COS(B24-Param!$D$14)</f>
        <v>4.9358609150313102</v>
      </c>
      <c r="AD24" s="4">
        <f t="shared" si="9"/>
        <v>0.72898546718121737</v>
      </c>
      <c r="AE24" s="4">
        <f>MIN(AC24,Ghosts!P62)</f>
        <v>4.9358609150313102</v>
      </c>
    </row>
    <row r="25" spans="1:31" s="4" customFormat="1">
      <c r="A25" s="4">
        <f t="shared" si="10"/>
        <v>29</v>
      </c>
      <c r="B25" s="4">
        <f>MOD(ATAN(A25/Param!$B$29*2)+Param!$D$14,2*PI())</f>
        <v>2.3760881859993352</v>
      </c>
      <c r="C25" s="4">
        <f t="shared" si="2"/>
        <v>136.13982480865764</v>
      </c>
      <c r="D25" s="4">
        <f t="shared" si="3"/>
        <v>-1</v>
      </c>
      <c r="E25" s="4">
        <f t="shared" si="4"/>
        <v>1</v>
      </c>
      <c r="F25" s="4">
        <f t="shared" si="5"/>
        <v>1.3868992601823269</v>
      </c>
      <c r="G25" s="4">
        <f t="shared" si="6"/>
        <v>1.4432079811691234</v>
      </c>
      <c r="H25" s="4">
        <f t="shared" si="1"/>
        <v>-0.9609836408047151</v>
      </c>
      <c r="I25" s="4">
        <f t="shared" si="7"/>
        <v>-1.0406004405679716</v>
      </c>
      <c r="J25" s="4" t="str">
        <f>IF(TRUNC(MOD((COS(J$2*$D25-0.5+Param!$H$8)+SIN(ROUND($H25*(J$2*$D25-Param!$G$15)+Param!$G$16,0)+Param!$H$9))*1000,1),2)&gt;PwallX,    $F25*(J$2-Param!$G$15*$D25),    "NoWall")</f>
        <v>NoWall</v>
      </c>
      <c r="K25" s="4" t="str">
        <f>IF(TRUNC(MOD((COS(ROUND($I25*(K$2*$E25-Param!$G$16)+Param!$G$15,0)+Param!$H$8)+SIN(K$2*$E25-0.5+Param!$H$9))*100000,1),2)&gt;PWallY,    $G25*(K$2-Param!$G$16*$E25),    "NoWall")</f>
        <v>NoWall</v>
      </c>
      <c r="L25" s="4" t="str">
        <f>IF(J25="NoWall",     IF(TRUNC(MOD((COS(L$2*$D25-0.5+Param!$H$8)+SIN(ROUND($H25*(L$2*$D25-Param!$G$15)+Param!$G$16,0)+Param!$H$9))*1000,1),2)&gt;PwallX,        $F25*(L$2-Param!$G$15*$D25),        "NoWall"),     J25)</f>
        <v>NoWall</v>
      </c>
      <c r="M25" s="4" t="str">
        <f>IF(K25="NoWall",    IF(TRUNC(MOD((COS(ROUND($I25*(M$2*$E25-Param!$G$16)+Param!$G$15,0)+Param!$H$8)+SIN(M$2*$E25-0.5+Param!$H$9))*100000,1),2)&gt;PWallY,        $G25*(M$2-Param!$G$16*$E25),        "NoWall"),    K25)</f>
        <v>NoWall</v>
      </c>
      <c r="N25" s="4" t="str">
        <f>IF(L25="NoWall",     IF(TRUNC(MOD((COS(N$2*$D25-0.5+Param!$H$8)+SIN(ROUND($H25*(N$2*$D25-Param!$G$15)+Param!$G$16,0)+Param!$H$9))*1000,1),2)&gt;PwallX,        $F25*(N$2-Param!$G$15*$D25),        "NoWall"),     L25)</f>
        <v>NoWall</v>
      </c>
      <c r="O25" s="4" t="str">
        <f>IF(M25="NoWall",    IF(TRUNC(MOD((COS(ROUND($I25*(O$2*$E25-Param!$G$16)+Param!$G$15,0)+Param!$H$8)+SIN(O$2*$E25-0.5+Param!$H$9))*100000,1),2)&gt;PWallY,        $G25*(O$2-Param!$G$16*$E25),        "NoWall"),    M25)</f>
        <v>NoWall</v>
      </c>
      <c r="P25" s="4">
        <f>IF(N25="NoWall",     IF(TRUNC(MOD((COS(P$2*$D25-0.5+Param!$H$8)+SIN(ROUND($H25*(P$2*$D25-Param!$G$15)+Param!$G$16,0)+Param!$H$9))*1000,1),2)&gt;PwallX,        $F25*(P$2-Param!$G$15*$D25),        "NoWall"),     N25)</f>
        <v>5.374718152491055</v>
      </c>
      <c r="Q25" s="4" t="str">
        <f>IF(O25="NoWall",    IF(TRUNC(MOD((COS(ROUND($I25*(Q$2*$E25-Param!$G$16)+Param!$G$15,0)+Param!$H$8)+SIN(Q$2*$E25-0.5+Param!$H$9))*100000,1),2)&gt;PWallY,        $G25*(Q$2-Param!$G$16*$E25),        "NoWall"),    O25)</f>
        <v>NoWall</v>
      </c>
      <c r="R25" s="4">
        <f>IF(P25="NoWall",     IF(TRUNC(MOD((COS(R$2*$D25-0.5+Param!$H$8)+SIN(ROUND($H25*(R$2*$D25-Param!$G$15)+Param!$G$16,0)+Param!$H$9))*1000,1),2)&gt;PwallX,        $F25*(R$2-Param!$G$15*$D25),        "NoWall"),     P25)</f>
        <v>5.374718152491055</v>
      </c>
      <c r="S25" s="4" t="str">
        <f>IF(Q25="NoWall",    IF(TRUNC(MOD((COS(ROUND($I25*(S$2*$E25-Param!$G$16)+Param!$G$15,0)+Param!$H$8)+SIN(S$2*$E25-0.5+Param!$H$9))*100000,1),2)&gt;PWallY,        $G25*(S$2-Param!$G$16*$E25),        "NoWall"),    Q25)</f>
        <v>NoWall</v>
      </c>
      <c r="T25" s="4">
        <f>IF(R25="NoWall",     IF(TRUNC(MOD((COS(T$2*$D25-0.5+Param!$H$8)+SIN(ROUND($H25*(T$2*$D25-Param!$G$15)+Param!$G$16,0)+Param!$H$9))*1000,1),2)&gt;PwallX,        $F25*(T$2-Param!$G$15*$D25),        "NoWall"),     R25)</f>
        <v>5.374718152491055</v>
      </c>
      <c r="U25" s="4" t="str">
        <f>IF(S25="NoWall",    IF(TRUNC(MOD((COS(ROUND($I25*(U$2*$E25-Param!$G$16)+Param!$G$15,0)+Param!$H$8)+SIN(U$2*$E25-0.5+Param!$H$9))*100000,1),2)&gt;PWallY,        $G25*(U$2-Param!$G$16*$E25),        "NoWall"),    S25)</f>
        <v>NoWall</v>
      </c>
      <c r="V25" s="4">
        <f>IF(T25="NoWall",     IF(TRUNC(MOD((COS(V$2*$D25-0.5+Param!$H$8)+SIN(ROUND($H25*(V$2*$D25-Param!$G$15)+Param!$G$16,0)+Param!$H$9))*1000,1),2)&gt;PwallX,        $F25*(V$2-Param!$G$15*$D25),        "NoWall"),     T25)</f>
        <v>5.374718152491055</v>
      </c>
      <c r="W25" s="4">
        <f>IF(U25="NoWall",    IF(TRUNC(MOD((COS(ROUND($I25*(W$2*$E25-Param!$G$16)+Param!$G$15,0)+Param!$H$8)+SIN(W$2*$E25-0.5+Param!$H$9))*100000,1),2)&gt;PWallY,        $G25*(W$2-Param!$G$16*$E25),        "NoWall"),    U25)</f>
        <v>9.1810496765863476</v>
      </c>
      <c r="X25" s="4">
        <f>IF(V25="NoWall",     IF(TRUNC(MOD((COS(X$2*$D25-0.5+Param!$H$8)+SIN(ROUND($H25*(X$2*$D25-Param!$G$15)+Param!$G$16,0)+Param!$H$9))*1000,1),2)&gt;PwallX,        $F25*(X$2-Param!$G$15*$D25),        "NoWall"),     V25)</f>
        <v>5.374718152491055</v>
      </c>
      <c r="Y25" s="4">
        <f>IF(W25="NoWall",    IF(TRUNC(MOD((COS(ROUND($I25*(Y$2*$E25-Param!$G$16)+Param!$G$15,0)+Param!$H$8)+SIN(Y$2*$E25-0.5+Param!$H$9))*100000,1),2)&gt;PWallY,        $G25*(Y$2-Param!$G$16*$E25),        "NoWall"),    W25)</f>
        <v>9.1810496765863476</v>
      </c>
      <c r="Z25" s="4">
        <f>IF(X25="NoWall",     IF(TRUNC(MOD((COS(Z$2*$D25-0.5+Param!$H$8)+SIN(ROUND($H25*(Z$2*$D25-Param!$G$15)+Param!$G$16,0)+Param!$H$9))*1000,1),2)&gt;PwallX,        $F25*(Z$2-Param!$G$15*$D25),        "NoWall"),     X25)</f>
        <v>5.374718152491055</v>
      </c>
      <c r="AA25" s="4">
        <f>IF(Y25="NoWall",    IF(TRUNC(MOD((COS(ROUND($I25*(AA$2*$E25-Param!$G$16)+Param!$G$15,0)+Param!$H$8)+SIN(AA$2*$E25-0.5+Param!$H$9))*100000,1),2)&gt;PWallY,        $G25*(AA$2-Param!$G$16*$E25),        "NoWall"),    Y25)</f>
        <v>9.1810496765863476</v>
      </c>
      <c r="AB25" s="8">
        <f t="shared" si="8"/>
        <v>5.374718152491055</v>
      </c>
      <c r="AC25" s="8">
        <f>AB25*COS(B25-Param!$D$14)</f>
        <v>5.013016202068636</v>
      </c>
      <c r="AD25" s="4">
        <f t="shared" si="9"/>
        <v>0.72103290318904367</v>
      </c>
      <c r="AE25" s="4">
        <f>MIN(AC25,Ghosts!P63)</f>
        <v>5.013016202068636</v>
      </c>
    </row>
    <row r="26" spans="1:31" s="4" customFormat="1">
      <c r="A26" s="4">
        <f t="shared" si="10"/>
        <v>28</v>
      </c>
      <c r="B26" s="4">
        <f>MOD(ATAN(A26/Param!$B$29*2)+Param!$D$14,2*PI())</f>
        <v>2.3644373228015789</v>
      </c>
      <c r="C26" s="4">
        <f t="shared" si="2"/>
        <v>135.47227951974193</v>
      </c>
      <c r="D26" s="4">
        <f t="shared" si="3"/>
        <v>-1</v>
      </c>
      <c r="E26" s="4">
        <f t="shared" si="4"/>
        <v>1</v>
      </c>
      <c r="F26" s="4">
        <f t="shared" si="5"/>
        <v>1.4026991315889905</v>
      </c>
      <c r="G26" s="4">
        <f t="shared" si="6"/>
        <v>1.4260162873782829</v>
      </c>
      <c r="H26" s="4">
        <f t="shared" si="1"/>
        <v>-0.98364874511204869</v>
      </c>
      <c r="I26" s="4">
        <f t="shared" si="7"/>
        <v>-1.0166230628252251</v>
      </c>
      <c r="J26" s="4" t="str">
        <f>IF(TRUNC(MOD((COS(J$2*$D26-0.5+Param!$H$8)+SIN(ROUND($H26*(J$2*$D26-Param!$G$15)+Param!$G$16,0)+Param!$H$9))*1000,1),2)&gt;PwallX,    $F26*(J$2-Param!$G$15*$D26),    "NoWall")</f>
        <v>NoWall</v>
      </c>
      <c r="K26" s="4" t="str">
        <f>IF(TRUNC(MOD((COS(ROUND($I26*(K$2*$E26-Param!$G$16)+Param!$G$15,0)+Param!$H$8)+SIN(K$2*$E26-0.5+Param!$H$9))*100000,1),2)&gt;PWallY,    $G26*(K$2-Param!$G$16*$E26),    "NoWall")</f>
        <v>NoWall</v>
      </c>
      <c r="L26" s="4" t="str">
        <f>IF(J26="NoWall",     IF(TRUNC(MOD((COS(L$2*$D26-0.5+Param!$H$8)+SIN(ROUND($H26*(L$2*$D26-Param!$G$15)+Param!$G$16,0)+Param!$H$9))*1000,1),2)&gt;PwallX,        $F26*(L$2-Param!$G$15*$D26),        "NoWall"),     J26)</f>
        <v>NoWall</v>
      </c>
      <c r="M26" s="4" t="str">
        <f>IF(K26="NoWall",    IF(TRUNC(MOD((COS(ROUND($I26*(M$2*$E26-Param!$G$16)+Param!$G$15,0)+Param!$H$8)+SIN(M$2*$E26-0.5+Param!$H$9))*100000,1),2)&gt;PWallY,        $G26*(M$2-Param!$G$16*$E26),        "NoWall"),    K26)</f>
        <v>NoWall</v>
      </c>
      <c r="N26" s="4" t="str">
        <f>IF(L26="NoWall",     IF(TRUNC(MOD((COS(N$2*$D26-0.5+Param!$H$8)+SIN(ROUND($H26*(N$2*$D26-Param!$G$15)+Param!$G$16,0)+Param!$H$9))*1000,1),2)&gt;PwallX,        $F26*(N$2-Param!$G$15*$D26),        "NoWall"),     L26)</f>
        <v>NoWall</v>
      </c>
      <c r="O26" s="4" t="str">
        <f>IF(M26="NoWall",    IF(TRUNC(MOD((COS(ROUND($I26*(O$2*$E26-Param!$G$16)+Param!$G$15,0)+Param!$H$8)+SIN(O$2*$E26-0.5+Param!$H$9))*100000,1),2)&gt;PWallY,        $G26*(O$2-Param!$G$16*$E26),        "NoWall"),    M26)</f>
        <v>NoWall</v>
      </c>
      <c r="P26" s="4">
        <f>IF(N26="NoWall",     IF(TRUNC(MOD((COS(P$2*$D26-0.5+Param!$H$8)+SIN(ROUND($H26*(P$2*$D26-Param!$G$15)+Param!$G$16,0)+Param!$H$9))*1000,1),2)&gt;PwallX,        $F26*(P$2-Param!$G$15*$D26),        "NoWall"),     N26)</f>
        <v>5.4359481625533981</v>
      </c>
      <c r="Q26" s="4" t="str">
        <f>IF(O26="NoWall",    IF(TRUNC(MOD((COS(ROUND($I26*(Q$2*$E26-Param!$G$16)+Param!$G$15,0)+Param!$H$8)+SIN(Q$2*$E26-0.5+Param!$H$9))*100000,1),2)&gt;PWallY,        $G26*(Q$2-Param!$G$16*$E26),        "NoWall"),    O26)</f>
        <v>NoWall</v>
      </c>
      <c r="R26" s="4">
        <f>IF(P26="NoWall",     IF(TRUNC(MOD((COS(R$2*$D26-0.5+Param!$H$8)+SIN(ROUND($H26*(R$2*$D26-Param!$G$15)+Param!$G$16,0)+Param!$H$9))*1000,1),2)&gt;PwallX,        $F26*(R$2-Param!$G$15*$D26),        "NoWall"),     P26)</f>
        <v>5.4359481625533981</v>
      </c>
      <c r="S26" s="4" t="str">
        <f>IF(Q26="NoWall",    IF(TRUNC(MOD((COS(ROUND($I26*(S$2*$E26-Param!$G$16)+Param!$G$15,0)+Param!$H$8)+SIN(S$2*$E26-0.5+Param!$H$9))*100000,1),2)&gt;PWallY,        $G26*(S$2-Param!$G$16*$E26),        "NoWall"),    Q26)</f>
        <v>NoWall</v>
      </c>
      <c r="T26" s="4">
        <f>IF(R26="NoWall",     IF(TRUNC(MOD((COS(T$2*$D26-0.5+Param!$H$8)+SIN(ROUND($H26*(T$2*$D26-Param!$G$15)+Param!$G$16,0)+Param!$H$9))*1000,1),2)&gt;PwallX,        $F26*(T$2-Param!$G$15*$D26),        "NoWall"),     R26)</f>
        <v>5.4359481625533981</v>
      </c>
      <c r="U26" s="4" t="str">
        <f>IF(S26="NoWall",    IF(TRUNC(MOD((COS(ROUND($I26*(U$2*$E26-Param!$G$16)+Param!$G$15,0)+Param!$H$8)+SIN(U$2*$E26-0.5+Param!$H$9))*100000,1),2)&gt;PWallY,        $G26*(U$2-Param!$G$16*$E26),        "NoWall"),    S26)</f>
        <v>NoWall</v>
      </c>
      <c r="V26" s="4">
        <f>IF(T26="NoWall",     IF(TRUNC(MOD((COS(V$2*$D26-0.5+Param!$H$8)+SIN(ROUND($H26*(V$2*$D26-Param!$G$15)+Param!$G$16,0)+Param!$H$9))*1000,1),2)&gt;PwallX,        $F26*(V$2-Param!$G$15*$D26),        "NoWall"),     T26)</f>
        <v>5.4359481625533981</v>
      </c>
      <c r="W26" s="4">
        <f>IF(U26="NoWall",    IF(TRUNC(MOD((COS(ROUND($I26*(W$2*$E26-Param!$G$16)+Param!$G$15,0)+Param!$H$8)+SIN(W$2*$E26-0.5+Param!$H$9))*100000,1),2)&gt;PWallY,        $G26*(W$2-Param!$G$16*$E26),        "NoWall"),    U26)</f>
        <v>9.0716837384971569</v>
      </c>
      <c r="X26" s="4">
        <f>IF(V26="NoWall",     IF(TRUNC(MOD((COS(X$2*$D26-0.5+Param!$H$8)+SIN(ROUND($H26*(X$2*$D26-Param!$G$15)+Param!$G$16,0)+Param!$H$9))*1000,1),2)&gt;PwallX,        $F26*(X$2-Param!$G$15*$D26),        "NoWall"),     V26)</f>
        <v>5.4359481625533981</v>
      </c>
      <c r="Y26" s="4">
        <f>IF(W26="NoWall",    IF(TRUNC(MOD((COS(ROUND($I26*(Y$2*$E26-Param!$G$16)+Param!$G$15,0)+Param!$H$8)+SIN(Y$2*$E26-0.5+Param!$H$9))*100000,1),2)&gt;PWallY,        $G26*(Y$2-Param!$G$16*$E26),        "NoWall"),    W26)</f>
        <v>9.0716837384971569</v>
      </c>
      <c r="Z26" s="4">
        <f>IF(X26="NoWall",     IF(TRUNC(MOD((COS(Z$2*$D26-0.5+Param!$H$8)+SIN(ROUND($H26*(Z$2*$D26-Param!$G$15)+Param!$G$16,0)+Param!$H$9))*1000,1),2)&gt;PwallX,        $F26*(Z$2-Param!$G$15*$D26),        "NoWall"),     X26)</f>
        <v>5.4359481625533981</v>
      </c>
      <c r="AA26" s="4">
        <f>IF(Y26="NoWall",    IF(TRUNC(MOD((COS(ROUND($I26*(AA$2*$E26-Param!$G$16)+Param!$G$15,0)+Param!$H$8)+SIN(AA$2*$E26-0.5+Param!$H$9))*100000,1),2)&gt;PWallY,        $G26*(AA$2-Param!$G$16*$E26),        "NoWall"),    Y26)</f>
        <v>9.0716837384971569</v>
      </c>
      <c r="AB26" s="8">
        <f t="shared" si="8"/>
        <v>5.4359481625533981</v>
      </c>
      <c r="AC26" s="8">
        <f>AB26*COS(B26-Param!$D$14)</f>
        <v>5.0926219105859181</v>
      </c>
      <c r="AD26" s="4">
        <f t="shared" si="9"/>
        <v>0.71291125622013518</v>
      </c>
      <c r="AE26" s="4">
        <f>MIN(AC26,Ghosts!P64)</f>
        <v>5.0926219105859181</v>
      </c>
    </row>
    <row r="27" spans="1:31" s="4" customFormat="1">
      <c r="A27" s="4">
        <f t="shared" si="10"/>
        <v>27</v>
      </c>
      <c r="B27" s="4">
        <f>MOD(ATAN(A27/Param!$B$29*2)+Param!$D$14,2*PI())</f>
        <v>2.352684220375191</v>
      </c>
      <c r="C27" s="4">
        <f t="shared" si="2"/>
        <v>134.79887635452494</v>
      </c>
      <c r="D27" s="4">
        <f t="shared" si="3"/>
        <v>-1</v>
      </c>
      <c r="E27" s="4">
        <f t="shared" si="4"/>
        <v>1</v>
      </c>
      <c r="F27" s="4">
        <f t="shared" si="5"/>
        <v>1.4192040851097809</v>
      </c>
      <c r="G27" s="4">
        <f t="shared" si="6"/>
        <v>1.4092753184502538</v>
      </c>
      <c r="H27" s="4">
        <f t="shared" si="1"/>
        <v>-1.0070452994738073</v>
      </c>
      <c r="I27" s="4">
        <f t="shared" si="7"/>
        <v>-0.99300398951518021</v>
      </c>
      <c r="J27" s="4" t="str">
        <f>IF(TRUNC(MOD((COS(J$2*$D27-0.5+Param!$H$8)+SIN(ROUND($H27*(J$2*$D27-Param!$G$15)+Param!$G$16,0)+Param!$H$9))*1000,1),2)&gt;PwallX,    $F27*(J$2-Param!$G$15*$D27),    "NoWall")</f>
        <v>NoWall</v>
      </c>
      <c r="K27" s="4" t="str">
        <f>IF(TRUNC(MOD((COS(ROUND($I27*(K$2*$E27-Param!$G$16)+Param!$G$15,0)+Param!$H$8)+SIN(K$2*$E27-0.5+Param!$H$9))*100000,1),2)&gt;PWallY,    $G27*(K$2-Param!$G$16*$E27),    "NoWall")</f>
        <v>NoWall</v>
      </c>
      <c r="L27" s="4" t="str">
        <f>IF(J27="NoWall",     IF(TRUNC(MOD((COS(L$2*$D27-0.5+Param!$H$8)+SIN(ROUND($H27*(L$2*$D27-Param!$G$15)+Param!$G$16,0)+Param!$H$9))*1000,1),2)&gt;PwallX,        $F27*(L$2-Param!$G$15*$D27),        "NoWall"),     J27)</f>
        <v>NoWall</v>
      </c>
      <c r="M27" s="4" t="str">
        <f>IF(K27="NoWall",    IF(TRUNC(MOD((COS(ROUND($I27*(M$2*$E27-Param!$G$16)+Param!$G$15,0)+Param!$H$8)+SIN(M$2*$E27-0.5+Param!$H$9))*100000,1),2)&gt;PWallY,        $G27*(M$2-Param!$G$16*$E27),        "NoWall"),    K27)</f>
        <v>NoWall</v>
      </c>
      <c r="N27" s="4" t="str">
        <f>IF(L27="NoWall",     IF(TRUNC(MOD((COS(N$2*$D27-0.5+Param!$H$8)+SIN(ROUND($H27*(N$2*$D27-Param!$G$15)+Param!$G$16,0)+Param!$H$9))*1000,1),2)&gt;PwallX,        $F27*(N$2-Param!$G$15*$D27),        "NoWall"),     L27)</f>
        <v>NoWall</v>
      </c>
      <c r="O27" s="4" t="str">
        <f>IF(M27="NoWall",    IF(TRUNC(MOD((COS(ROUND($I27*(O$2*$E27-Param!$G$16)+Param!$G$15,0)+Param!$H$8)+SIN(O$2*$E27-0.5+Param!$H$9))*100000,1),2)&gt;PWallY,        $G27*(O$2-Param!$G$16*$E27),        "NoWall"),    M27)</f>
        <v>NoWall</v>
      </c>
      <c r="P27" s="4">
        <f>IF(N27="NoWall",     IF(TRUNC(MOD((COS(P$2*$D27-0.5+Param!$H$8)+SIN(ROUND($H27*(P$2*$D27-Param!$G$15)+Param!$G$16,0)+Param!$H$9))*1000,1),2)&gt;PwallX,        $F27*(P$2-Param!$G$15*$D27),        "NoWall"),     N27)</f>
        <v>5.4999106116230951</v>
      </c>
      <c r="Q27" s="4" t="str">
        <f>IF(O27="NoWall",    IF(TRUNC(MOD((COS(ROUND($I27*(Q$2*$E27-Param!$G$16)+Param!$G$15,0)+Param!$H$8)+SIN(Q$2*$E27-0.5+Param!$H$9))*100000,1),2)&gt;PWallY,        $G27*(Q$2-Param!$G$16*$E27),        "NoWall"),    O27)</f>
        <v>NoWall</v>
      </c>
      <c r="R27" s="4">
        <f>IF(P27="NoWall",     IF(TRUNC(MOD((COS(R$2*$D27-0.5+Param!$H$8)+SIN(ROUND($H27*(R$2*$D27-Param!$G$15)+Param!$G$16,0)+Param!$H$9))*1000,1),2)&gt;PwallX,        $F27*(R$2-Param!$G$15*$D27),        "NoWall"),     P27)</f>
        <v>5.4999106116230951</v>
      </c>
      <c r="S27" s="4" t="str">
        <f>IF(Q27="NoWall",    IF(TRUNC(MOD((COS(ROUND($I27*(S$2*$E27-Param!$G$16)+Param!$G$15,0)+Param!$H$8)+SIN(S$2*$E27-0.5+Param!$H$9))*100000,1),2)&gt;PWallY,        $G27*(S$2-Param!$G$16*$E27),        "NoWall"),    Q27)</f>
        <v>NoWall</v>
      </c>
      <c r="T27" s="4">
        <f>IF(R27="NoWall",     IF(TRUNC(MOD((COS(T$2*$D27-0.5+Param!$H$8)+SIN(ROUND($H27*(T$2*$D27-Param!$G$15)+Param!$G$16,0)+Param!$H$9))*1000,1),2)&gt;PwallX,        $F27*(T$2-Param!$G$15*$D27),        "NoWall"),     R27)</f>
        <v>5.4999106116230951</v>
      </c>
      <c r="U27" s="4" t="str">
        <f>IF(S27="NoWall",    IF(TRUNC(MOD((COS(ROUND($I27*(U$2*$E27-Param!$G$16)+Param!$G$15,0)+Param!$H$8)+SIN(U$2*$E27-0.5+Param!$H$9))*100000,1),2)&gt;PWallY,        $G27*(U$2-Param!$G$16*$E27),        "NoWall"),    S27)</f>
        <v>NoWall</v>
      </c>
      <c r="V27" s="4">
        <f>IF(T27="NoWall",     IF(TRUNC(MOD((COS(V$2*$D27-0.5+Param!$H$8)+SIN(ROUND($H27*(V$2*$D27-Param!$G$15)+Param!$G$16,0)+Param!$H$9))*1000,1),2)&gt;PwallX,        $F27*(V$2-Param!$G$15*$D27),        "NoWall"),     T27)</f>
        <v>5.4999106116230951</v>
      </c>
      <c r="W27" s="4">
        <f>IF(U27="NoWall",    IF(TRUNC(MOD((COS(ROUND($I27*(W$2*$E27-Param!$G$16)+Param!$G$15,0)+Param!$H$8)+SIN(W$2*$E27-0.5+Param!$H$9))*100000,1),2)&gt;PWallY,        $G27*(W$2-Param!$G$16*$E27),        "NoWall"),    U27)</f>
        <v>8.9651851122645638</v>
      </c>
      <c r="X27" s="4">
        <f>IF(V27="NoWall",     IF(TRUNC(MOD((COS(X$2*$D27-0.5+Param!$H$8)+SIN(ROUND($H27*(X$2*$D27-Param!$G$15)+Param!$G$16,0)+Param!$H$9))*1000,1),2)&gt;PwallX,        $F27*(X$2-Param!$G$15*$D27),        "NoWall"),     V27)</f>
        <v>5.4999106116230951</v>
      </c>
      <c r="Y27" s="4">
        <f>IF(W27="NoWall",    IF(TRUNC(MOD((COS(ROUND($I27*(Y$2*$E27-Param!$G$16)+Param!$G$15,0)+Param!$H$8)+SIN(Y$2*$E27-0.5+Param!$H$9))*100000,1),2)&gt;PWallY,        $G27*(Y$2-Param!$G$16*$E27),        "NoWall"),    W27)</f>
        <v>8.9651851122645638</v>
      </c>
      <c r="Z27" s="4">
        <f>IF(X27="NoWall",     IF(TRUNC(MOD((COS(Z$2*$D27-0.5+Param!$H$8)+SIN(ROUND($H27*(Z$2*$D27-Param!$G$15)+Param!$G$16,0)+Param!$H$9))*1000,1),2)&gt;PwallX,        $F27*(Z$2-Param!$G$15*$D27),        "NoWall"),     X27)</f>
        <v>5.4999106116230951</v>
      </c>
      <c r="AA27" s="4">
        <f>IF(Y27="NoWall",    IF(TRUNC(MOD((COS(ROUND($I27*(AA$2*$E27-Param!$G$16)+Param!$G$15,0)+Param!$H$8)+SIN(AA$2*$E27-0.5+Param!$H$9))*100000,1),2)&gt;PWallY,        $G27*(AA$2-Param!$G$16*$E27),        "NoWall"),    Y27)</f>
        <v>8.9651851122645638</v>
      </c>
      <c r="AB27" s="8">
        <f t="shared" si="8"/>
        <v>5.4999106116230951</v>
      </c>
      <c r="AC27" s="8">
        <f>AB27*COS(B27-Param!$D$14)</f>
        <v>5.1747966608794007</v>
      </c>
      <c r="AD27" s="4">
        <f t="shared" si="9"/>
        <v>0.70462029421416594</v>
      </c>
      <c r="AE27" s="4">
        <f>MIN(AC27,Ghosts!P65)</f>
        <v>5.1747966608794007</v>
      </c>
    </row>
    <row r="28" spans="1:31" s="4" customFormat="1">
      <c r="A28" s="4">
        <f t="shared" si="10"/>
        <v>26</v>
      </c>
      <c r="B28" s="4">
        <f>MOD(ATAN(A28/Param!$B$29*2)+Param!$D$14,2*PI())</f>
        <v>2.3408308163310294</v>
      </c>
      <c r="C28" s="4">
        <f t="shared" si="2"/>
        <v>134.11972632993118</v>
      </c>
      <c r="D28" s="4">
        <f t="shared" si="3"/>
        <v>-1</v>
      </c>
      <c r="E28" s="4">
        <f t="shared" si="4"/>
        <v>1</v>
      </c>
      <c r="F28" s="4">
        <f t="shared" si="5"/>
        <v>1.4364513933338818</v>
      </c>
      <c r="G28" s="4">
        <f t="shared" si="6"/>
        <v>1.3929775492347503</v>
      </c>
      <c r="H28" s="4">
        <f t="shared" si="1"/>
        <v>-1.0312092927290999</v>
      </c>
      <c r="I28" s="4">
        <f t="shared" si="7"/>
        <v>-0.96973524875197314</v>
      </c>
      <c r="J28" s="4" t="str">
        <f>IF(TRUNC(MOD((COS(J$2*$D28-0.5+Param!$H$8)+SIN(ROUND($H28*(J$2*$D28-Param!$G$15)+Param!$G$16,0)+Param!$H$9))*1000,1),2)&gt;PwallX,    $F28*(J$2-Param!$G$15*$D28),    "NoWall")</f>
        <v>NoWall</v>
      </c>
      <c r="K28" s="4" t="str">
        <f>IF(TRUNC(MOD((COS(ROUND($I28*(K$2*$E28-Param!$G$16)+Param!$G$15,0)+Param!$H$8)+SIN(K$2*$E28-0.5+Param!$H$9))*100000,1),2)&gt;PWallY,    $G28*(K$2-Param!$G$16*$E28),    "NoWall")</f>
        <v>NoWall</v>
      </c>
      <c r="L28" s="4" t="str">
        <f>IF(J28="NoWall",     IF(TRUNC(MOD((COS(L$2*$D28-0.5+Param!$H$8)+SIN(ROUND($H28*(L$2*$D28-Param!$G$15)+Param!$G$16,0)+Param!$H$9))*1000,1),2)&gt;PwallX,        $F28*(L$2-Param!$G$15*$D28),        "NoWall"),     J28)</f>
        <v>NoWall</v>
      </c>
      <c r="M28" s="4" t="str">
        <f>IF(K28="NoWall",    IF(TRUNC(MOD((COS(ROUND($I28*(M$2*$E28-Param!$G$16)+Param!$G$15,0)+Param!$H$8)+SIN(M$2*$E28-0.5+Param!$H$9))*100000,1),2)&gt;PWallY,        $G28*(M$2-Param!$G$16*$E28),        "NoWall"),    K28)</f>
        <v>NoWall</v>
      </c>
      <c r="N28" s="4" t="str">
        <f>IF(L28="NoWall",     IF(TRUNC(MOD((COS(N$2*$D28-0.5+Param!$H$8)+SIN(ROUND($H28*(N$2*$D28-Param!$G$15)+Param!$G$16,0)+Param!$H$9))*1000,1),2)&gt;PwallX,        $F28*(N$2-Param!$G$15*$D28),        "NoWall"),     L28)</f>
        <v>NoWall</v>
      </c>
      <c r="O28" s="4" t="str">
        <f>IF(M28="NoWall",    IF(TRUNC(MOD((COS(ROUND($I28*(O$2*$E28-Param!$G$16)+Param!$G$15,0)+Param!$H$8)+SIN(O$2*$E28-0.5+Param!$H$9))*100000,1),2)&gt;PWallY,        $G28*(O$2-Param!$G$16*$E28),        "NoWall"),    M28)</f>
        <v>NoWall</v>
      </c>
      <c r="P28" s="4">
        <f>IF(N28="NoWall",     IF(TRUNC(MOD((COS(P$2*$D28-0.5+Param!$H$8)+SIN(ROUND($H28*(P$2*$D28-Param!$G$15)+Param!$G$16,0)+Param!$H$9))*1000,1),2)&gt;PwallX,        $F28*(P$2-Param!$G$15*$D28),        "NoWall"),     N28)</f>
        <v>5.5667499439777011</v>
      </c>
      <c r="Q28" s="4" t="str">
        <f>IF(O28="NoWall",    IF(TRUNC(MOD((COS(ROUND($I28*(Q$2*$E28-Param!$G$16)+Param!$G$15,0)+Param!$H$8)+SIN(Q$2*$E28-0.5+Param!$H$9))*100000,1),2)&gt;PWallY,        $G28*(Q$2-Param!$G$16*$E28),        "NoWall"),    O28)</f>
        <v>NoWall</v>
      </c>
      <c r="R28" s="4">
        <f>IF(P28="NoWall",     IF(TRUNC(MOD((COS(R$2*$D28-0.5+Param!$H$8)+SIN(ROUND($H28*(R$2*$D28-Param!$G$15)+Param!$G$16,0)+Param!$H$9))*1000,1),2)&gt;PwallX,        $F28*(R$2-Param!$G$15*$D28),        "NoWall"),     P28)</f>
        <v>5.5667499439777011</v>
      </c>
      <c r="S28" s="4" t="str">
        <f>IF(Q28="NoWall",    IF(TRUNC(MOD((COS(ROUND($I28*(S$2*$E28-Param!$G$16)+Param!$G$15,0)+Param!$H$8)+SIN(S$2*$E28-0.5+Param!$H$9))*100000,1),2)&gt;PWallY,        $G28*(S$2-Param!$G$16*$E28),        "NoWall"),    Q28)</f>
        <v>NoWall</v>
      </c>
      <c r="T28" s="4">
        <f>IF(R28="NoWall",     IF(TRUNC(MOD((COS(T$2*$D28-0.5+Param!$H$8)+SIN(ROUND($H28*(T$2*$D28-Param!$G$15)+Param!$G$16,0)+Param!$H$9))*1000,1),2)&gt;PwallX,        $F28*(T$2-Param!$G$15*$D28),        "NoWall"),     R28)</f>
        <v>5.5667499439777011</v>
      </c>
      <c r="U28" s="4" t="str">
        <f>IF(S28="NoWall",    IF(TRUNC(MOD((COS(ROUND($I28*(U$2*$E28-Param!$G$16)+Param!$G$15,0)+Param!$H$8)+SIN(U$2*$E28-0.5+Param!$H$9))*100000,1),2)&gt;PWallY,        $G28*(U$2-Param!$G$16*$E28),        "NoWall"),    S28)</f>
        <v>NoWall</v>
      </c>
      <c r="V28" s="4">
        <f>IF(T28="NoWall",     IF(TRUNC(MOD((COS(V$2*$D28-0.5+Param!$H$8)+SIN(ROUND($H28*(V$2*$D28-Param!$G$15)+Param!$G$16,0)+Param!$H$9))*1000,1),2)&gt;PwallX,        $F28*(V$2-Param!$G$15*$D28),        "NoWall"),     T28)</f>
        <v>5.5667499439777011</v>
      </c>
      <c r="W28" s="4">
        <f>IF(U28="NoWall",    IF(TRUNC(MOD((COS(ROUND($I28*(W$2*$E28-Param!$G$16)+Param!$G$15,0)+Param!$H$8)+SIN(W$2*$E28-0.5+Param!$H$9))*100000,1),2)&gt;PWallY,        $G28*(W$2-Param!$G$16*$E28),        "NoWall"),    U28)</f>
        <v>8.8615059262169211</v>
      </c>
      <c r="X28" s="4">
        <f>IF(V28="NoWall",     IF(TRUNC(MOD((COS(X$2*$D28-0.5+Param!$H$8)+SIN(ROUND($H28*(X$2*$D28-Param!$G$15)+Param!$G$16,0)+Param!$H$9))*1000,1),2)&gt;PwallX,        $F28*(X$2-Param!$G$15*$D28),        "NoWall"),     V28)</f>
        <v>5.5667499439777011</v>
      </c>
      <c r="Y28" s="4">
        <f>IF(W28="NoWall",    IF(TRUNC(MOD((COS(ROUND($I28*(Y$2*$E28-Param!$G$16)+Param!$G$15,0)+Param!$H$8)+SIN(Y$2*$E28-0.5+Param!$H$9))*100000,1),2)&gt;PWallY,        $G28*(Y$2-Param!$G$16*$E28),        "NoWall"),    W28)</f>
        <v>8.8615059262169211</v>
      </c>
      <c r="Z28" s="4">
        <f>IF(X28="NoWall",     IF(TRUNC(MOD((COS(Z$2*$D28-0.5+Param!$H$8)+SIN(ROUND($H28*(Z$2*$D28-Param!$G$15)+Param!$G$16,0)+Param!$H$9))*1000,1),2)&gt;PwallX,        $F28*(Z$2-Param!$G$15*$D28),        "NoWall"),     X28)</f>
        <v>5.5667499439777011</v>
      </c>
      <c r="AA28" s="4">
        <f>IF(Y28="NoWall",    IF(TRUNC(MOD((COS(ROUND($I28*(AA$2*$E28-Param!$G$16)+Param!$G$15,0)+Param!$H$8)+SIN(AA$2*$E28-0.5+Param!$H$9))*100000,1),2)&gt;PWallY,        $G28*(AA$2-Param!$G$16*$E28),        "NoWall"),    Y28)</f>
        <v>8.8615059262169211</v>
      </c>
      <c r="AB28" s="8">
        <f t="shared" si="8"/>
        <v>5.5667499439777011</v>
      </c>
      <c r="AC28" s="8">
        <f>AB28*COS(B28-Param!$D$14)</f>
        <v>5.2596668550603285</v>
      </c>
      <c r="AD28" s="4">
        <f t="shared" si="9"/>
        <v>0.69615999861929534</v>
      </c>
      <c r="AE28" s="4">
        <f>MIN(AC28,Ghosts!P66)</f>
        <v>5.2596668550603285</v>
      </c>
    </row>
    <row r="29" spans="1:31" s="4" customFormat="1">
      <c r="A29" s="4">
        <f t="shared" si="10"/>
        <v>25</v>
      </c>
      <c r="B29" s="4">
        <f>MOD(ATAN(A29/Param!$B$29*2)+Param!$D$14,2*PI())</f>
        <v>2.328879194190121</v>
      </c>
      <c r="C29" s="4">
        <f t="shared" si="2"/>
        <v>133.434948822922</v>
      </c>
      <c r="D29" s="4">
        <f t="shared" si="3"/>
        <v>-1</v>
      </c>
      <c r="E29" s="4">
        <f t="shared" si="4"/>
        <v>1</v>
      </c>
      <c r="F29" s="4">
        <f t="shared" si="5"/>
        <v>1.4544807736631551</v>
      </c>
      <c r="G29" s="4">
        <f t="shared" si="6"/>
        <v>1.3771156372195463</v>
      </c>
      <c r="H29" s="4">
        <f t="shared" si="1"/>
        <v>-1.0561791140501551</v>
      </c>
      <c r="I29" s="4">
        <f>1/H29</f>
        <v>-0.94680910339655966</v>
      </c>
      <c r="J29" s="4" t="str">
        <f>IF(TRUNC(MOD((COS(J$2*$D29-0.5+Param!$H$8)+SIN(ROUND($H29*(J$2*$D29-Param!$G$15)+Param!$G$16,0)+Param!$H$9))*1000,1),2)&gt;PwallX,    $F29*(J$2-Param!$G$15*$D29),    "NoWall")</f>
        <v>NoWall</v>
      </c>
      <c r="K29" s="4" t="str">
        <f>IF(TRUNC(MOD((COS(ROUND($I29*(K$2*$E29-Param!$G$16)+Param!$G$15,0)+Param!$H$8)+SIN(K$2*$E29-0.5+Param!$H$9))*100000,1),2)&gt;PWallY,    $G29*(K$2-Param!$G$16*$E29),    "NoWall")</f>
        <v>NoWall</v>
      </c>
      <c r="L29" s="4" t="str">
        <f>IF(J29="NoWall",     IF(TRUNC(MOD((COS(L$2*$D29-0.5+Param!$H$8)+SIN(ROUND($H29*(L$2*$D29-Param!$G$15)+Param!$G$16,0)+Param!$H$9))*1000,1),2)&gt;PwallX,        $F29*(L$2-Param!$G$15*$D29),        "NoWall"),     J29)</f>
        <v>NoWall</v>
      </c>
      <c r="M29" s="4" t="str">
        <f>IF(K29="NoWall",    IF(TRUNC(MOD((COS(ROUND($I29*(M$2*$E29-Param!$G$16)+Param!$G$15,0)+Param!$H$8)+SIN(M$2*$E29-0.5+Param!$H$9))*100000,1),2)&gt;PWallY,        $G29*(M$2-Param!$G$16*$E29),        "NoWall"),    K29)</f>
        <v>NoWall</v>
      </c>
      <c r="N29" s="4" t="str">
        <f>IF(L29="NoWall",     IF(TRUNC(MOD((COS(N$2*$D29-0.5+Param!$H$8)+SIN(ROUND($H29*(N$2*$D29-Param!$G$15)+Param!$G$16,0)+Param!$H$9))*1000,1),2)&gt;PwallX,        $F29*(N$2-Param!$G$15*$D29),        "NoWall"),     L29)</f>
        <v>NoWall</v>
      </c>
      <c r="O29" s="4" t="str">
        <f>IF(M29="NoWall",    IF(TRUNC(MOD((COS(ROUND($I29*(O$2*$E29-Param!$G$16)+Param!$G$15,0)+Param!$H$8)+SIN(O$2*$E29-0.5+Param!$H$9))*100000,1),2)&gt;PWallY,        $G29*(O$2-Param!$G$16*$E29),        "NoWall"),    M29)</f>
        <v>NoWall</v>
      </c>
      <c r="P29" s="4">
        <f>IF(N29="NoWall",     IF(TRUNC(MOD((COS(P$2*$D29-0.5+Param!$H$8)+SIN(ROUND($H29*(P$2*$D29-Param!$G$15)+Param!$G$16,0)+Param!$H$9))*1000,1),2)&gt;PwallX,        $F29*(P$2-Param!$G$15*$D29),        "NoWall"),     N29)</f>
        <v>5.6366200783962395</v>
      </c>
      <c r="Q29" s="4" t="str">
        <f>IF(O29="NoWall",    IF(TRUNC(MOD((COS(ROUND($I29*(Q$2*$E29-Param!$G$16)+Param!$G$15,0)+Param!$H$8)+SIN(Q$2*$E29-0.5+Param!$H$9))*100000,1),2)&gt;PWallY,        $G29*(Q$2-Param!$G$16*$E29),        "NoWall"),    O29)</f>
        <v>NoWall</v>
      </c>
      <c r="R29" s="4">
        <f>IF(P29="NoWall",     IF(TRUNC(MOD((COS(R$2*$D29-0.5+Param!$H$8)+SIN(ROUND($H29*(R$2*$D29-Param!$G$15)+Param!$G$16,0)+Param!$H$9))*1000,1),2)&gt;PwallX,        $F29*(R$2-Param!$G$15*$D29),        "NoWall"),     P29)</f>
        <v>5.6366200783962395</v>
      </c>
      <c r="S29" s="4" t="str">
        <f>IF(Q29="NoWall",    IF(TRUNC(MOD((COS(ROUND($I29*(S$2*$E29-Param!$G$16)+Param!$G$15,0)+Param!$H$8)+SIN(S$2*$E29-0.5+Param!$H$9))*100000,1),2)&gt;PWallY,        $G29*(S$2-Param!$G$16*$E29),        "NoWall"),    Q29)</f>
        <v>NoWall</v>
      </c>
      <c r="T29" s="4">
        <f>IF(R29="NoWall",     IF(TRUNC(MOD((COS(T$2*$D29-0.5+Param!$H$8)+SIN(ROUND($H29*(T$2*$D29-Param!$G$15)+Param!$G$16,0)+Param!$H$9))*1000,1),2)&gt;PwallX,        $F29*(T$2-Param!$G$15*$D29),        "NoWall"),     R29)</f>
        <v>5.6366200783962395</v>
      </c>
      <c r="U29" s="4" t="str">
        <f>IF(S29="NoWall",    IF(TRUNC(MOD((COS(ROUND($I29*(U$2*$E29-Param!$G$16)+Param!$G$15,0)+Param!$H$8)+SIN(U$2*$E29-0.5+Param!$H$9))*100000,1),2)&gt;PWallY,        $G29*(U$2-Param!$G$16*$E29),        "NoWall"),    S29)</f>
        <v>NoWall</v>
      </c>
      <c r="V29" s="4">
        <f>IF(T29="NoWall",     IF(TRUNC(MOD((COS(V$2*$D29-0.5+Param!$H$8)+SIN(ROUND($H29*(V$2*$D29-Param!$G$15)+Param!$G$16,0)+Param!$H$9))*1000,1),2)&gt;PwallX,        $F29*(V$2-Param!$G$15*$D29),        "NoWall"),     T29)</f>
        <v>5.6366200783962395</v>
      </c>
      <c r="W29" s="4">
        <f>IF(U29="NoWall",    IF(TRUNC(MOD((COS(ROUND($I29*(W$2*$E29-Param!$G$16)+Param!$G$15,0)+Param!$H$8)+SIN(W$2*$E29-0.5+Param!$H$9))*100000,1),2)&gt;PWallY,        $G29*(W$2-Param!$G$16*$E29),        "NoWall"),    U29)</f>
        <v>8.7605994705449834</v>
      </c>
      <c r="X29" s="4">
        <f>IF(V29="NoWall",     IF(TRUNC(MOD((COS(X$2*$D29-0.5+Param!$H$8)+SIN(ROUND($H29*(X$2*$D29-Param!$G$15)+Param!$G$16,0)+Param!$H$9))*1000,1),2)&gt;PwallX,        $F29*(X$2-Param!$G$15*$D29),        "NoWall"),     V29)</f>
        <v>5.6366200783962395</v>
      </c>
      <c r="Y29" s="4">
        <f>IF(W29="NoWall",    IF(TRUNC(MOD((COS(ROUND($I29*(Y$2*$E29-Param!$G$16)+Param!$G$15,0)+Param!$H$8)+SIN(Y$2*$E29-0.5+Param!$H$9))*100000,1),2)&gt;PWallY,        $G29*(Y$2-Param!$G$16*$E29),        "NoWall"),    W29)</f>
        <v>8.7605994705449834</v>
      </c>
      <c r="Z29" s="4">
        <f>IF(X29="NoWall",     IF(TRUNC(MOD((COS(Z$2*$D29-0.5+Param!$H$8)+SIN(ROUND($H29*(Z$2*$D29-Param!$G$15)+Param!$G$16,0)+Param!$H$9))*1000,1),2)&gt;PwallX,        $F29*(Z$2-Param!$G$15*$D29),        "NoWall"),     X29)</f>
        <v>5.6366200783962395</v>
      </c>
      <c r="AA29" s="4">
        <f>IF(Y29="NoWall",    IF(TRUNC(MOD((COS(ROUND($I29*(AA$2*$E29-Param!$G$16)+Param!$G$15,0)+Param!$H$8)+SIN(AA$2*$E29-0.5+Param!$H$9))*100000,1),2)&gt;PWallY,        $G29*(AA$2-Param!$G$16*$E29),        "NoWall"),    Y29)</f>
        <v>8.7605994705449834</v>
      </c>
      <c r="AB29" s="8">
        <f t="shared" si="8"/>
        <v>5.6366200783962395</v>
      </c>
      <c r="AC29" s="8">
        <f>AB29*COS(B29-Param!$D$14)</f>
        <v>5.3473673258306897</v>
      </c>
      <c r="AD29" s="4">
        <f t="shared" si="9"/>
        <v>0.68753057318280586</v>
      </c>
      <c r="AE29" s="4">
        <f>MIN(AC29,Ghosts!P67)</f>
        <v>5.3473673258306897</v>
      </c>
    </row>
    <row r="30" spans="1:31" s="4" customFormat="1">
      <c r="A30" s="4">
        <f t="shared" si="10"/>
        <v>24</v>
      </c>
      <c r="B30" s="4">
        <f>MOD(ATAN(A30/Param!$B$29*2)+Param!$D$14,2*PI())</f>
        <v>2.3168315843359353</v>
      </c>
      <c r="C30" s="4">
        <f t="shared" si="2"/>
        <v>132.74467162505692</v>
      </c>
      <c r="D30" s="4">
        <f t="shared" si="3"/>
        <v>-1</v>
      </c>
      <c r="E30" s="4">
        <f t="shared" si="4"/>
        <v>1</v>
      </c>
      <c r="F30" s="4">
        <f t="shared" si="5"/>
        <v>1.4733345909815727</v>
      </c>
      <c r="G30" s="4">
        <f t="shared" si="6"/>
        <v>1.3616824115938506</v>
      </c>
      <c r="H30" s="4">
        <f t="shared" si="1"/>
        <v>-1.081995756453249</v>
      </c>
      <c r="I30" s="4">
        <f t="shared" si="7"/>
        <v>-0.92421804247917871</v>
      </c>
      <c r="J30" s="4" t="str">
        <f>IF(TRUNC(MOD((COS(J$2*$D30-0.5+Param!$H$8)+SIN(ROUND($H30*(J$2*$D30-Param!$G$15)+Param!$G$16,0)+Param!$H$9))*1000,1),2)&gt;PwallX,    $F30*(J$2-Param!$G$15*$D30),    "NoWall")</f>
        <v>NoWall</v>
      </c>
      <c r="K30" s="4" t="str">
        <f>IF(TRUNC(MOD((COS(ROUND($I30*(K$2*$E30-Param!$G$16)+Param!$G$15,0)+Param!$H$8)+SIN(K$2*$E30-0.5+Param!$H$9))*100000,1),2)&gt;PWallY,    $G30*(K$2-Param!$G$16*$E30),    "NoWall")</f>
        <v>NoWall</v>
      </c>
      <c r="L30" s="4" t="str">
        <f>IF(J30="NoWall",     IF(TRUNC(MOD((COS(L$2*$D30-0.5+Param!$H$8)+SIN(ROUND($H30*(L$2*$D30-Param!$G$15)+Param!$G$16,0)+Param!$H$9))*1000,1),2)&gt;PwallX,        $F30*(L$2-Param!$G$15*$D30),        "NoWall"),     J30)</f>
        <v>NoWall</v>
      </c>
      <c r="M30" s="4" t="str">
        <f>IF(K30="NoWall",    IF(TRUNC(MOD((COS(ROUND($I30*(M$2*$E30-Param!$G$16)+Param!$G$15,0)+Param!$H$8)+SIN(M$2*$E30-0.5+Param!$H$9))*100000,1),2)&gt;PWallY,        $G30*(M$2-Param!$G$16*$E30),        "NoWall"),    K30)</f>
        <v>NoWall</v>
      </c>
      <c r="N30" s="4" t="str">
        <f>IF(L30="NoWall",     IF(TRUNC(MOD((COS(N$2*$D30-0.5+Param!$H$8)+SIN(ROUND($H30*(N$2*$D30-Param!$G$15)+Param!$G$16,0)+Param!$H$9))*1000,1),2)&gt;PwallX,        $F30*(N$2-Param!$G$15*$D30),        "NoWall"),     L30)</f>
        <v>NoWall</v>
      </c>
      <c r="O30" s="4" t="str">
        <f>IF(M30="NoWall",    IF(TRUNC(MOD((COS(ROUND($I30*(O$2*$E30-Param!$G$16)+Param!$G$15,0)+Param!$H$8)+SIN(O$2*$E30-0.5+Param!$H$9))*100000,1),2)&gt;PWallY,        $G30*(O$2-Param!$G$16*$E30),        "NoWall"),    M30)</f>
        <v>NoWall</v>
      </c>
      <c r="P30" s="4">
        <f>IF(N30="NoWall",     IF(TRUNC(MOD((COS(P$2*$D30-0.5+Param!$H$8)+SIN(ROUND($H30*(P$2*$D30-Param!$G$15)+Param!$G$16,0)+Param!$H$9))*1000,1),2)&gt;PwallX,        $F30*(P$2-Param!$G$15*$D30),        "NoWall"),     N30)</f>
        <v>5.709685193573911</v>
      </c>
      <c r="Q30" s="4" t="str">
        <f>IF(O30="NoWall",    IF(TRUNC(MOD((COS(ROUND($I30*(Q$2*$E30-Param!$G$16)+Param!$G$15,0)+Param!$H$8)+SIN(Q$2*$E30-0.5+Param!$H$9))*100000,1),2)&gt;PWallY,        $G30*(Q$2-Param!$G$16*$E30),        "NoWall"),    O30)</f>
        <v>NoWall</v>
      </c>
      <c r="R30" s="4">
        <f>IF(P30="NoWall",     IF(TRUNC(MOD((COS(R$2*$D30-0.5+Param!$H$8)+SIN(ROUND($H30*(R$2*$D30-Param!$G$15)+Param!$G$16,0)+Param!$H$9))*1000,1),2)&gt;PwallX,        $F30*(R$2-Param!$G$15*$D30),        "NoWall"),     P30)</f>
        <v>5.709685193573911</v>
      </c>
      <c r="S30" s="4" t="str">
        <f>IF(Q30="NoWall",    IF(TRUNC(MOD((COS(ROUND($I30*(S$2*$E30-Param!$G$16)+Param!$G$15,0)+Param!$H$8)+SIN(S$2*$E30-0.5+Param!$H$9))*100000,1),2)&gt;PWallY,        $G30*(S$2-Param!$G$16*$E30),        "NoWall"),    Q30)</f>
        <v>NoWall</v>
      </c>
      <c r="T30" s="4">
        <f>IF(R30="NoWall",     IF(TRUNC(MOD((COS(T$2*$D30-0.5+Param!$H$8)+SIN(ROUND($H30*(T$2*$D30-Param!$G$15)+Param!$G$16,0)+Param!$H$9))*1000,1),2)&gt;PwallX,        $F30*(T$2-Param!$G$15*$D30),        "NoWall"),     R30)</f>
        <v>5.709685193573911</v>
      </c>
      <c r="U30" s="4" t="str">
        <f>IF(S30="NoWall",    IF(TRUNC(MOD((COS(ROUND($I30*(U$2*$E30-Param!$G$16)+Param!$G$15,0)+Param!$H$8)+SIN(U$2*$E30-0.5+Param!$H$9))*100000,1),2)&gt;PWallY,        $G30*(U$2-Param!$G$16*$E30),        "NoWall"),    S30)</f>
        <v>NoWall</v>
      </c>
      <c r="V30" s="4">
        <f>IF(T30="NoWall",     IF(TRUNC(MOD((COS(V$2*$D30-0.5+Param!$H$8)+SIN(ROUND($H30*(V$2*$D30-Param!$G$15)+Param!$G$16,0)+Param!$H$9))*1000,1),2)&gt;PwallX,        $F30*(V$2-Param!$G$15*$D30),        "NoWall"),     T30)</f>
        <v>5.709685193573911</v>
      </c>
      <c r="W30" s="4">
        <f>IF(U30="NoWall",    IF(TRUNC(MOD((COS(ROUND($I30*(W$2*$E30-Param!$G$16)+Param!$G$15,0)+Param!$H$8)+SIN(W$2*$E30-0.5+Param!$H$9))*100000,1),2)&gt;PWallY,        $G30*(W$2-Param!$G$16*$E30),        "NoWall"),    U30)</f>
        <v>8.6624201277279536</v>
      </c>
      <c r="X30" s="4">
        <f>IF(V30="NoWall",     IF(TRUNC(MOD((COS(X$2*$D30-0.5+Param!$H$8)+SIN(ROUND($H30*(X$2*$D30-Param!$G$15)+Param!$G$16,0)+Param!$H$9))*1000,1),2)&gt;PwallX,        $F30*(X$2-Param!$G$15*$D30),        "NoWall"),     V30)</f>
        <v>5.709685193573911</v>
      </c>
      <c r="Y30" s="4">
        <f>IF(W30="NoWall",    IF(TRUNC(MOD((COS(ROUND($I30*(Y$2*$E30-Param!$G$16)+Param!$G$15,0)+Param!$H$8)+SIN(Y$2*$E30-0.5+Param!$H$9))*100000,1),2)&gt;PWallY,        $G30*(Y$2-Param!$G$16*$E30),        "NoWall"),    W30)</f>
        <v>8.6624201277279536</v>
      </c>
      <c r="Z30" s="4">
        <f>IF(X30="NoWall",     IF(TRUNC(MOD((COS(Z$2*$D30-0.5+Param!$H$8)+SIN(ROUND($H30*(Z$2*$D30-Param!$G$15)+Param!$G$16,0)+Param!$H$9))*1000,1),2)&gt;PwallX,        $F30*(Z$2-Param!$G$15*$D30),        "NoWall"),     X30)</f>
        <v>5.709685193573911</v>
      </c>
      <c r="AA30" s="4">
        <f>IF(Y30="NoWall",    IF(TRUNC(MOD((COS(ROUND($I30*(AA$2*$E30-Param!$G$16)+Param!$G$15,0)+Param!$H$8)+SIN(AA$2*$E30-0.5+Param!$H$9))*100000,1),2)&gt;PWallY,        $G30*(AA$2-Param!$G$16*$E30),        "NoWall"),    Y30)</f>
        <v>8.6624201277279536</v>
      </c>
      <c r="AB30" s="8">
        <f t="shared" si="8"/>
        <v>5.709685193573911</v>
      </c>
      <c r="AC30" s="8">
        <f>AB30*COS(B30-Param!$D$14)</f>
        <v>5.4380420512662404</v>
      </c>
      <c r="AD30" s="4">
        <f t="shared" si="9"/>
        <v>0.6787324523031627</v>
      </c>
      <c r="AE30" s="4">
        <f>MIN(AC30,Ghosts!P68)</f>
        <v>5.4380420512662404</v>
      </c>
    </row>
    <row r="31" spans="1:31" s="4" customFormat="1">
      <c r="A31" s="4">
        <f t="shared" si="10"/>
        <v>23</v>
      </c>
      <c r="B31" s="4">
        <f>MOD(ATAN(A31/Param!$B$29*2)+Param!$D$14,2*PI())</f>
        <v>2.3046903645312846</v>
      </c>
      <c r="C31" s="4">
        <f t="shared" ref="C31:C43" si="11">B31*180/PI()</f>
        <v>132.04903097210982</v>
      </c>
      <c r="D31" s="4">
        <f t="shared" si="3"/>
        <v>-1</v>
      </c>
      <c r="E31" s="4">
        <f t="shared" si="4"/>
        <v>1</v>
      </c>
      <c r="F31" s="4">
        <f t="shared" ref="F31:F43" si="12">1/MAX(ABS(COS(B31)),0.0001)</f>
        <v>1.493058081237348</v>
      </c>
      <c r="G31" s="4">
        <f t="shared" si="6"/>
        <v>1.3466708627310464</v>
      </c>
      <c r="H31" s="4">
        <f t="shared" ref="H31:H43" si="13">F31/G31*D31*E31</f>
        <v>-1.1087030413722834</v>
      </c>
      <c r="I31" s="4">
        <f t="shared" ref="I31:I43" si="14">1/H31</f>
        <v>-0.90195477299517679</v>
      </c>
      <c r="J31" s="4" t="str">
        <f>IF(TRUNC(MOD((COS(J$2*$D31-0.5+Param!$H$8)+SIN(ROUND($H31*(J$2*$D31-Param!$G$15)+Param!$G$16,0)+Param!$H$9))*1000,1),2)&gt;PwallX,    $F31*(J$2-Param!$G$15*$D31),    "NoWall")</f>
        <v>NoWall</v>
      </c>
      <c r="K31" s="4" t="str">
        <f>IF(TRUNC(MOD((COS(ROUND($I31*(K$2*$E31-Param!$G$16)+Param!$G$15,0)+Param!$H$8)+SIN(K$2*$E31-0.5+Param!$H$9))*100000,1),2)&gt;PWallY,    $G31*(K$2-Param!$G$16*$E31),    "NoWall")</f>
        <v>NoWall</v>
      </c>
      <c r="L31" s="4" t="str">
        <f>IF(J31="NoWall",     IF(TRUNC(MOD((COS(L$2*$D31-0.5+Param!$H$8)+SIN(ROUND($H31*(L$2*$D31-Param!$G$15)+Param!$G$16,0)+Param!$H$9))*1000,1),2)&gt;PwallX,        $F31*(L$2-Param!$G$15*$D31),        "NoWall"),     J31)</f>
        <v>NoWall</v>
      </c>
      <c r="M31" s="4" t="str">
        <f>IF(K31="NoWall",    IF(TRUNC(MOD((COS(ROUND($I31*(M$2*$E31-Param!$G$16)+Param!$G$15,0)+Param!$H$8)+SIN(M$2*$E31-0.5+Param!$H$9))*100000,1),2)&gt;PWallY,        $G31*(M$2-Param!$G$16*$E31),        "NoWall"),    K31)</f>
        <v>NoWall</v>
      </c>
      <c r="N31" s="4" t="str">
        <f>IF(L31="NoWall",     IF(TRUNC(MOD((COS(N$2*$D31-0.5+Param!$H$8)+SIN(ROUND($H31*(N$2*$D31-Param!$G$15)+Param!$G$16,0)+Param!$H$9))*1000,1),2)&gt;PwallX,        $F31*(N$2-Param!$G$15*$D31),        "NoWall"),     L31)</f>
        <v>NoWall</v>
      </c>
      <c r="O31" s="4" t="str">
        <f>IF(M31="NoWall",    IF(TRUNC(MOD((COS(ROUND($I31*(O$2*$E31-Param!$G$16)+Param!$G$15,0)+Param!$H$8)+SIN(O$2*$E31-0.5+Param!$H$9))*100000,1),2)&gt;PWallY,        $G31*(O$2-Param!$G$16*$E31),        "NoWall"),    M31)</f>
        <v>NoWall</v>
      </c>
      <c r="P31" s="4">
        <f>IF(N31="NoWall",     IF(TRUNC(MOD((COS(P$2*$D31-0.5+Param!$H$8)+SIN(ROUND($H31*(P$2*$D31-Param!$G$15)+Param!$G$16,0)+Param!$H$9))*1000,1),2)&gt;PwallX,        $F31*(P$2-Param!$G$15*$D31),        "NoWall"),     N31)</f>
        <v>5.786120594580801</v>
      </c>
      <c r="Q31" s="4" t="str">
        <f>IF(O31="NoWall",    IF(TRUNC(MOD((COS(ROUND($I31*(Q$2*$E31-Param!$G$16)+Param!$G$15,0)+Param!$H$8)+SIN(Q$2*$E31-0.5+Param!$H$9))*100000,1),2)&gt;PWallY,        $G31*(Q$2-Param!$G$16*$E31),        "NoWall"),    O31)</f>
        <v>NoWall</v>
      </c>
      <c r="R31" s="4">
        <f>IF(P31="NoWall",     IF(TRUNC(MOD((COS(R$2*$D31-0.5+Param!$H$8)+SIN(ROUND($H31*(R$2*$D31-Param!$G$15)+Param!$G$16,0)+Param!$H$9))*1000,1),2)&gt;PwallX,        $F31*(R$2-Param!$G$15*$D31),        "NoWall"),     P31)</f>
        <v>5.786120594580801</v>
      </c>
      <c r="S31" s="4" t="str">
        <f>IF(Q31="NoWall",    IF(TRUNC(MOD((COS(ROUND($I31*(S$2*$E31-Param!$G$16)+Param!$G$15,0)+Param!$H$8)+SIN(S$2*$E31-0.5+Param!$H$9))*100000,1),2)&gt;PWallY,        $G31*(S$2-Param!$G$16*$E31),        "NoWall"),    Q31)</f>
        <v>NoWall</v>
      </c>
      <c r="T31" s="4">
        <f>IF(R31="NoWall",     IF(TRUNC(MOD((COS(T$2*$D31-0.5+Param!$H$8)+SIN(ROUND($H31*(T$2*$D31-Param!$G$15)+Param!$G$16,0)+Param!$H$9))*1000,1),2)&gt;PwallX,        $F31*(T$2-Param!$G$15*$D31),        "NoWall"),     R31)</f>
        <v>5.786120594580801</v>
      </c>
      <c r="U31" s="4" t="str">
        <f>IF(S31="NoWall",    IF(TRUNC(MOD((COS(ROUND($I31*(U$2*$E31-Param!$G$16)+Param!$G$15,0)+Param!$H$8)+SIN(U$2*$E31-0.5+Param!$H$9))*100000,1),2)&gt;PWallY,        $G31*(U$2-Param!$G$16*$E31),        "NoWall"),    S31)</f>
        <v>NoWall</v>
      </c>
      <c r="V31" s="4">
        <f>IF(T31="NoWall",     IF(TRUNC(MOD((COS(V$2*$D31-0.5+Param!$H$8)+SIN(ROUND($H31*(V$2*$D31-Param!$G$15)+Param!$G$16,0)+Param!$H$9))*1000,1),2)&gt;PwallX,        $F31*(V$2-Param!$G$15*$D31),        "NoWall"),     T31)</f>
        <v>5.786120594580801</v>
      </c>
      <c r="W31" s="4" t="str">
        <f>IF(U31="NoWall",    IF(TRUNC(MOD((COS(ROUND($I31*(W$2*$E31-Param!$G$16)+Param!$G$15,0)+Param!$H$8)+SIN(W$2*$E31-0.5+Param!$H$9))*100000,1),2)&gt;PWallY,        $G31*(W$2-Param!$G$16*$E31),        "NoWall"),    U31)</f>
        <v>NoWall</v>
      </c>
      <c r="X31" s="4">
        <f>IF(V31="NoWall",     IF(TRUNC(MOD((COS(X$2*$D31-0.5+Param!$H$8)+SIN(ROUND($H31*(X$2*$D31-Param!$G$15)+Param!$G$16,0)+Param!$H$9))*1000,1),2)&gt;PwallX,        $F31*(X$2-Param!$G$15*$D31),        "NoWall"),     V31)</f>
        <v>5.786120594580801</v>
      </c>
      <c r="Y31" s="4">
        <f>IF(W31="NoWall",    IF(TRUNC(MOD((COS(ROUND($I31*(Y$2*$E31-Param!$G$16)+Param!$G$15,0)+Param!$H$8)+SIN(Y$2*$E31-0.5+Param!$H$9))*100000,1),2)&gt;PWallY,        $G31*(Y$2-Param!$G$16*$E31),        "NoWall"),    W31)</f>
        <v>9.9135941683583759</v>
      </c>
      <c r="Z31" s="4">
        <f>IF(X31="NoWall",     IF(TRUNC(MOD((COS(Z$2*$D31-0.5+Param!$H$8)+SIN(ROUND($H31*(Z$2*$D31-Param!$G$15)+Param!$G$16,0)+Param!$H$9))*1000,1),2)&gt;PwallX,        $F31*(Z$2-Param!$G$15*$D31),        "NoWall"),     X31)</f>
        <v>5.786120594580801</v>
      </c>
      <c r="AA31" s="4">
        <f>IF(Y31="NoWall",    IF(TRUNC(MOD((COS(ROUND($I31*(AA$2*$E31-Param!$G$16)+Param!$G$15,0)+Param!$H$8)+SIN(AA$2*$E31-0.5+Param!$H$9))*100000,1),2)&gt;PWallY,        $G31*(AA$2-Param!$G$16*$E31),        "NoWall"),    Y31)</f>
        <v>9.9135941683583759</v>
      </c>
      <c r="AB31" s="8">
        <f t="shared" si="8"/>
        <v>5.786120594580801</v>
      </c>
      <c r="AC31" s="8">
        <f>AB31*COS(B31-Param!$D$14)</f>
        <v>5.5318449435769859</v>
      </c>
      <c r="AD31" s="4">
        <f t="shared" si="9"/>
        <v>0.66976630887076138</v>
      </c>
      <c r="AE31" s="4">
        <f>MIN(AC31,Ghosts!P69)</f>
        <v>5.5318449435769859</v>
      </c>
    </row>
    <row r="32" spans="1:31" s="4" customFormat="1">
      <c r="A32" s="4">
        <f t="shared" si="10"/>
        <v>22</v>
      </c>
      <c r="B32" s="4">
        <f>MOD(ATAN(A32/Param!$B$29*2)+Param!$D$14,2*PI())</f>
        <v>2.2924580599756141</v>
      </c>
      <c r="C32" s="4">
        <f t="shared" si="11"/>
        <v>131.34817154735126</v>
      </c>
      <c r="D32" s="4">
        <f t="shared" si="3"/>
        <v>-1</v>
      </c>
      <c r="E32" s="4">
        <f t="shared" si="4"/>
        <v>1</v>
      </c>
      <c r="F32" s="4">
        <f t="shared" si="12"/>
        <v>1.513699598523164</v>
      </c>
      <c r="G32" s="4">
        <f t="shared" si="6"/>
        <v>1.3320741320837324</v>
      </c>
      <c r="H32" s="4">
        <f t="shared" si="13"/>
        <v>-1.1363478668828433</v>
      </c>
      <c r="I32" s="4">
        <f t="shared" si="14"/>
        <v>-0.88001221205539459</v>
      </c>
      <c r="J32" s="4" t="str">
        <f>IF(TRUNC(MOD((COS(J$2*$D32-0.5+Param!$H$8)+SIN(ROUND($H32*(J$2*$D32-Param!$G$15)+Param!$G$16,0)+Param!$H$9))*1000,1),2)&gt;PwallX,    $F32*(J$2-Param!$G$15*$D32),    "NoWall")</f>
        <v>NoWall</v>
      </c>
      <c r="K32" s="4" t="str">
        <f>IF(TRUNC(MOD((COS(ROUND($I32*(K$2*$E32-Param!$G$16)+Param!$G$15,0)+Param!$H$8)+SIN(K$2*$E32-0.5+Param!$H$9))*100000,1),2)&gt;PWallY,    $G32*(K$2-Param!$G$16*$E32),    "NoWall")</f>
        <v>NoWall</v>
      </c>
      <c r="L32" s="4" t="str">
        <f>IF(J32="NoWall",     IF(TRUNC(MOD((COS(L$2*$D32-0.5+Param!$H$8)+SIN(ROUND($H32*(L$2*$D32-Param!$G$15)+Param!$G$16,0)+Param!$H$9))*1000,1),2)&gt;PwallX,        $F32*(L$2-Param!$G$15*$D32),        "NoWall"),     J32)</f>
        <v>NoWall</v>
      </c>
      <c r="M32" s="4" t="str">
        <f>IF(K32="NoWall",    IF(TRUNC(MOD((COS(ROUND($I32*(M$2*$E32-Param!$G$16)+Param!$G$15,0)+Param!$H$8)+SIN(M$2*$E32-0.5+Param!$H$9))*100000,1),2)&gt;PWallY,        $G32*(M$2-Param!$G$16*$E32),        "NoWall"),    K32)</f>
        <v>NoWall</v>
      </c>
      <c r="N32" s="4" t="str">
        <f>IF(L32="NoWall",     IF(TRUNC(MOD((COS(N$2*$D32-0.5+Param!$H$8)+SIN(ROUND($H32*(N$2*$D32-Param!$G$15)+Param!$G$16,0)+Param!$H$9))*1000,1),2)&gt;PwallX,        $F32*(N$2-Param!$G$15*$D32),        "NoWall"),     L32)</f>
        <v>NoWall</v>
      </c>
      <c r="O32" s="4" t="str">
        <f>IF(M32="NoWall",    IF(TRUNC(MOD((COS(ROUND($I32*(O$2*$E32-Param!$G$16)+Param!$G$15,0)+Param!$H$8)+SIN(O$2*$E32-0.5+Param!$H$9))*100000,1),2)&gt;PWallY,        $G32*(O$2-Param!$G$16*$E32),        "NoWall"),    M32)</f>
        <v>NoWall</v>
      </c>
      <c r="P32" s="4">
        <f>IF(N32="NoWall",     IF(TRUNC(MOD((COS(P$2*$D32-0.5+Param!$H$8)+SIN(ROUND($H32*(P$2*$D32-Param!$G$15)+Param!$G$16,0)+Param!$H$9))*1000,1),2)&gt;PwallX,        $F32*(P$2-Param!$G$15*$D32),        "NoWall"),     N32)</f>
        <v>5.8661136703839052</v>
      </c>
      <c r="Q32" s="4" t="str">
        <f>IF(O32="NoWall",    IF(TRUNC(MOD((COS(ROUND($I32*(Q$2*$E32-Param!$G$16)+Param!$G$15,0)+Param!$H$8)+SIN(Q$2*$E32-0.5+Param!$H$9))*100000,1),2)&gt;PWallY,        $G32*(Q$2-Param!$G$16*$E32),        "NoWall"),    O32)</f>
        <v>NoWall</v>
      </c>
      <c r="R32" s="4">
        <f>IF(P32="NoWall",     IF(TRUNC(MOD((COS(R$2*$D32-0.5+Param!$H$8)+SIN(ROUND($H32*(R$2*$D32-Param!$G$15)+Param!$G$16,0)+Param!$H$9))*1000,1),2)&gt;PwallX,        $F32*(R$2-Param!$G$15*$D32),        "NoWall"),     P32)</f>
        <v>5.8661136703839052</v>
      </c>
      <c r="S32" s="4" t="str">
        <f>IF(Q32="NoWall",    IF(TRUNC(MOD((COS(ROUND($I32*(S$2*$E32-Param!$G$16)+Param!$G$15,0)+Param!$H$8)+SIN(S$2*$E32-0.5+Param!$H$9))*100000,1),2)&gt;PWallY,        $G32*(S$2-Param!$G$16*$E32),        "NoWall"),    Q32)</f>
        <v>NoWall</v>
      </c>
      <c r="T32" s="4">
        <f>IF(R32="NoWall",     IF(TRUNC(MOD((COS(T$2*$D32-0.5+Param!$H$8)+SIN(ROUND($H32*(T$2*$D32-Param!$G$15)+Param!$G$16,0)+Param!$H$9))*1000,1),2)&gt;PwallX,        $F32*(T$2-Param!$G$15*$D32),        "NoWall"),     R32)</f>
        <v>5.8661136703839052</v>
      </c>
      <c r="U32" s="4" t="str">
        <f>IF(S32="NoWall",    IF(TRUNC(MOD((COS(ROUND($I32*(U$2*$E32-Param!$G$16)+Param!$G$15,0)+Param!$H$8)+SIN(U$2*$E32-0.5+Param!$H$9))*100000,1),2)&gt;PWallY,        $G32*(U$2-Param!$G$16*$E32),        "NoWall"),    S32)</f>
        <v>NoWall</v>
      </c>
      <c r="V32" s="4">
        <f>IF(T32="NoWall",     IF(TRUNC(MOD((COS(V$2*$D32-0.5+Param!$H$8)+SIN(ROUND($H32*(V$2*$D32-Param!$G$15)+Param!$G$16,0)+Param!$H$9))*1000,1),2)&gt;PwallX,        $F32*(V$2-Param!$G$15*$D32),        "NoWall"),     T32)</f>
        <v>5.8661136703839052</v>
      </c>
      <c r="W32" s="4" t="str">
        <f>IF(U32="NoWall",    IF(TRUNC(MOD((COS(ROUND($I32*(W$2*$E32-Param!$G$16)+Param!$G$15,0)+Param!$H$8)+SIN(W$2*$E32-0.5+Param!$H$9))*100000,1),2)&gt;PWallY,        $G32*(W$2-Param!$G$16*$E32),        "NoWall"),    U32)</f>
        <v>NoWall</v>
      </c>
      <c r="X32" s="4">
        <f>IF(V32="NoWall",     IF(TRUNC(MOD((COS(X$2*$D32-0.5+Param!$H$8)+SIN(ROUND($H32*(X$2*$D32-Param!$G$15)+Param!$G$16,0)+Param!$H$9))*1000,1),2)&gt;PwallX,        $F32*(X$2-Param!$G$15*$D32),        "NoWall"),     V32)</f>
        <v>5.8661136703839052</v>
      </c>
      <c r="Y32" s="4">
        <f>IF(W32="NoWall",    IF(TRUNC(MOD((COS(ROUND($I32*(Y$2*$E32-Param!$G$16)+Param!$G$15,0)+Param!$H$8)+SIN(Y$2*$E32-0.5+Param!$H$9))*100000,1),2)&gt;PWallY,        $G32*(Y$2-Param!$G$16*$E32),        "NoWall"),    W32)</f>
        <v>9.8061395052873657</v>
      </c>
      <c r="Z32" s="4">
        <f>IF(X32="NoWall",     IF(TRUNC(MOD((COS(Z$2*$D32-0.5+Param!$H$8)+SIN(ROUND($H32*(Z$2*$D32-Param!$G$15)+Param!$G$16,0)+Param!$H$9))*1000,1),2)&gt;PwallX,        $F32*(Z$2-Param!$G$15*$D32),        "NoWall"),     X32)</f>
        <v>5.8661136703839052</v>
      </c>
      <c r="AA32" s="4">
        <f>IF(Y32="NoWall",    IF(TRUNC(MOD((COS(ROUND($I32*(AA$2*$E32-Param!$G$16)+Param!$G$15,0)+Param!$H$8)+SIN(AA$2*$E32-0.5+Param!$H$9))*100000,1),2)&gt;PWallY,        $G32*(AA$2-Param!$G$16*$E32),        "NoWall"),    Y32)</f>
        <v>9.8061395052873657</v>
      </c>
      <c r="AB32" s="8">
        <f t="shared" si="8"/>
        <v>5.8661136703839052</v>
      </c>
      <c r="AC32" s="8">
        <f>AB32*COS(B32-Param!$D$14)</f>
        <v>5.6289407209342821</v>
      </c>
      <c r="AD32" s="4">
        <f t="shared" si="9"/>
        <v>0.66063306152399504</v>
      </c>
      <c r="AE32" s="4">
        <f>MIN(AC32,Ghosts!P70)</f>
        <v>5.6289407209342821</v>
      </c>
    </row>
    <row r="33" spans="1:31" s="4" customFormat="1">
      <c r="A33" s="4">
        <f t="shared" si="10"/>
        <v>21</v>
      </c>
      <c r="B33" s="4">
        <f>MOD(ATAN(A33/Param!$B$29*2)+Param!$D$14,2*PI())</f>
        <v>2.2801373428801894</v>
      </c>
      <c r="C33" s="4">
        <f t="shared" si="11"/>
        <v>130.64224645720873</v>
      </c>
      <c r="D33" s="4">
        <f t="shared" si="3"/>
        <v>-1</v>
      </c>
      <c r="E33" s="4">
        <f t="shared" si="4"/>
        <v>1</v>
      </c>
      <c r="F33" s="4">
        <f t="shared" si="12"/>
        <v>1.5353108886106128</v>
      </c>
      <c r="G33" s="4">
        <f t="shared" si="6"/>
        <v>1.31788550248536</v>
      </c>
      <c r="H33" s="4">
        <f t="shared" si="13"/>
        <v>-1.1649804825344972</v>
      </c>
      <c r="I33" s="4">
        <f t="shared" si="14"/>
        <v>-0.85838347937334492</v>
      </c>
      <c r="J33" s="4" t="str">
        <f>IF(TRUNC(MOD((COS(J$2*$D33-0.5+Param!$H$8)+SIN(ROUND($H33*(J$2*$D33-Param!$G$15)+Param!$G$16,0)+Param!$H$9))*1000,1),2)&gt;PwallX,    $F33*(J$2-Param!$G$15*$D33),    "NoWall")</f>
        <v>NoWall</v>
      </c>
      <c r="K33" s="4" t="str">
        <f>IF(TRUNC(MOD((COS(ROUND($I33*(K$2*$E33-Param!$G$16)+Param!$G$15,0)+Param!$H$8)+SIN(K$2*$E33-0.5+Param!$H$9))*100000,1),2)&gt;PWallY,    $G33*(K$2-Param!$G$16*$E33),    "NoWall")</f>
        <v>NoWall</v>
      </c>
      <c r="L33" s="4" t="str">
        <f>IF(J33="NoWall",     IF(TRUNC(MOD((COS(L$2*$D33-0.5+Param!$H$8)+SIN(ROUND($H33*(L$2*$D33-Param!$G$15)+Param!$G$16,0)+Param!$H$9))*1000,1),2)&gt;PwallX,        $F33*(L$2-Param!$G$15*$D33),        "NoWall"),     J33)</f>
        <v>NoWall</v>
      </c>
      <c r="M33" s="4" t="str">
        <f>IF(K33="NoWall",    IF(TRUNC(MOD((COS(ROUND($I33*(M$2*$E33-Param!$G$16)+Param!$G$15,0)+Param!$H$8)+SIN(M$2*$E33-0.5+Param!$H$9))*100000,1),2)&gt;PWallY,        $G33*(M$2-Param!$G$16*$E33),        "NoWall"),    K33)</f>
        <v>NoWall</v>
      </c>
      <c r="N33" s="4" t="str">
        <f>IF(L33="NoWall",     IF(TRUNC(MOD((COS(N$2*$D33-0.5+Param!$H$8)+SIN(ROUND($H33*(N$2*$D33-Param!$G$15)+Param!$G$16,0)+Param!$H$9))*1000,1),2)&gt;PwallX,        $F33*(N$2-Param!$G$15*$D33),        "NoWall"),     L33)</f>
        <v>NoWall</v>
      </c>
      <c r="O33" s="4" t="str">
        <f>IF(M33="NoWall",    IF(TRUNC(MOD((COS(ROUND($I33*(O$2*$E33-Param!$G$16)+Param!$G$15,0)+Param!$H$8)+SIN(O$2*$E33-0.5+Param!$H$9))*100000,1),2)&gt;PWallY,        $G33*(O$2-Param!$G$16*$E33),        "NoWall"),    M33)</f>
        <v>NoWall</v>
      </c>
      <c r="P33" s="4">
        <f>IF(N33="NoWall",     IF(TRUNC(MOD((COS(P$2*$D33-0.5+Param!$H$8)+SIN(ROUND($H33*(P$2*$D33-Param!$G$15)+Param!$G$16,0)+Param!$H$9))*1000,1),2)&gt;PwallX,        $F33*(P$2-Param!$G$15*$D33),        "NoWall"),     N33)</f>
        <v>5.9498649538884409</v>
      </c>
      <c r="Q33" s="4" t="str">
        <f>IF(O33="NoWall",    IF(TRUNC(MOD((COS(ROUND($I33*(Q$2*$E33-Param!$G$16)+Param!$G$15,0)+Param!$H$8)+SIN(Q$2*$E33-0.5+Param!$H$9))*100000,1),2)&gt;PWallY,        $G33*(Q$2-Param!$G$16*$E33),        "NoWall"),    O33)</f>
        <v>NoWall</v>
      </c>
      <c r="R33" s="4">
        <f>IF(P33="NoWall",     IF(TRUNC(MOD((COS(R$2*$D33-0.5+Param!$H$8)+SIN(ROUND($H33*(R$2*$D33-Param!$G$15)+Param!$G$16,0)+Param!$H$9))*1000,1),2)&gt;PwallX,        $F33*(R$2-Param!$G$15*$D33),        "NoWall"),     P33)</f>
        <v>5.9498649538884409</v>
      </c>
      <c r="S33" s="4" t="str">
        <f>IF(Q33="NoWall",    IF(TRUNC(MOD((COS(ROUND($I33*(S$2*$E33-Param!$G$16)+Param!$G$15,0)+Param!$H$8)+SIN(S$2*$E33-0.5+Param!$H$9))*100000,1),2)&gt;PWallY,        $G33*(S$2-Param!$G$16*$E33),        "NoWall"),    Q33)</f>
        <v>NoWall</v>
      </c>
      <c r="T33" s="4">
        <f>IF(R33="NoWall",     IF(TRUNC(MOD((COS(T$2*$D33-0.5+Param!$H$8)+SIN(ROUND($H33*(T$2*$D33-Param!$G$15)+Param!$G$16,0)+Param!$H$9))*1000,1),2)&gt;PwallX,        $F33*(T$2-Param!$G$15*$D33),        "NoWall"),     R33)</f>
        <v>5.9498649538884409</v>
      </c>
      <c r="U33" s="4" t="str">
        <f>IF(S33="NoWall",    IF(TRUNC(MOD((COS(ROUND($I33*(U$2*$E33-Param!$G$16)+Param!$G$15,0)+Param!$H$8)+SIN(U$2*$E33-0.5+Param!$H$9))*100000,1),2)&gt;PWallY,        $G33*(U$2-Param!$G$16*$E33),        "NoWall"),    S33)</f>
        <v>NoWall</v>
      </c>
      <c r="V33" s="4">
        <f>IF(T33="NoWall",     IF(TRUNC(MOD((COS(V$2*$D33-0.5+Param!$H$8)+SIN(ROUND($H33*(V$2*$D33-Param!$G$15)+Param!$G$16,0)+Param!$H$9))*1000,1),2)&gt;PwallX,        $F33*(V$2-Param!$G$15*$D33),        "NoWall"),     T33)</f>
        <v>5.9498649538884409</v>
      </c>
      <c r="W33" s="4" t="str">
        <f>IF(U33="NoWall",    IF(TRUNC(MOD((COS(ROUND($I33*(W$2*$E33-Param!$G$16)+Param!$G$15,0)+Param!$H$8)+SIN(W$2*$E33-0.5+Param!$H$9))*100000,1),2)&gt;PWallY,        $G33*(W$2-Param!$G$16*$E33),        "NoWall"),    U33)</f>
        <v>NoWall</v>
      </c>
      <c r="X33" s="4">
        <f>IF(V33="NoWall",     IF(TRUNC(MOD((COS(X$2*$D33-0.5+Param!$H$8)+SIN(ROUND($H33*(X$2*$D33-Param!$G$15)+Param!$G$16,0)+Param!$H$9))*1000,1),2)&gt;PwallX,        $F33*(X$2-Param!$G$15*$D33),        "NoWall"),     V33)</f>
        <v>5.9498649538884409</v>
      </c>
      <c r="Y33" s="4">
        <f>IF(W33="NoWall",    IF(TRUNC(MOD((COS(ROUND($I33*(Y$2*$E33-Param!$G$16)+Param!$G$15,0)+Param!$H$8)+SIN(Y$2*$E33-0.5+Param!$H$9))*100000,1),2)&gt;PWallY,        $G33*(Y$2-Param!$G$16*$E33),        "NoWall"),    W33)</f>
        <v>9.701689101305087</v>
      </c>
      <c r="Z33" s="4">
        <f>IF(X33="NoWall",     IF(TRUNC(MOD((COS(Z$2*$D33-0.5+Param!$H$8)+SIN(ROUND($H33*(Z$2*$D33-Param!$G$15)+Param!$G$16,0)+Param!$H$9))*1000,1),2)&gt;PwallX,        $F33*(Z$2-Param!$G$15*$D33),        "NoWall"),     X33)</f>
        <v>5.9498649538884409</v>
      </c>
      <c r="AA33" s="4">
        <f>IF(Y33="NoWall",    IF(TRUNC(MOD((COS(ROUND($I33*(AA$2*$E33-Param!$G$16)+Param!$G$15,0)+Param!$H$8)+SIN(AA$2*$E33-0.5+Param!$H$9))*100000,1),2)&gt;PWallY,        $G33*(AA$2-Param!$G$16*$E33),        "NoWall"),    Y33)</f>
        <v>9.701689101305087</v>
      </c>
      <c r="AB33" s="8">
        <f t="shared" si="8"/>
        <v>5.9498649538884409</v>
      </c>
      <c r="AC33" s="8">
        <f>AB33*COS(B33-Param!$D$14)</f>
        <v>5.7295058727529478</v>
      </c>
      <c r="AD33" s="4">
        <f t="shared" si="9"/>
        <v>0.65133388124730551</v>
      </c>
      <c r="AE33" s="4">
        <f>MIN(AC33,Ghosts!P71)</f>
        <v>5.7295058727529478</v>
      </c>
    </row>
    <row r="34" spans="1:31" s="4" customFormat="1">
      <c r="A34" s="4">
        <f t="shared" si="10"/>
        <v>20</v>
      </c>
      <c r="B34" s="4">
        <f>MOD(ATAN(A34/Param!$B$29*2)+Param!$D$14,2*PI())</f>
        <v>2.2677310315408197</v>
      </c>
      <c r="C34" s="4">
        <f t="shared" si="11"/>
        <v>129.93141717813754</v>
      </c>
      <c r="D34" s="4">
        <f t="shared" si="3"/>
        <v>-1</v>
      </c>
      <c r="E34" s="4">
        <f t="shared" si="4"/>
        <v>1</v>
      </c>
      <c r="F34" s="4">
        <f t="shared" si="12"/>
        <v>1.5579473923262006</v>
      </c>
      <c r="G34" s="4">
        <f t="shared" si="6"/>
        <v>1.3040983888540316</v>
      </c>
      <c r="H34" s="4">
        <f t="shared" si="13"/>
        <v>-1.194654794179477</v>
      </c>
      <c r="I34" s="4">
        <f t="shared" si="14"/>
        <v>-0.83706189007246112</v>
      </c>
      <c r="J34" s="4" t="str">
        <f>IF(TRUNC(MOD((COS(J$2*$D34-0.5+Param!$H$8)+SIN(ROUND($H34*(J$2*$D34-Param!$G$15)+Param!$G$16,0)+Param!$H$9))*1000,1),2)&gt;PwallX,    $F34*(J$2-Param!$G$15*$D34),    "NoWall")</f>
        <v>NoWall</v>
      </c>
      <c r="K34" s="4" t="str">
        <f>IF(TRUNC(MOD((COS(ROUND($I34*(K$2*$E34-Param!$G$16)+Param!$G$15,0)+Param!$H$8)+SIN(K$2*$E34-0.5+Param!$H$9))*100000,1),2)&gt;PWallY,    $G34*(K$2-Param!$G$16*$E34),    "NoWall")</f>
        <v>NoWall</v>
      </c>
      <c r="L34" s="4" t="str">
        <f>IF(J34="NoWall",     IF(TRUNC(MOD((COS(L$2*$D34-0.5+Param!$H$8)+SIN(ROUND($H34*(L$2*$D34-Param!$G$15)+Param!$G$16,0)+Param!$H$9))*1000,1),2)&gt;PwallX,        $F34*(L$2-Param!$G$15*$D34),        "NoWall"),     J34)</f>
        <v>NoWall</v>
      </c>
      <c r="M34" s="4" t="str">
        <f>IF(K34="NoWall",    IF(TRUNC(MOD((COS(ROUND($I34*(M$2*$E34-Param!$G$16)+Param!$G$15,0)+Param!$H$8)+SIN(M$2*$E34-0.5+Param!$H$9))*100000,1),2)&gt;PWallY,        $G34*(M$2-Param!$G$16*$E34),        "NoWall"),    K34)</f>
        <v>NoWall</v>
      </c>
      <c r="N34" s="4" t="str">
        <f>IF(L34="NoWall",     IF(TRUNC(MOD((COS(N$2*$D34-0.5+Param!$H$8)+SIN(ROUND($H34*(N$2*$D34-Param!$G$15)+Param!$G$16,0)+Param!$H$9))*1000,1),2)&gt;PwallX,        $F34*(N$2-Param!$G$15*$D34),        "NoWall"),     L34)</f>
        <v>NoWall</v>
      </c>
      <c r="O34" s="4" t="str">
        <f>IF(M34="NoWall",    IF(TRUNC(MOD((COS(ROUND($I34*(O$2*$E34-Param!$G$16)+Param!$G$15,0)+Param!$H$8)+SIN(O$2*$E34-0.5+Param!$H$9))*100000,1),2)&gt;PWallY,        $G34*(O$2-Param!$G$16*$E34),        "NoWall"),    M34)</f>
        <v>NoWall</v>
      </c>
      <c r="P34" s="4">
        <f>IF(N34="NoWall",     IF(TRUNC(MOD((COS(P$2*$D34-0.5+Param!$H$8)+SIN(ROUND($H34*(P$2*$D34-Param!$G$15)+Param!$G$16,0)+Param!$H$9))*1000,1),2)&gt;PwallX,        $F34*(P$2-Param!$G$15*$D34),        "NoWall"),     N34)</f>
        <v>6.0375892976256393</v>
      </c>
      <c r="Q34" s="4" t="str">
        <f>IF(O34="NoWall",    IF(TRUNC(MOD((COS(ROUND($I34*(Q$2*$E34-Param!$G$16)+Param!$G$15,0)+Param!$H$8)+SIN(Q$2*$E34-0.5+Param!$H$9))*100000,1),2)&gt;PWallY,        $G34*(Q$2-Param!$G$16*$E34),        "NoWall"),    O34)</f>
        <v>NoWall</v>
      </c>
      <c r="R34" s="4">
        <f>IF(P34="NoWall",     IF(TRUNC(MOD((COS(R$2*$D34-0.5+Param!$H$8)+SIN(ROUND($H34*(R$2*$D34-Param!$G$15)+Param!$G$16,0)+Param!$H$9))*1000,1),2)&gt;PwallX,        $F34*(R$2-Param!$G$15*$D34),        "NoWall"),     P34)</f>
        <v>6.0375892976256393</v>
      </c>
      <c r="S34" s="4" t="str">
        <f>IF(Q34="NoWall",    IF(TRUNC(MOD((COS(ROUND($I34*(S$2*$E34-Param!$G$16)+Param!$G$15,0)+Param!$H$8)+SIN(S$2*$E34-0.5+Param!$H$9))*100000,1),2)&gt;PWallY,        $G34*(S$2-Param!$G$16*$E34),        "NoWall"),    Q34)</f>
        <v>NoWall</v>
      </c>
      <c r="T34" s="4">
        <f>IF(R34="NoWall",     IF(TRUNC(MOD((COS(T$2*$D34-0.5+Param!$H$8)+SIN(ROUND($H34*(T$2*$D34-Param!$G$15)+Param!$G$16,0)+Param!$H$9))*1000,1),2)&gt;PwallX,        $F34*(T$2-Param!$G$15*$D34),        "NoWall"),     R34)</f>
        <v>6.0375892976256393</v>
      </c>
      <c r="U34" s="4" t="str">
        <f>IF(S34="NoWall",    IF(TRUNC(MOD((COS(ROUND($I34*(U$2*$E34-Param!$G$16)+Param!$G$15,0)+Param!$H$8)+SIN(U$2*$E34-0.5+Param!$H$9))*100000,1),2)&gt;PWallY,        $G34*(U$2-Param!$G$16*$E34),        "NoWall"),    S34)</f>
        <v>NoWall</v>
      </c>
      <c r="V34" s="4">
        <f>IF(T34="NoWall",     IF(TRUNC(MOD((COS(V$2*$D34-0.5+Param!$H$8)+SIN(ROUND($H34*(V$2*$D34-Param!$G$15)+Param!$G$16,0)+Param!$H$9))*1000,1),2)&gt;PwallX,        $F34*(V$2-Param!$G$15*$D34),        "NoWall"),     T34)</f>
        <v>6.0375892976256393</v>
      </c>
      <c r="W34" s="4" t="str">
        <f>IF(U34="NoWall",    IF(TRUNC(MOD((COS(ROUND($I34*(W$2*$E34-Param!$G$16)+Param!$G$15,0)+Param!$H$8)+SIN(W$2*$E34-0.5+Param!$H$9))*100000,1),2)&gt;PWallY,        $G34*(W$2-Param!$G$16*$E34),        "NoWall"),    U34)</f>
        <v>NoWall</v>
      </c>
      <c r="X34" s="4">
        <f>IF(V34="NoWall",     IF(TRUNC(MOD((COS(X$2*$D34-0.5+Param!$H$8)+SIN(ROUND($H34*(X$2*$D34-Param!$G$15)+Param!$G$16,0)+Param!$H$9))*1000,1),2)&gt;PwallX,        $F34*(X$2-Param!$G$15*$D34),        "NoWall"),     V34)</f>
        <v>6.0375892976256393</v>
      </c>
      <c r="Y34" s="4">
        <f>IF(W34="NoWall",    IF(TRUNC(MOD((COS(ROUND($I34*(Y$2*$E34-Param!$G$16)+Param!$G$15,0)+Param!$H$8)+SIN(Y$2*$E34-0.5+Param!$H$9))*100000,1),2)&gt;PWallY,        $G34*(Y$2-Param!$G$16*$E34),        "NoWall"),    W34)</f>
        <v>9.6001944799565226</v>
      </c>
      <c r="Z34" s="4">
        <f>IF(X34="NoWall",     IF(TRUNC(MOD((COS(Z$2*$D34-0.5+Param!$H$8)+SIN(ROUND($H34*(Z$2*$D34-Param!$G$15)+Param!$G$16,0)+Param!$H$9))*1000,1),2)&gt;PwallX,        $F34*(Z$2-Param!$G$15*$D34),        "NoWall"),     X34)</f>
        <v>6.0375892976256393</v>
      </c>
      <c r="AA34" s="4">
        <f>IF(Y34="NoWall",    IF(TRUNC(MOD((COS(ROUND($I34*(AA$2*$E34-Param!$G$16)+Param!$G$15,0)+Param!$H$8)+SIN(AA$2*$E34-0.5+Param!$H$9))*100000,1),2)&gt;PWallY,        $G34*(AA$2-Param!$G$16*$E34),        "NoWall"),    Y34)</f>
        <v>9.6001944799565226</v>
      </c>
      <c r="AB34" s="8">
        <f t="shared" si="8"/>
        <v>6.0375892976256393</v>
      </c>
      <c r="AC34" s="8">
        <f>AB34*COS(B34-Param!$D$14)</f>
        <v>5.8337297303284403</v>
      </c>
      <c r="AD34" s="4">
        <f t="shared" si="9"/>
        <v>0.64187019723874061</v>
      </c>
      <c r="AE34" s="4">
        <f>MIN(AC34,Ghosts!P72)</f>
        <v>5.8337297303284403</v>
      </c>
    </row>
    <row r="35" spans="1:31" s="4" customFormat="1">
      <c r="A35" s="4">
        <f t="shared" si="10"/>
        <v>19</v>
      </c>
      <c r="B35" s="4">
        <f>MOD(ATAN(A35/Param!$B$29*2)+Param!$D$14,2*PI())</f>
        <v>2.2552420888901556</v>
      </c>
      <c r="C35" s="4">
        <f t="shared" si="11"/>
        <v>129.21585347367355</v>
      </c>
      <c r="D35" s="4">
        <f t="shared" si="3"/>
        <v>-1</v>
      </c>
      <c r="E35" s="4">
        <f t="shared" si="4"/>
        <v>1</v>
      </c>
      <c r="F35" s="4">
        <f t="shared" si="12"/>
        <v>1.5816685826594237</v>
      </c>
      <c r="G35" s="4">
        <f t="shared" si="6"/>
        <v>1.2907063292950947</v>
      </c>
      <c r="H35" s="4">
        <f t="shared" si="13"/>
        <v>-1.2254287026881125</v>
      </c>
      <c r="I35" s="4">
        <f t="shared" si="14"/>
        <v>-0.81604094779760761</v>
      </c>
      <c r="J35" s="4" t="str">
        <f>IF(TRUNC(MOD((COS(J$2*$D35-0.5+Param!$H$8)+SIN(ROUND($H35*(J$2*$D35-Param!$G$15)+Param!$G$16,0)+Param!$H$9))*1000,1),2)&gt;PwallX,    $F35*(J$2-Param!$G$15*$D35),    "NoWall")</f>
        <v>NoWall</v>
      </c>
      <c r="K35" s="4" t="str">
        <f>IF(TRUNC(MOD((COS(ROUND($I35*(K$2*$E35-Param!$G$16)+Param!$G$15,0)+Param!$H$8)+SIN(K$2*$E35-0.5+Param!$H$9))*100000,1),2)&gt;PWallY,    $G35*(K$2-Param!$G$16*$E35),    "NoWall")</f>
        <v>NoWall</v>
      </c>
      <c r="L35" s="4" t="str">
        <f>IF(J35="NoWall",     IF(TRUNC(MOD((COS(L$2*$D35-0.5+Param!$H$8)+SIN(ROUND($H35*(L$2*$D35-Param!$G$15)+Param!$G$16,0)+Param!$H$9))*1000,1),2)&gt;PwallX,        $F35*(L$2-Param!$G$15*$D35),        "NoWall"),     J35)</f>
        <v>NoWall</v>
      </c>
      <c r="M35" s="4" t="str">
        <f>IF(K35="NoWall",    IF(TRUNC(MOD((COS(ROUND($I35*(M$2*$E35-Param!$G$16)+Param!$G$15,0)+Param!$H$8)+SIN(M$2*$E35-0.5+Param!$H$9))*100000,1),2)&gt;PWallY,        $G35*(M$2-Param!$G$16*$E35),        "NoWall"),    K35)</f>
        <v>NoWall</v>
      </c>
      <c r="N35" s="4" t="str">
        <f>IF(L35="NoWall",     IF(TRUNC(MOD((COS(N$2*$D35-0.5+Param!$H$8)+SIN(ROUND($H35*(N$2*$D35-Param!$G$15)+Param!$G$16,0)+Param!$H$9))*1000,1),2)&gt;PwallX,        $F35*(N$2-Param!$G$15*$D35),        "NoWall"),     L35)</f>
        <v>NoWall</v>
      </c>
      <c r="O35" s="4" t="str">
        <f>IF(M35="NoWall",    IF(TRUNC(MOD((COS(ROUND($I35*(O$2*$E35-Param!$G$16)+Param!$G$15,0)+Param!$H$8)+SIN(O$2*$E35-0.5+Param!$H$9))*100000,1),2)&gt;PWallY,        $G35*(O$2-Param!$G$16*$E35),        "NoWall"),    M35)</f>
        <v>NoWall</v>
      </c>
      <c r="P35" s="4">
        <f>IF(N35="NoWall",     IF(TRUNC(MOD((COS(P$2*$D35-0.5+Param!$H$8)+SIN(ROUND($H35*(P$2*$D35-Param!$G$15)+Param!$G$16,0)+Param!$H$9))*1000,1),2)&gt;PwallX,        $F35*(P$2-Param!$G$15*$D35),        "NoWall"),     N35)</f>
        <v>6.1295171801640649</v>
      </c>
      <c r="Q35" s="4" t="str">
        <f>IF(O35="NoWall",    IF(TRUNC(MOD((COS(ROUND($I35*(Q$2*$E35-Param!$G$16)+Param!$G$15,0)+Param!$H$8)+SIN(Q$2*$E35-0.5+Param!$H$9))*100000,1),2)&gt;PWallY,        $G35*(Q$2-Param!$G$16*$E35),        "NoWall"),    O35)</f>
        <v>NoWall</v>
      </c>
      <c r="R35" s="4">
        <f>IF(P35="NoWall",     IF(TRUNC(MOD((COS(R$2*$D35-0.5+Param!$H$8)+SIN(ROUND($H35*(R$2*$D35-Param!$G$15)+Param!$G$16,0)+Param!$H$9))*1000,1),2)&gt;PwallX,        $F35*(R$2-Param!$G$15*$D35),        "NoWall"),     P35)</f>
        <v>6.1295171801640649</v>
      </c>
      <c r="S35" s="4" t="str">
        <f>IF(Q35="NoWall",    IF(TRUNC(MOD((COS(ROUND($I35*(S$2*$E35-Param!$G$16)+Param!$G$15,0)+Param!$H$8)+SIN(S$2*$E35-0.5+Param!$H$9))*100000,1),2)&gt;PWallY,        $G35*(S$2-Param!$G$16*$E35),        "NoWall"),    Q35)</f>
        <v>NoWall</v>
      </c>
      <c r="T35" s="4">
        <f>IF(R35="NoWall",     IF(TRUNC(MOD((COS(T$2*$D35-0.5+Param!$H$8)+SIN(ROUND($H35*(T$2*$D35-Param!$G$15)+Param!$G$16,0)+Param!$H$9))*1000,1),2)&gt;PwallX,        $F35*(T$2-Param!$G$15*$D35),        "NoWall"),     R35)</f>
        <v>6.1295171801640649</v>
      </c>
      <c r="U35" s="4" t="str">
        <f>IF(S35="NoWall",    IF(TRUNC(MOD((COS(ROUND($I35*(U$2*$E35-Param!$G$16)+Param!$G$15,0)+Param!$H$8)+SIN(U$2*$E35-0.5+Param!$H$9))*100000,1),2)&gt;PWallY,        $G35*(U$2-Param!$G$16*$E35),        "NoWall"),    S35)</f>
        <v>NoWall</v>
      </c>
      <c r="V35" s="4">
        <f>IF(T35="NoWall",     IF(TRUNC(MOD((COS(V$2*$D35-0.5+Param!$H$8)+SIN(ROUND($H35*(V$2*$D35-Param!$G$15)+Param!$G$16,0)+Param!$H$9))*1000,1),2)&gt;PwallX,        $F35*(V$2-Param!$G$15*$D35),        "NoWall"),     T35)</f>
        <v>6.1295171801640649</v>
      </c>
      <c r="W35" s="4" t="str">
        <f>IF(U35="NoWall",    IF(TRUNC(MOD((COS(ROUND($I35*(W$2*$E35-Param!$G$16)+Param!$G$15,0)+Param!$H$8)+SIN(W$2*$E35-0.5+Param!$H$9))*100000,1),2)&gt;PWallY,        $G35*(W$2-Param!$G$16*$E35),        "NoWall"),    U35)</f>
        <v>NoWall</v>
      </c>
      <c r="X35" s="4">
        <f>IF(V35="NoWall",     IF(TRUNC(MOD((COS(X$2*$D35-0.5+Param!$H$8)+SIN(ROUND($H35*(X$2*$D35-Param!$G$15)+Param!$G$16,0)+Param!$H$9))*1000,1),2)&gt;PwallX,        $F35*(X$2-Param!$G$15*$D35),        "NoWall"),     V35)</f>
        <v>6.1295171801640649</v>
      </c>
      <c r="Y35" s="4">
        <f>IF(W35="NoWall",    IF(TRUNC(MOD((COS(ROUND($I35*(Y$2*$E35-Param!$G$16)+Param!$G$15,0)+Param!$H$8)+SIN(Y$2*$E35-0.5+Param!$H$9))*100000,1),2)&gt;PWallY,        $G35*(Y$2-Param!$G$16*$E35),        "NoWall"),    W35)</f>
        <v>9.5016080716365714</v>
      </c>
      <c r="Z35" s="4">
        <f>IF(X35="NoWall",     IF(TRUNC(MOD((COS(Z$2*$D35-0.5+Param!$H$8)+SIN(ROUND($H35*(Z$2*$D35-Param!$G$15)+Param!$G$16,0)+Param!$H$9))*1000,1),2)&gt;PwallX,        $F35*(Z$2-Param!$G$15*$D35),        "NoWall"),     X35)</f>
        <v>6.1295171801640649</v>
      </c>
      <c r="AA35" s="4">
        <f>IF(Y35="NoWall",    IF(TRUNC(MOD((COS(ROUND($I35*(AA$2*$E35-Param!$G$16)+Param!$G$15,0)+Param!$H$8)+SIN(AA$2*$E35-0.5+Param!$H$9))*100000,1),2)&gt;PWallY,        $G35*(AA$2-Param!$G$16*$E35),        "NoWall"),    Y35)</f>
        <v>9.5016080716365714</v>
      </c>
      <c r="AB35" s="8">
        <f t="shared" si="8"/>
        <v>6.1295171801640649</v>
      </c>
      <c r="AC35" s="8">
        <f>AB35*COS(B35-Param!$D$14)</f>
        <v>5.9418156564930635</v>
      </c>
      <c r="AD35" s="4">
        <f t="shared" si="9"/>
        <v>0.63224370197617263</v>
      </c>
      <c r="AE35" s="4">
        <f>MIN(AC35,Ghosts!P73)</f>
        <v>5.9418156564930635</v>
      </c>
    </row>
    <row r="36" spans="1:31" s="4" customFormat="1">
      <c r="A36" s="4">
        <f t="shared" si="10"/>
        <v>18</v>
      </c>
      <c r="B36" s="4">
        <f>MOD(ATAN(A36/Param!$B$29*2)+Param!$D$14,2*PI())</f>
        <v>2.242673620514342</v>
      </c>
      <c r="C36" s="4">
        <f t="shared" si="11"/>
        <v>128.4957332807958</v>
      </c>
      <c r="D36" s="4">
        <f t="shared" si="3"/>
        <v>-1</v>
      </c>
      <c r="E36" s="4">
        <f t="shared" si="4"/>
        <v>1</v>
      </c>
      <c r="F36" s="4">
        <f t="shared" si="12"/>
        <v>1.6065383400818938</v>
      </c>
      <c r="G36" s="4">
        <f t="shared" si="6"/>
        <v>1.2777029766001178</v>
      </c>
      <c r="H36" s="4">
        <f t="shared" si="13"/>
        <v>-1.2573644810289046</v>
      </c>
      <c r="I36" s="4">
        <f t="shared" si="14"/>
        <v>-0.79531433811594343</v>
      </c>
      <c r="J36" s="4" t="str">
        <f>IF(TRUNC(MOD((COS(J$2*$D36-0.5+Param!$H$8)+SIN(ROUND($H36*(J$2*$D36-Param!$G$15)+Param!$G$16,0)+Param!$H$9))*1000,1),2)&gt;PwallX,    $F36*(J$2-Param!$G$15*$D36),    "NoWall")</f>
        <v>NoWall</v>
      </c>
      <c r="K36" s="4" t="str">
        <f>IF(TRUNC(MOD((COS(ROUND($I36*(K$2*$E36-Param!$G$16)+Param!$G$15,0)+Param!$H$8)+SIN(K$2*$E36-0.5+Param!$H$9))*100000,1),2)&gt;PWallY,    $G36*(K$2-Param!$G$16*$E36),    "NoWall")</f>
        <v>NoWall</v>
      </c>
      <c r="L36" s="4" t="str">
        <f>IF(J36="NoWall",     IF(TRUNC(MOD((COS(L$2*$D36-0.5+Param!$H$8)+SIN(ROUND($H36*(L$2*$D36-Param!$G$15)+Param!$G$16,0)+Param!$H$9))*1000,1),2)&gt;PwallX,        $F36*(L$2-Param!$G$15*$D36),        "NoWall"),     J36)</f>
        <v>NoWall</v>
      </c>
      <c r="M36" s="4" t="str">
        <f>IF(K36="NoWall",    IF(TRUNC(MOD((COS(ROUND($I36*(M$2*$E36-Param!$G$16)+Param!$G$15,0)+Param!$H$8)+SIN(M$2*$E36-0.5+Param!$H$9))*100000,1),2)&gt;PWallY,        $G36*(M$2-Param!$G$16*$E36),        "NoWall"),    K36)</f>
        <v>NoWall</v>
      </c>
      <c r="N36" s="4" t="str">
        <f>IF(L36="NoWall",     IF(TRUNC(MOD((COS(N$2*$D36-0.5+Param!$H$8)+SIN(ROUND($H36*(N$2*$D36-Param!$G$15)+Param!$G$16,0)+Param!$H$9))*1000,1),2)&gt;PwallX,        $F36*(N$2-Param!$G$15*$D36),        "NoWall"),     L36)</f>
        <v>NoWall</v>
      </c>
      <c r="O36" s="4" t="str">
        <f>IF(M36="NoWall",    IF(TRUNC(MOD((COS(ROUND($I36*(O$2*$E36-Param!$G$16)+Param!$G$15,0)+Param!$H$8)+SIN(O$2*$E36-0.5+Param!$H$9))*100000,1),2)&gt;PWallY,        $G36*(O$2-Param!$G$16*$E36),        "NoWall"),    M36)</f>
        <v>NoWall</v>
      </c>
      <c r="P36" s="4">
        <f>IF(N36="NoWall",     IF(TRUNC(MOD((COS(P$2*$D36-0.5+Param!$H$8)+SIN(ROUND($H36*(P$2*$D36-Param!$G$15)+Param!$G$16,0)+Param!$H$9))*1000,1),2)&gt;PwallX,        $F36*(P$2-Param!$G$15*$D36),        "NoWall"),     N36)</f>
        <v>6.2258961606020717</v>
      </c>
      <c r="Q36" s="4" t="str">
        <f>IF(O36="NoWall",    IF(TRUNC(MOD((COS(ROUND($I36*(Q$2*$E36-Param!$G$16)+Param!$G$15,0)+Param!$H$8)+SIN(Q$2*$E36-0.5+Param!$H$9))*100000,1),2)&gt;PWallY,        $G36*(Q$2-Param!$G$16*$E36),        "NoWall"),    O36)</f>
        <v>NoWall</v>
      </c>
      <c r="R36" s="4">
        <f>IF(P36="NoWall",     IF(TRUNC(MOD((COS(R$2*$D36-0.5+Param!$H$8)+SIN(ROUND($H36*(R$2*$D36-Param!$G$15)+Param!$G$16,0)+Param!$H$9))*1000,1),2)&gt;PwallX,        $F36*(R$2-Param!$G$15*$D36),        "NoWall"),     P36)</f>
        <v>6.2258961606020717</v>
      </c>
      <c r="S36" s="4" t="str">
        <f>IF(Q36="NoWall",    IF(TRUNC(MOD((COS(ROUND($I36*(S$2*$E36-Param!$G$16)+Param!$G$15,0)+Param!$H$8)+SIN(S$2*$E36-0.5+Param!$H$9))*100000,1),2)&gt;PWallY,        $G36*(S$2-Param!$G$16*$E36),        "NoWall"),    Q36)</f>
        <v>NoWall</v>
      </c>
      <c r="T36" s="4">
        <f>IF(R36="NoWall",     IF(TRUNC(MOD((COS(T$2*$D36-0.5+Param!$H$8)+SIN(ROUND($H36*(T$2*$D36-Param!$G$15)+Param!$G$16,0)+Param!$H$9))*1000,1),2)&gt;PwallX,        $F36*(T$2-Param!$G$15*$D36),        "NoWall"),     R36)</f>
        <v>6.2258961606020717</v>
      </c>
      <c r="U36" s="4" t="str">
        <f>IF(S36="NoWall",    IF(TRUNC(MOD((COS(ROUND($I36*(U$2*$E36-Param!$G$16)+Param!$G$15,0)+Param!$H$8)+SIN(U$2*$E36-0.5+Param!$H$9))*100000,1),2)&gt;PWallY,        $G36*(U$2-Param!$G$16*$E36),        "NoWall"),    S36)</f>
        <v>NoWall</v>
      </c>
      <c r="V36" s="4">
        <f>IF(T36="NoWall",     IF(TRUNC(MOD((COS(V$2*$D36-0.5+Param!$H$8)+SIN(ROUND($H36*(V$2*$D36-Param!$G$15)+Param!$G$16,0)+Param!$H$9))*1000,1),2)&gt;PwallX,        $F36*(V$2-Param!$G$15*$D36),        "NoWall"),     T36)</f>
        <v>6.2258961606020717</v>
      </c>
      <c r="W36" s="4" t="str">
        <f>IF(U36="NoWall",    IF(TRUNC(MOD((COS(ROUND($I36*(W$2*$E36-Param!$G$16)+Param!$G$15,0)+Param!$H$8)+SIN(W$2*$E36-0.5+Param!$H$9))*100000,1),2)&gt;PWallY,        $G36*(W$2-Param!$G$16*$E36),        "NoWall"),    U36)</f>
        <v>NoWall</v>
      </c>
      <c r="X36" s="4">
        <f>IF(V36="NoWall",     IF(TRUNC(MOD((COS(X$2*$D36-0.5+Param!$H$8)+SIN(ROUND($H36*(X$2*$D36-Param!$G$15)+Param!$G$16,0)+Param!$H$9))*1000,1),2)&gt;PwallX,        $F36*(X$2-Param!$G$15*$D36),        "NoWall"),     V36)</f>
        <v>6.2258961606020717</v>
      </c>
      <c r="Y36" s="4" t="str">
        <f>IF(W36="NoWall",    IF(TRUNC(MOD((COS(ROUND($I36*(Y$2*$E36-Param!$G$16)+Param!$G$15,0)+Param!$H$8)+SIN(Y$2*$E36-0.5+Param!$H$9))*100000,1),2)&gt;PWallY,        $G36*(Y$2-Param!$G$16*$E36),        "NoWall"),    W36)</f>
        <v>NoWall</v>
      </c>
      <c r="Z36" s="4">
        <f>IF(X36="NoWall",     IF(TRUNC(MOD((COS(Z$2*$D36-0.5+Param!$H$8)+SIN(ROUND($H36*(Z$2*$D36-Param!$G$15)+Param!$G$16,0)+Param!$H$9))*1000,1),2)&gt;PwallX,        $F36*(Z$2-Param!$G$15*$D36),        "NoWall"),     X36)</f>
        <v>6.2258961606020717</v>
      </c>
      <c r="AA36" s="4" t="str">
        <f>IF(Y36="NoWall",    IF(TRUNC(MOD((COS(ROUND($I36*(AA$2*$E36-Param!$G$16)+Param!$G$15,0)+Param!$H$8)+SIN(AA$2*$E36-0.5+Param!$H$9))*100000,1),2)&gt;PWallY,        $G36*(AA$2-Param!$G$16*$E36),        "NoWall"),    Y36)</f>
        <v>NoWall</v>
      </c>
      <c r="AB36" s="8">
        <f t="shared" si="8"/>
        <v>6.2258961606020717</v>
      </c>
      <c r="AC36" s="8">
        <f>AB36*COS(B36-Param!$D$14)</f>
        <v>6.0539823700187112</v>
      </c>
      <c r="AD36" s="4">
        <f t="shared" si="9"/>
        <v>0.62245635541385502</v>
      </c>
      <c r="AE36" s="4">
        <f>MIN(AC36,Ghosts!P74)</f>
        <v>6.0539823700187112</v>
      </c>
    </row>
    <row r="37" spans="1:31" s="4" customFormat="1">
      <c r="A37" s="4">
        <f t="shared" si="10"/>
        <v>17</v>
      </c>
      <c r="B37" s="4">
        <f>MOD(ATAN(A37/Param!$B$29*2)+Param!$D$14,2*PI())</f>
        <v>2.2300288721218546</v>
      </c>
      <c r="C37" s="4">
        <f t="shared" si="11"/>
        <v>127.77124256490144</v>
      </c>
      <c r="D37" s="4">
        <f t="shared" si="3"/>
        <v>-1</v>
      </c>
      <c r="E37" s="4">
        <f t="shared" si="4"/>
        <v>1</v>
      </c>
      <c r="F37" s="4">
        <f t="shared" si="12"/>
        <v>1.6326253712467413</v>
      </c>
      <c r="G37" s="4">
        <f t="shared" si="6"/>
        <v>1.2650820901406195</v>
      </c>
      <c r="H37" s="4">
        <f t="shared" si="13"/>
        <v>-1.2905291948803637</v>
      </c>
      <c r="I37" s="4">
        <f t="shared" si="14"/>
        <v>-0.77487592219306844</v>
      </c>
      <c r="J37" s="4" t="str">
        <f>IF(TRUNC(MOD((COS(J$2*$D37-0.5+Param!$H$8)+SIN(ROUND($H37*(J$2*$D37-Param!$G$15)+Param!$G$16,0)+Param!$H$9))*1000,1),2)&gt;PwallX,    $F37*(J$2-Param!$G$15*$D37),    "NoWall")</f>
        <v>NoWall</v>
      </c>
      <c r="K37" s="4" t="str">
        <f>IF(TRUNC(MOD((COS(ROUND($I37*(K$2*$E37-Param!$G$16)+Param!$G$15,0)+Param!$H$8)+SIN(K$2*$E37-0.5+Param!$H$9))*100000,1),2)&gt;PWallY,    $G37*(K$2-Param!$G$16*$E37),    "NoWall")</f>
        <v>NoWall</v>
      </c>
      <c r="L37" s="4" t="str">
        <f>IF(J37="NoWall",     IF(TRUNC(MOD((COS(L$2*$D37-0.5+Param!$H$8)+SIN(ROUND($H37*(L$2*$D37-Param!$G$15)+Param!$G$16,0)+Param!$H$9))*1000,1),2)&gt;PwallX,        $F37*(L$2-Param!$G$15*$D37),        "NoWall"),     J37)</f>
        <v>NoWall</v>
      </c>
      <c r="M37" s="4" t="str">
        <f>IF(K37="NoWall",    IF(TRUNC(MOD((COS(ROUND($I37*(M$2*$E37-Param!$G$16)+Param!$G$15,0)+Param!$H$8)+SIN(M$2*$E37-0.5+Param!$H$9))*100000,1),2)&gt;PWallY,        $G37*(M$2-Param!$G$16*$E37),        "NoWall"),    K37)</f>
        <v>NoWall</v>
      </c>
      <c r="N37" s="4" t="str">
        <f>IF(L37="NoWall",     IF(TRUNC(MOD((COS(N$2*$D37-0.5+Param!$H$8)+SIN(ROUND($H37*(N$2*$D37-Param!$G$15)+Param!$G$16,0)+Param!$H$9))*1000,1),2)&gt;PwallX,        $F37*(N$2-Param!$G$15*$D37),        "NoWall"),     L37)</f>
        <v>NoWall</v>
      </c>
      <c r="O37" s="4">
        <f>IF(M37="NoWall",    IF(TRUNC(MOD((COS(ROUND($I37*(O$2*$E37-Param!$G$16)+Param!$G$15,0)+Param!$H$8)+SIN(O$2*$E37-0.5+Param!$H$9))*100000,1),2)&gt;PWallY,        $G37*(O$2-Param!$G$16*$E37),        "NoWall"),    M37)</f>
        <v>2.987563326629922</v>
      </c>
      <c r="P37" s="4">
        <f>IF(N37="NoWall",     IF(TRUNC(MOD((COS(P$2*$D37-0.5+Param!$H$8)+SIN(ROUND($H37*(P$2*$D37-Param!$G$15)+Param!$G$16,0)+Param!$H$9))*1000,1),2)&gt;PwallX,        $F37*(P$2-Param!$G$15*$D37),        "NoWall"),     N37)</f>
        <v>6.3269925011739696</v>
      </c>
      <c r="Q37" s="4">
        <f>IF(O37="NoWall",    IF(TRUNC(MOD((COS(ROUND($I37*(Q$2*$E37-Param!$G$16)+Param!$G$15,0)+Param!$H$8)+SIN(Q$2*$E37-0.5+Param!$H$9))*100000,1),2)&gt;PWallY,        $G37*(Q$2-Param!$G$16*$E37),        "NoWall"),    O37)</f>
        <v>2.987563326629922</v>
      </c>
      <c r="R37" s="4">
        <f>IF(P37="NoWall",     IF(TRUNC(MOD((COS(R$2*$D37-0.5+Param!$H$8)+SIN(ROUND($H37*(R$2*$D37-Param!$G$15)+Param!$G$16,0)+Param!$H$9))*1000,1),2)&gt;PwallX,        $F37*(R$2-Param!$G$15*$D37),        "NoWall"),     P37)</f>
        <v>6.3269925011739696</v>
      </c>
      <c r="S37" s="4">
        <f>IF(Q37="NoWall",    IF(TRUNC(MOD((COS(ROUND($I37*(S$2*$E37-Param!$G$16)+Param!$G$15,0)+Param!$H$8)+SIN(S$2*$E37-0.5+Param!$H$9))*100000,1),2)&gt;PWallY,        $G37*(S$2-Param!$G$16*$E37),        "NoWall"),    Q37)</f>
        <v>2.987563326629922</v>
      </c>
      <c r="T37" s="4">
        <f>IF(R37="NoWall",     IF(TRUNC(MOD((COS(T$2*$D37-0.5+Param!$H$8)+SIN(ROUND($H37*(T$2*$D37-Param!$G$15)+Param!$G$16,0)+Param!$H$9))*1000,1),2)&gt;PwallX,        $F37*(T$2-Param!$G$15*$D37),        "NoWall"),     R37)</f>
        <v>6.3269925011739696</v>
      </c>
      <c r="U37" s="4">
        <f>IF(S37="NoWall",    IF(TRUNC(MOD((COS(ROUND($I37*(U$2*$E37-Param!$G$16)+Param!$G$15,0)+Param!$H$8)+SIN(U$2*$E37-0.5+Param!$H$9))*100000,1),2)&gt;PWallY,        $G37*(U$2-Param!$G$16*$E37),        "NoWall"),    S37)</f>
        <v>2.987563326629922</v>
      </c>
      <c r="V37" s="4">
        <f>IF(T37="NoWall",     IF(TRUNC(MOD((COS(V$2*$D37-0.5+Param!$H$8)+SIN(ROUND($H37*(V$2*$D37-Param!$G$15)+Param!$G$16,0)+Param!$H$9))*1000,1),2)&gt;PwallX,        $F37*(V$2-Param!$G$15*$D37),        "NoWall"),     T37)</f>
        <v>6.3269925011739696</v>
      </c>
      <c r="W37" s="4">
        <f>IF(U37="NoWall",    IF(TRUNC(MOD((COS(ROUND($I37*(W$2*$E37-Param!$G$16)+Param!$G$15,0)+Param!$H$8)+SIN(W$2*$E37-0.5+Param!$H$9))*100000,1),2)&gt;PWallY,        $G37*(W$2-Param!$G$16*$E37),        "NoWall"),    U37)</f>
        <v>2.987563326629922</v>
      </c>
      <c r="X37" s="4">
        <f>IF(V37="NoWall",     IF(TRUNC(MOD((COS(X$2*$D37-0.5+Param!$H$8)+SIN(ROUND($H37*(X$2*$D37-Param!$G$15)+Param!$G$16,0)+Param!$H$9))*1000,1),2)&gt;PwallX,        $F37*(X$2-Param!$G$15*$D37),        "NoWall"),     V37)</f>
        <v>6.3269925011739696</v>
      </c>
      <c r="Y37" s="4">
        <f>IF(W37="NoWall",    IF(TRUNC(MOD((COS(ROUND($I37*(Y$2*$E37-Param!$G$16)+Param!$G$15,0)+Param!$H$8)+SIN(Y$2*$E37-0.5+Param!$H$9))*100000,1),2)&gt;PWallY,        $G37*(Y$2-Param!$G$16*$E37),        "NoWall"),    W37)</f>
        <v>2.987563326629922</v>
      </c>
      <c r="Z37" s="4">
        <f>IF(X37="NoWall",     IF(TRUNC(MOD((COS(Z$2*$D37-0.5+Param!$H$8)+SIN(ROUND($H37*(Z$2*$D37-Param!$G$15)+Param!$G$16,0)+Param!$H$9))*1000,1),2)&gt;PwallX,        $F37*(Z$2-Param!$G$15*$D37),        "NoWall"),     X37)</f>
        <v>6.3269925011739696</v>
      </c>
      <c r="AA37" s="4">
        <f>IF(Y37="NoWall",    IF(TRUNC(MOD((COS(ROUND($I37*(AA$2*$E37-Param!$G$16)+Param!$G$15,0)+Param!$H$8)+SIN(AA$2*$E37-0.5+Param!$H$9))*100000,1),2)&gt;PWallY,        $G37*(AA$2-Param!$G$16*$E37),        "NoWall"),    Y37)</f>
        <v>2.987563326629922</v>
      </c>
      <c r="AB37" s="8">
        <f t="shared" si="8"/>
        <v>2.987563326629922</v>
      </c>
      <c r="AC37" s="8">
        <f>AB37*COS(B37-Param!$D$14)</f>
        <v>2.9136522925096919</v>
      </c>
      <c r="AD37" s="4">
        <f t="shared" si="9"/>
        <v>0.79046253819690515</v>
      </c>
      <c r="AE37" s="4">
        <f>MIN(AC37,Ghosts!P75)</f>
        <v>2.9136522925096919</v>
      </c>
    </row>
    <row r="38" spans="1:31" s="4" customFormat="1">
      <c r="A38" s="4">
        <f t="shared" si="10"/>
        <v>16</v>
      </c>
      <c r="B38" s="4">
        <f>MOD(ATAN(A38/Param!$B$29*2)+Param!$D$14,2*PI())</f>
        <v>2.2173112264556485</v>
      </c>
      <c r="C38" s="4">
        <f t="shared" si="11"/>
        <v>127.04257514288498</v>
      </c>
      <c r="D38" s="4">
        <f t="shared" si="3"/>
        <v>-1</v>
      </c>
      <c r="E38" s="4">
        <f t="shared" si="4"/>
        <v>1</v>
      </c>
      <c r="F38" s="4">
        <f t="shared" si="12"/>
        <v>1.6600036770495703</v>
      </c>
      <c r="G38" s="4">
        <f t="shared" si="6"/>
        <v>1.2528375281555326</v>
      </c>
      <c r="H38" s="4">
        <f t="shared" si="13"/>
        <v>-1.3249951727527516</v>
      </c>
      <c r="I38" s="4">
        <f t="shared" si="14"/>
        <v>-0.75471973073112719</v>
      </c>
      <c r="J38" s="4" t="str">
        <f>IF(TRUNC(MOD((COS(J$2*$D38-0.5+Param!$H$8)+SIN(ROUND($H38*(J$2*$D38-Param!$G$15)+Param!$G$16,0)+Param!$H$9))*1000,1),2)&gt;PwallX,    $F38*(J$2-Param!$G$15*$D38),    "NoWall")</f>
        <v>NoWall</v>
      </c>
      <c r="K38" s="4" t="str">
        <f>IF(TRUNC(MOD((COS(ROUND($I38*(K$2*$E38-Param!$G$16)+Param!$G$15,0)+Param!$H$8)+SIN(K$2*$E38-0.5+Param!$H$9))*100000,1),2)&gt;PWallY,    $G38*(K$2-Param!$G$16*$E38),    "NoWall")</f>
        <v>NoWall</v>
      </c>
      <c r="L38" s="4" t="str">
        <f>IF(J38="NoWall",     IF(TRUNC(MOD((COS(L$2*$D38-0.5+Param!$H$8)+SIN(ROUND($H38*(L$2*$D38-Param!$G$15)+Param!$G$16,0)+Param!$H$9))*1000,1),2)&gt;PwallX,        $F38*(L$2-Param!$G$15*$D38),        "NoWall"),     J38)</f>
        <v>NoWall</v>
      </c>
      <c r="M38" s="4" t="str">
        <f>IF(K38="NoWall",    IF(TRUNC(MOD((COS(ROUND($I38*(M$2*$E38-Param!$G$16)+Param!$G$15,0)+Param!$H$8)+SIN(M$2*$E38-0.5+Param!$H$9))*100000,1),2)&gt;PWallY,        $G38*(M$2-Param!$G$16*$E38),        "NoWall"),    K38)</f>
        <v>NoWall</v>
      </c>
      <c r="N38" s="4" t="str">
        <f>IF(L38="NoWall",     IF(TRUNC(MOD((COS(N$2*$D38-0.5+Param!$H$8)+SIN(ROUND($H38*(N$2*$D38-Param!$G$15)+Param!$G$16,0)+Param!$H$9))*1000,1),2)&gt;PwallX,        $F38*(N$2-Param!$G$15*$D38),        "NoWall"),     L38)</f>
        <v>NoWall</v>
      </c>
      <c r="O38" s="4">
        <f>IF(M38="NoWall",    IF(TRUNC(MOD((COS(ROUND($I38*(O$2*$E38-Param!$G$16)+Param!$G$15,0)+Param!$H$8)+SIN(O$2*$E38-0.5+Param!$H$9))*100000,1),2)&gt;PWallY,        $G38*(O$2-Param!$G$16*$E38),        "NoWall"),    M38)</f>
        <v>2.9586470969066587</v>
      </c>
      <c r="P38" s="4">
        <f>IF(N38="NoWall",     IF(TRUNC(MOD((COS(P$2*$D38-0.5+Param!$H$8)+SIN(ROUND($H38*(P$2*$D38-Param!$G$15)+Param!$G$16,0)+Param!$H$9))*1000,1),2)&gt;PwallX,        $F38*(P$2-Param!$G$15*$D38),        "NoWall"),     N38)</f>
        <v>6.433092981149402</v>
      </c>
      <c r="Q38" s="4">
        <f>IF(O38="NoWall",    IF(TRUNC(MOD((COS(ROUND($I38*(Q$2*$E38-Param!$G$16)+Param!$G$15,0)+Param!$H$8)+SIN(Q$2*$E38-0.5+Param!$H$9))*100000,1),2)&gt;PWallY,        $G38*(Q$2-Param!$G$16*$E38),        "NoWall"),    O38)</f>
        <v>2.9586470969066587</v>
      </c>
      <c r="R38" s="4">
        <f>IF(P38="NoWall",     IF(TRUNC(MOD((COS(R$2*$D38-0.5+Param!$H$8)+SIN(ROUND($H38*(R$2*$D38-Param!$G$15)+Param!$G$16,0)+Param!$H$9))*1000,1),2)&gt;PwallX,        $F38*(R$2-Param!$G$15*$D38),        "NoWall"),     P38)</f>
        <v>6.433092981149402</v>
      </c>
      <c r="S38" s="4">
        <f>IF(Q38="NoWall",    IF(TRUNC(MOD((COS(ROUND($I38*(S$2*$E38-Param!$G$16)+Param!$G$15,0)+Param!$H$8)+SIN(S$2*$E38-0.5+Param!$H$9))*100000,1),2)&gt;PWallY,        $G38*(S$2-Param!$G$16*$E38),        "NoWall"),    Q38)</f>
        <v>2.9586470969066587</v>
      </c>
      <c r="T38" s="4">
        <f>IF(R38="NoWall",     IF(TRUNC(MOD((COS(T$2*$D38-0.5+Param!$H$8)+SIN(ROUND($H38*(T$2*$D38-Param!$G$15)+Param!$G$16,0)+Param!$H$9))*1000,1),2)&gt;PwallX,        $F38*(T$2-Param!$G$15*$D38),        "NoWall"),     R38)</f>
        <v>6.433092981149402</v>
      </c>
      <c r="U38" s="4">
        <f>IF(S38="NoWall",    IF(TRUNC(MOD((COS(ROUND($I38*(U$2*$E38-Param!$G$16)+Param!$G$15,0)+Param!$H$8)+SIN(U$2*$E38-0.5+Param!$H$9))*100000,1),2)&gt;PWallY,        $G38*(U$2-Param!$G$16*$E38),        "NoWall"),    S38)</f>
        <v>2.9586470969066587</v>
      </c>
      <c r="V38" s="4">
        <f>IF(T38="NoWall",     IF(TRUNC(MOD((COS(V$2*$D38-0.5+Param!$H$8)+SIN(ROUND($H38*(V$2*$D38-Param!$G$15)+Param!$G$16,0)+Param!$H$9))*1000,1),2)&gt;PwallX,        $F38*(V$2-Param!$G$15*$D38),        "NoWall"),     T38)</f>
        <v>6.433092981149402</v>
      </c>
      <c r="W38" s="4">
        <f>IF(U38="NoWall",    IF(TRUNC(MOD((COS(ROUND($I38*(W$2*$E38-Param!$G$16)+Param!$G$15,0)+Param!$H$8)+SIN(W$2*$E38-0.5+Param!$H$9))*100000,1),2)&gt;PWallY,        $G38*(W$2-Param!$G$16*$E38),        "NoWall"),    U38)</f>
        <v>2.9586470969066587</v>
      </c>
      <c r="X38" s="4">
        <f>IF(V38="NoWall",     IF(TRUNC(MOD((COS(X$2*$D38-0.5+Param!$H$8)+SIN(ROUND($H38*(X$2*$D38-Param!$G$15)+Param!$G$16,0)+Param!$H$9))*1000,1),2)&gt;PwallX,        $F38*(X$2-Param!$G$15*$D38),        "NoWall"),     V38)</f>
        <v>6.433092981149402</v>
      </c>
      <c r="Y38" s="4">
        <f>IF(W38="NoWall",    IF(TRUNC(MOD((COS(ROUND($I38*(Y$2*$E38-Param!$G$16)+Param!$G$15,0)+Param!$H$8)+SIN(Y$2*$E38-0.5+Param!$H$9))*100000,1),2)&gt;PWallY,        $G38*(Y$2-Param!$G$16*$E38),        "NoWall"),    W38)</f>
        <v>2.9586470969066587</v>
      </c>
      <c r="Z38" s="4">
        <f>IF(X38="NoWall",     IF(TRUNC(MOD((COS(Z$2*$D38-0.5+Param!$H$8)+SIN(ROUND($H38*(Z$2*$D38-Param!$G$15)+Param!$G$16,0)+Param!$H$9))*1000,1),2)&gt;PwallX,        $F38*(Z$2-Param!$G$15*$D38),        "NoWall"),     X38)</f>
        <v>6.433092981149402</v>
      </c>
      <c r="AA38" s="4">
        <f>IF(Y38="NoWall",    IF(TRUNC(MOD((COS(ROUND($I38*(AA$2*$E38-Param!$G$16)+Param!$G$15,0)+Param!$H$8)+SIN(AA$2*$E38-0.5+Param!$H$9))*100000,1),2)&gt;PWallY,        $G38*(AA$2-Param!$G$16*$E38),        "NoWall"),    Y38)</f>
        <v>2.9586470969066587</v>
      </c>
      <c r="AB38" s="8">
        <f t="shared" si="8"/>
        <v>2.9586470969066587</v>
      </c>
      <c r="AC38" s="8">
        <f>AB38*COS(B38-Param!$D$14)</f>
        <v>2.8935356662822862</v>
      </c>
      <c r="AD38" s="4">
        <f t="shared" si="9"/>
        <v>0.79818809504551791</v>
      </c>
      <c r="AE38" s="4">
        <f>MIN(AC38,Ghosts!P76)</f>
        <v>2.8935356662822862</v>
      </c>
    </row>
    <row r="39" spans="1:31" s="4" customFormat="1">
      <c r="A39" s="4">
        <f t="shared" si="10"/>
        <v>15</v>
      </c>
      <c r="B39" s="4">
        <f>MOD(ATAN(A39/Param!$B$29*2)+Param!$D$14,2*PI())</f>
        <v>2.2045241996433598</v>
      </c>
      <c r="C39" s="4">
        <f t="shared" si="11"/>
        <v>126.30993247402021</v>
      </c>
      <c r="D39" s="4">
        <f t="shared" si="3"/>
        <v>-1</v>
      </c>
      <c r="E39" s="4">
        <f t="shared" si="4"/>
        <v>1</v>
      </c>
      <c r="F39" s="4">
        <f t="shared" si="12"/>
        <v>1.6887530769902608</v>
      </c>
      <c r="G39" s="4">
        <f t="shared" si="6"/>
        <v>1.240963240431874</v>
      </c>
      <c r="H39" s="4">
        <f t="shared" si="13"/>
        <v>-1.3608405325548154</v>
      </c>
      <c r="I39" s="4">
        <f t="shared" si="14"/>
        <v>-0.73483995815631653</v>
      </c>
      <c r="J39" s="4" t="str">
        <f>IF(TRUNC(MOD((COS(J$2*$D39-0.5+Param!$H$8)+SIN(ROUND($H39*(J$2*$D39-Param!$G$15)+Param!$G$16,0)+Param!$H$9))*1000,1),2)&gt;PwallX,    $F39*(J$2-Param!$G$15*$D39),    "NoWall")</f>
        <v>NoWall</v>
      </c>
      <c r="K39" s="4" t="str">
        <f>IF(TRUNC(MOD((COS(ROUND($I39*(K$2*$E39-Param!$G$16)+Param!$G$15,0)+Param!$H$8)+SIN(K$2*$E39-0.5+Param!$H$9))*100000,1),2)&gt;PWallY,    $G39*(K$2-Param!$G$16*$E39),    "NoWall")</f>
        <v>NoWall</v>
      </c>
      <c r="L39" s="4" t="str">
        <f>IF(J39="NoWall",     IF(TRUNC(MOD((COS(L$2*$D39-0.5+Param!$H$8)+SIN(ROUND($H39*(L$2*$D39-Param!$G$15)+Param!$G$16,0)+Param!$H$9))*1000,1),2)&gt;PwallX,        $F39*(L$2-Param!$G$15*$D39),        "NoWall"),     J39)</f>
        <v>NoWall</v>
      </c>
      <c r="M39" s="4" t="str">
        <f>IF(K39="NoWall",    IF(TRUNC(MOD((COS(ROUND($I39*(M$2*$E39-Param!$G$16)+Param!$G$15,0)+Param!$H$8)+SIN(M$2*$E39-0.5+Param!$H$9))*100000,1),2)&gt;PWallY,        $G39*(M$2-Param!$G$16*$E39),        "NoWall"),    K39)</f>
        <v>NoWall</v>
      </c>
      <c r="N39" s="4" t="str">
        <f>IF(L39="NoWall",     IF(TRUNC(MOD((COS(N$2*$D39-0.5+Param!$H$8)+SIN(ROUND($H39*(N$2*$D39-Param!$G$15)+Param!$G$16,0)+Param!$H$9))*1000,1),2)&gt;PwallX,        $F39*(N$2-Param!$G$15*$D39),        "NoWall"),     L39)</f>
        <v>NoWall</v>
      </c>
      <c r="O39" s="4">
        <f>IF(M39="NoWall",    IF(TRUNC(MOD((COS(ROUND($I39*(O$2*$E39-Param!$G$16)+Param!$G$15,0)+Param!$H$8)+SIN(O$2*$E39-0.5+Param!$H$9))*100000,1),2)&gt;PWallY,        $G39*(O$2-Param!$G$16*$E39),        "NoWall"),    M39)</f>
        <v>2.9306052909167319</v>
      </c>
      <c r="P39" s="4">
        <f>IF(N39="NoWall",     IF(TRUNC(MOD((COS(P$2*$D39-0.5+Param!$H$8)+SIN(ROUND($H39*(P$2*$D39-Param!$G$15)+Param!$G$16,0)+Param!$H$9))*1000,1),2)&gt;PwallX,        $F39*(P$2-Param!$G$15*$D39),        "NoWall"),     N39)</f>
        <v>6.544506928918139</v>
      </c>
      <c r="Q39" s="4">
        <f>IF(O39="NoWall",    IF(TRUNC(MOD((COS(ROUND($I39*(Q$2*$E39-Param!$G$16)+Param!$G$15,0)+Param!$H$8)+SIN(Q$2*$E39-0.5+Param!$H$9))*100000,1),2)&gt;PWallY,        $G39*(Q$2-Param!$G$16*$E39),        "NoWall"),    O39)</f>
        <v>2.9306052909167319</v>
      </c>
      <c r="R39" s="4">
        <f>IF(P39="NoWall",     IF(TRUNC(MOD((COS(R$2*$D39-0.5+Param!$H$8)+SIN(ROUND($H39*(R$2*$D39-Param!$G$15)+Param!$G$16,0)+Param!$H$9))*1000,1),2)&gt;PwallX,        $F39*(R$2-Param!$G$15*$D39),        "NoWall"),     P39)</f>
        <v>6.544506928918139</v>
      </c>
      <c r="S39" s="4">
        <f>IF(Q39="NoWall",    IF(TRUNC(MOD((COS(ROUND($I39*(S$2*$E39-Param!$G$16)+Param!$G$15,0)+Param!$H$8)+SIN(S$2*$E39-0.5+Param!$H$9))*100000,1),2)&gt;PWallY,        $G39*(S$2-Param!$G$16*$E39),        "NoWall"),    Q39)</f>
        <v>2.9306052909167319</v>
      </c>
      <c r="T39" s="4">
        <f>IF(R39="NoWall",     IF(TRUNC(MOD((COS(T$2*$D39-0.5+Param!$H$8)+SIN(ROUND($H39*(T$2*$D39-Param!$G$15)+Param!$G$16,0)+Param!$H$9))*1000,1),2)&gt;PwallX,        $F39*(T$2-Param!$G$15*$D39),        "NoWall"),     R39)</f>
        <v>6.544506928918139</v>
      </c>
      <c r="U39" s="4">
        <f>IF(S39="NoWall",    IF(TRUNC(MOD((COS(ROUND($I39*(U$2*$E39-Param!$G$16)+Param!$G$15,0)+Param!$H$8)+SIN(U$2*$E39-0.5+Param!$H$9))*100000,1),2)&gt;PWallY,        $G39*(U$2-Param!$G$16*$E39),        "NoWall"),    S39)</f>
        <v>2.9306052909167319</v>
      </c>
      <c r="V39" s="4">
        <f>IF(T39="NoWall",     IF(TRUNC(MOD((COS(V$2*$D39-0.5+Param!$H$8)+SIN(ROUND($H39*(V$2*$D39-Param!$G$15)+Param!$G$16,0)+Param!$H$9))*1000,1),2)&gt;PwallX,        $F39*(V$2-Param!$G$15*$D39),        "NoWall"),     T39)</f>
        <v>6.544506928918139</v>
      </c>
      <c r="W39" s="4">
        <f>IF(U39="NoWall",    IF(TRUNC(MOD((COS(ROUND($I39*(W$2*$E39-Param!$G$16)+Param!$G$15,0)+Param!$H$8)+SIN(W$2*$E39-0.5+Param!$H$9))*100000,1),2)&gt;PWallY,        $G39*(W$2-Param!$G$16*$E39),        "NoWall"),    U39)</f>
        <v>2.9306052909167319</v>
      </c>
      <c r="X39" s="4">
        <f>IF(V39="NoWall",     IF(TRUNC(MOD((COS(X$2*$D39-0.5+Param!$H$8)+SIN(ROUND($H39*(X$2*$D39-Param!$G$15)+Param!$G$16,0)+Param!$H$9))*1000,1),2)&gt;PwallX,        $F39*(X$2-Param!$G$15*$D39),        "NoWall"),     V39)</f>
        <v>6.544506928918139</v>
      </c>
      <c r="Y39" s="4">
        <f>IF(W39="NoWall",    IF(TRUNC(MOD((COS(ROUND($I39*(Y$2*$E39-Param!$G$16)+Param!$G$15,0)+Param!$H$8)+SIN(Y$2*$E39-0.5+Param!$H$9))*100000,1),2)&gt;PWallY,        $G39*(Y$2-Param!$G$16*$E39),        "NoWall"),    W39)</f>
        <v>2.9306052909167319</v>
      </c>
      <c r="Z39" s="4">
        <f>IF(X39="NoWall",     IF(TRUNC(MOD((COS(Z$2*$D39-0.5+Param!$H$8)+SIN(ROUND($H39*(Z$2*$D39-Param!$G$15)+Param!$G$16,0)+Param!$H$9))*1000,1),2)&gt;PwallX,        $F39*(Z$2-Param!$G$15*$D39),        "NoWall"),     X39)</f>
        <v>6.544506928918139</v>
      </c>
      <c r="AA39" s="4">
        <f>IF(Y39="NoWall",    IF(TRUNC(MOD((COS(ROUND($I39*(AA$2*$E39-Param!$G$16)+Param!$G$15,0)+Param!$H$8)+SIN(AA$2*$E39-0.5+Param!$H$9))*100000,1),2)&gt;PWallY,        $G39*(AA$2-Param!$G$16*$E39),        "NoWall"),    Y39)</f>
        <v>2.9306052909167319</v>
      </c>
      <c r="AB39" s="8">
        <f t="shared" si="8"/>
        <v>2.9306052909167319</v>
      </c>
      <c r="AC39" s="8">
        <f>AB39*COS(B39-Param!$D$14)</f>
        <v>2.8736949163505145</v>
      </c>
      <c r="AD39" s="4">
        <f t="shared" si="9"/>
        <v>0.80582564206493734</v>
      </c>
      <c r="AE39" s="4">
        <f>MIN(AC39,Ghosts!P77)</f>
        <v>2.8736949163505145</v>
      </c>
    </row>
    <row r="40" spans="1:31" s="4" customFormat="1">
      <c r="A40" s="4">
        <f t="shared" si="10"/>
        <v>14</v>
      </c>
      <c r="B40" s="4">
        <f>MOD(ATAN(A40/Param!$B$29*2)+Param!$D$14,2*PI())</f>
        <v>2.1916714369840933</v>
      </c>
      <c r="C40" s="4">
        <f t="shared" si="11"/>
        <v>125.57352341856091</v>
      </c>
      <c r="D40" s="4">
        <f t="shared" si="3"/>
        <v>-1</v>
      </c>
      <c r="E40" s="4">
        <f t="shared" si="4"/>
        <v>1</v>
      </c>
      <c r="F40" s="4">
        <f t="shared" si="12"/>
        <v>1.7189597979089164</v>
      </c>
      <c r="G40" s="4">
        <f t="shared" si="6"/>
        <v>1.2294532613783771</v>
      </c>
      <c r="H40" s="4">
        <f t="shared" si="13"/>
        <v>-1.3981497726735368</v>
      </c>
      <c r="I40" s="4">
        <f t="shared" si="14"/>
        <v>-0.7152309570438965</v>
      </c>
      <c r="J40" s="4" t="str">
        <f>IF(TRUNC(MOD((COS(J$2*$D40-0.5+Param!$H$8)+SIN(ROUND($H40*(J$2*$D40-Param!$G$15)+Param!$G$16,0)+Param!$H$9))*1000,1),2)&gt;PwallX,    $F40*(J$2-Param!$G$15*$D40),    "NoWall")</f>
        <v>NoWall</v>
      </c>
      <c r="K40" s="4" t="str">
        <f>IF(TRUNC(MOD((COS(ROUND($I40*(K$2*$E40-Param!$G$16)+Param!$G$15,0)+Param!$H$8)+SIN(K$2*$E40-0.5+Param!$H$9))*100000,1),2)&gt;PWallY,    $G40*(K$2-Param!$G$16*$E40),    "NoWall")</f>
        <v>NoWall</v>
      </c>
      <c r="L40" s="4" t="str">
        <f>IF(J40="NoWall",     IF(TRUNC(MOD((COS(L$2*$D40-0.5+Param!$H$8)+SIN(ROUND($H40*(L$2*$D40-Param!$G$15)+Param!$G$16,0)+Param!$H$9))*1000,1),2)&gt;PwallX,        $F40*(L$2-Param!$G$15*$D40),        "NoWall"),     J40)</f>
        <v>NoWall</v>
      </c>
      <c r="M40" s="4" t="str">
        <f>IF(K40="NoWall",    IF(TRUNC(MOD((COS(ROUND($I40*(M$2*$E40-Param!$G$16)+Param!$G$15,0)+Param!$H$8)+SIN(M$2*$E40-0.5+Param!$H$9))*100000,1),2)&gt;PWallY,        $G40*(M$2-Param!$G$16*$E40),        "NoWall"),    K40)</f>
        <v>NoWall</v>
      </c>
      <c r="N40" s="4" t="str">
        <f>IF(L40="NoWall",     IF(TRUNC(MOD((COS(N$2*$D40-0.5+Param!$H$8)+SIN(ROUND($H40*(N$2*$D40-Param!$G$15)+Param!$G$16,0)+Param!$H$9))*1000,1),2)&gt;PwallX,        $F40*(N$2-Param!$G$15*$D40),        "NoWall"),     L40)</f>
        <v>NoWall</v>
      </c>
      <c r="O40" s="4">
        <f>IF(M40="NoWall",    IF(TRUNC(MOD((COS(ROUND($I40*(O$2*$E40-Param!$G$16)+Param!$G$15,0)+Param!$H$8)+SIN(O$2*$E40-0.5+Param!$H$9))*100000,1),2)&gt;PWallY,        $G40*(O$2-Param!$G$16*$E40),        "NoWall"),    M40)</f>
        <v>2.903423820576982</v>
      </c>
      <c r="P40" s="4" t="str">
        <f>IF(N40="NoWall",     IF(TRUNC(MOD((COS(P$2*$D40-0.5+Param!$H$8)+SIN(ROUND($H40*(P$2*$D40-Param!$G$15)+Param!$G$16,0)+Param!$H$9))*1000,1),2)&gt;PwallX,        $F40*(P$2-Param!$G$15*$D40),        "NoWall"),     N40)</f>
        <v>NoWall</v>
      </c>
      <c r="Q40" s="4">
        <f>IF(O40="NoWall",    IF(TRUNC(MOD((COS(ROUND($I40*(Q$2*$E40-Param!$G$16)+Param!$G$15,0)+Param!$H$8)+SIN(Q$2*$E40-0.5+Param!$H$9))*100000,1),2)&gt;PWallY,        $G40*(Q$2-Param!$G$16*$E40),        "NoWall"),    O40)</f>
        <v>2.903423820576982</v>
      </c>
      <c r="R40" s="4" t="str">
        <f>IF(P40="NoWall",     IF(TRUNC(MOD((COS(R$2*$D40-0.5+Param!$H$8)+SIN(ROUND($H40*(R$2*$D40-Param!$G$15)+Param!$G$16,0)+Param!$H$9))*1000,1),2)&gt;PwallX,        $F40*(R$2-Param!$G$15*$D40),        "NoWall"),     P40)</f>
        <v>NoWall</v>
      </c>
      <c r="S40" s="4">
        <f>IF(Q40="NoWall",    IF(TRUNC(MOD((COS(ROUND($I40*(S$2*$E40-Param!$G$16)+Param!$G$15,0)+Param!$H$8)+SIN(S$2*$E40-0.5+Param!$H$9))*100000,1),2)&gt;PWallY,        $G40*(S$2-Param!$G$16*$E40),        "NoWall"),    Q40)</f>
        <v>2.903423820576982</v>
      </c>
      <c r="T40" s="4" t="str">
        <f>IF(R40="NoWall",     IF(TRUNC(MOD((COS(T$2*$D40-0.5+Param!$H$8)+SIN(ROUND($H40*(T$2*$D40-Param!$G$15)+Param!$G$16,0)+Param!$H$9))*1000,1),2)&gt;PwallX,        $F40*(T$2-Param!$G$15*$D40),        "NoWall"),     R40)</f>
        <v>NoWall</v>
      </c>
      <c r="U40" s="4">
        <f>IF(S40="NoWall",    IF(TRUNC(MOD((COS(ROUND($I40*(U$2*$E40-Param!$G$16)+Param!$G$15,0)+Param!$H$8)+SIN(U$2*$E40-0.5+Param!$H$9))*100000,1),2)&gt;PWallY,        $G40*(U$2-Param!$G$16*$E40),        "NoWall"),    S40)</f>
        <v>2.903423820576982</v>
      </c>
      <c r="V40" s="4" t="str">
        <f>IF(T40="NoWall",     IF(TRUNC(MOD((COS(V$2*$D40-0.5+Param!$H$8)+SIN(ROUND($H40*(V$2*$D40-Param!$G$15)+Param!$G$16,0)+Param!$H$9))*1000,1),2)&gt;PwallX,        $F40*(V$2-Param!$G$15*$D40),        "NoWall"),     T40)</f>
        <v>NoWall</v>
      </c>
      <c r="W40" s="4">
        <f>IF(U40="NoWall",    IF(TRUNC(MOD((COS(ROUND($I40*(W$2*$E40-Param!$G$16)+Param!$G$15,0)+Param!$H$8)+SIN(W$2*$E40-0.5+Param!$H$9))*100000,1),2)&gt;PWallY,        $G40*(W$2-Param!$G$16*$E40),        "NoWall"),    U40)</f>
        <v>2.903423820576982</v>
      </c>
      <c r="X40" s="4" t="str">
        <f>IF(V40="NoWall",     IF(TRUNC(MOD((COS(X$2*$D40-0.5+Param!$H$8)+SIN(ROUND($H40*(X$2*$D40-Param!$G$15)+Param!$G$16,0)+Param!$H$9))*1000,1),2)&gt;PwallX,        $F40*(X$2-Param!$G$15*$D40),        "NoWall"),     V40)</f>
        <v>NoWall</v>
      </c>
      <c r="Y40" s="4">
        <f>IF(W40="NoWall",    IF(TRUNC(MOD((COS(ROUND($I40*(Y$2*$E40-Param!$G$16)+Param!$G$15,0)+Param!$H$8)+SIN(Y$2*$E40-0.5+Param!$H$9))*100000,1),2)&gt;PWallY,        $G40*(Y$2-Param!$G$16*$E40),        "NoWall"),    W40)</f>
        <v>2.903423820576982</v>
      </c>
      <c r="Z40" s="4">
        <f>IF(X40="NoWall",     IF(TRUNC(MOD((COS(Z$2*$D40-0.5+Param!$H$8)+SIN(ROUND($H40*(Z$2*$D40-Param!$G$15)+Param!$G$16,0)+Param!$H$9))*1000,1),2)&gt;PwallX,        $F40*(Z$2-Param!$G$15*$D40),        "NoWall"),     X40)</f>
        <v>15.256367493091714</v>
      </c>
      <c r="AA40" s="4">
        <f>IF(Y40="NoWall",    IF(TRUNC(MOD((COS(ROUND($I40*(AA$2*$E40-Param!$G$16)+Param!$G$15,0)+Param!$H$8)+SIN(AA$2*$E40-0.5+Param!$H$9))*100000,1),2)&gt;PWallY,        $G40*(AA$2-Param!$G$16*$E40),        "NoWall"),    Y40)</f>
        <v>2.903423820576982</v>
      </c>
      <c r="AB40" s="8">
        <f t="shared" si="8"/>
        <v>2.903423820576982</v>
      </c>
      <c r="AC40" s="8">
        <f>AB40*COS(B40-Param!$D$14)</f>
        <v>2.854124406375147</v>
      </c>
      <c r="AD40" s="4">
        <f t="shared" si="9"/>
        <v>0.8133696752968631</v>
      </c>
      <c r="AE40" s="4">
        <f>MIN(AC40,Ghosts!P78)</f>
        <v>2.854124406375147</v>
      </c>
    </row>
    <row r="41" spans="1:31" s="4" customFormat="1">
      <c r="A41" s="4">
        <f t="shared" si="10"/>
        <v>13</v>
      </c>
      <c r="B41" s="4">
        <f>MOD(ATAN(A41/Param!$B$29*2)+Param!$D$14,2*PI())</f>
        <v>2.1787567081743591</v>
      </c>
      <c r="C41" s="4">
        <f t="shared" si="11"/>
        <v>124.83356396420713</v>
      </c>
      <c r="D41" s="4">
        <f t="shared" si="3"/>
        <v>-1</v>
      </c>
      <c r="E41" s="4">
        <f t="shared" si="4"/>
        <v>1</v>
      </c>
      <c r="F41" s="4">
        <f t="shared" si="12"/>
        <v>1.7507171365157312</v>
      </c>
      <c r="G41" s="4">
        <f t="shared" si="6"/>
        <v>1.2183017034920143</v>
      </c>
      <c r="H41" s="4">
        <f t="shared" si="13"/>
        <v>-1.4370144369803115</v>
      </c>
      <c r="I41" s="4">
        <f t="shared" si="14"/>
        <v>-0.69588723276946518</v>
      </c>
      <c r="J41" s="4" t="str">
        <f>IF(TRUNC(MOD((COS(J$2*$D41-0.5+Param!$H$8)+SIN(ROUND($H41*(J$2*$D41-Param!$G$15)+Param!$G$16,0)+Param!$H$9))*1000,1),2)&gt;PwallX,    $F41*(J$2-Param!$G$15*$D41),    "NoWall")</f>
        <v>NoWall</v>
      </c>
      <c r="K41" s="4" t="str">
        <f>IF(TRUNC(MOD((COS(ROUND($I41*(K$2*$E41-Param!$G$16)+Param!$G$15,0)+Param!$H$8)+SIN(K$2*$E41-0.5+Param!$H$9))*100000,1),2)&gt;PWallY,    $G41*(K$2-Param!$G$16*$E41),    "NoWall")</f>
        <v>NoWall</v>
      </c>
      <c r="L41" s="4" t="str">
        <f>IF(J41="NoWall",     IF(TRUNC(MOD((COS(L$2*$D41-0.5+Param!$H$8)+SIN(ROUND($H41*(L$2*$D41-Param!$G$15)+Param!$G$16,0)+Param!$H$9))*1000,1),2)&gt;PwallX,        $F41*(L$2-Param!$G$15*$D41),        "NoWall"),     J41)</f>
        <v>NoWall</v>
      </c>
      <c r="M41" s="4" t="str">
        <f>IF(K41="NoWall",    IF(TRUNC(MOD((COS(ROUND($I41*(M$2*$E41-Param!$G$16)+Param!$G$15,0)+Param!$H$8)+SIN(M$2*$E41-0.5+Param!$H$9))*100000,1),2)&gt;PWallY,        $G41*(M$2-Param!$G$16*$E41),        "NoWall"),    K41)</f>
        <v>NoWall</v>
      </c>
      <c r="N41" s="4" t="str">
        <f>IF(L41="NoWall",     IF(TRUNC(MOD((COS(N$2*$D41-0.5+Param!$H$8)+SIN(ROUND($H41*(N$2*$D41-Param!$G$15)+Param!$G$16,0)+Param!$H$9))*1000,1),2)&gt;PwallX,        $F41*(N$2-Param!$G$15*$D41),        "NoWall"),     L41)</f>
        <v>NoWall</v>
      </c>
      <c r="O41" s="4">
        <f>IF(M41="NoWall",    IF(TRUNC(MOD((COS(ROUND($I41*(O$2*$E41-Param!$G$16)+Param!$G$15,0)+Param!$H$8)+SIN(O$2*$E41-0.5+Param!$H$9))*100000,1),2)&gt;PWallY,        $G41*(O$2-Param!$G$16*$E41),        "NoWall"),    M41)</f>
        <v>2.8770887822140683</v>
      </c>
      <c r="P41" s="4" t="str">
        <f>IF(N41="NoWall",     IF(TRUNC(MOD((COS(P$2*$D41-0.5+Param!$H$8)+SIN(ROUND($H41*(P$2*$D41-Param!$G$15)+Param!$G$16,0)+Param!$H$9))*1000,1),2)&gt;PwallX,        $F41*(P$2-Param!$G$15*$D41),        "NoWall"),     N41)</f>
        <v>NoWall</v>
      </c>
      <c r="Q41" s="4">
        <f>IF(O41="NoWall",    IF(TRUNC(MOD((COS(ROUND($I41*(Q$2*$E41-Param!$G$16)+Param!$G$15,0)+Param!$H$8)+SIN(Q$2*$E41-0.5+Param!$H$9))*100000,1),2)&gt;PWallY,        $G41*(Q$2-Param!$G$16*$E41),        "NoWall"),    O41)</f>
        <v>2.8770887822140683</v>
      </c>
      <c r="R41" s="4" t="str">
        <f>IF(P41="NoWall",     IF(TRUNC(MOD((COS(R$2*$D41-0.5+Param!$H$8)+SIN(ROUND($H41*(R$2*$D41-Param!$G$15)+Param!$G$16,0)+Param!$H$9))*1000,1),2)&gt;PwallX,        $F41*(R$2-Param!$G$15*$D41),        "NoWall"),     P41)</f>
        <v>NoWall</v>
      </c>
      <c r="S41" s="4">
        <f>IF(Q41="NoWall",    IF(TRUNC(MOD((COS(ROUND($I41*(S$2*$E41-Param!$G$16)+Param!$G$15,0)+Param!$H$8)+SIN(S$2*$E41-0.5+Param!$H$9))*100000,1),2)&gt;PWallY,        $G41*(S$2-Param!$G$16*$E41),        "NoWall"),    Q41)</f>
        <v>2.8770887822140683</v>
      </c>
      <c r="T41" s="4" t="str">
        <f>IF(R41="NoWall",     IF(TRUNC(MOD((COS(T$2*$D41-0.5+Param!$H$8)+SIN(ROUND($H41*(T$2*$D41-Param!$G$15)+Param!$G$16,0)+Param!$H$9))*1000,1),2)&gt;PwallX,        $F41*(T$2-Param!$G$15*$D41),        "NoWall"),     R41)</f>
        <v>NoWall</v>
      </c>
      <c r="U41" s="4">
        <f>IF(S41="NoWall",    IF(TRUNC(MOD((COS(ROUND($I41*(U$2*$E41-Param!$G$16)+Param!$G$15,0)+Param!$H$8)+SIN(U$2*$E41-0.5+Param!$H$9))*100000,1),2)&gt;PWallY,        $G41*(U$2-Param!$G$16*$E41),        "NoWall"),    S41)</f>
        <v>2.8770887822140683</v>
      </c>
      <c r="V41" s="4" t="str">
        <f>IF(T41="NoWall",     IF(TRUNC(MOD((COS(V$2*$D41-0.5+Param!$H$8)+SIN(ROUND($H41*(V$2*$D41-Param!$G$15)+Param!$G$16,0)+Param!$H$9))*1000,1),2)&gt;PwallX,        $F41*(V$2-Param!$G$15*$D41),        "NoWall"),     T41)</f>
        <v>NoWall</v>
      </c>
      <c r="W41" s="4">
        <f>IF(U41="NoWall",    IF(TRUNC(MOD((COS(ROUND($I41*(W$2*$E41-Param!$G$16)+Param!$G$15,0)+Param!$H$8)+SIN(W$2*$E41-0.5+Param!$H$9))*100000,1),2)&gt;PWallY,        $G41*(W$2-Param!$G$16*$E41),        "NoWall"),    U41)</f>
        <v>2.8770887822140683</v>
      </c>
      <c r="X41" s="4" t="str">
        <f>IF(V41="NoWall",     IF(TRUNC(MOD((COS(X$2*$D41-0.5+Param!$H$8)+SIN(ROUND($H41*(X$2*$D41-Param!$G$15)+Param!$G$16,0)+Param!$H$9))*1000,1),2)&gt;PwallX,        $F41*(X$2-Param!$G$15*$D41),        "NoWall"),     V41)</f>
        <v>NoWall</v>
      </c>
      <c r="Y41" s="4">
        <f>IF(W41="NoWall",    IF(TRUNC(MOD((COS(ROUND($I41*(Y$2*$E41-Param!$G$16)+Param!$G$15,0)+Param!$H$8)+SIN(Y$2*$E41-0.5+Param!$H$9))*100000,1),2)&gt;PWallY,        $G41*(Y$2-Param!$G$16*$E41),        "NoWall"),    W41)</f>
        <v>2.8770887822140683</v>
      </c>
      <c r="Z41" s="4">
        <f>IF(X41="NoWall",     IF(TRUNC(MOD((COS(Z$2*$D41-0.5+Param!$H$8)+SIN(ROUND($H41*(Z$2*$D41-Param!$G$15)+Param!$G$16,0)+Param!$H$9))*1000,1),2)&gt;PwallX,        $F41*(Z$2-Param!$G$15*$D41),        "NoWall"),     X41)</f>
        <v>15.538224944893383</v>
      </c>
      <c r="AA41" s="4">
        <f>IF(Y41="NoWall",    IF(TRUNC(MOD((COS(ROUND($I41*(AA$2*$E41-Param!$G$16)+Param!$G$15,0)+Param!$H$8)+SIN(AA$2*$E41-0.5+Param!$H$9))*100000,1),2)&gt;PWallY,        $G41*(AA$2-Param!$G$16*$E41),        "NoWall"),    Y41)</f>
        <v>2.8770887822140683</v>
      </c>
      <c r="AB41" s="8">
        <f t="shared" si="8"/>
        <v>2.8770887822140683</v>
      </c>
      <c r="AC41" s="8">
        <f>AB41*COS(B41-Param!$D$14)</f>
        <v>2.8348186525173569</v>
      </c>
      <c r="AD41" s="4">
        <f t="shared" si="9"/>
        <v>0.8208147432887134</v>
      </c>
      <c r="AE41" s="4">
        <f>MIN(AC41,Ghosts!P79)</f>
        <v>2.8348186525173569</v>
      </c>
    </row>
    <row r="42" spans="1:31" s="4" customFormat="1">
      <c r="A42" s="4">
        <f t="shared" si="10"/>
        <v>12</v>
      </c>
      <c r="B42" s="4">
        <f>MOD(ATAN(A42/Param!$B$29*2)+Param!$D$14,2*PI())</f>
        <v>2.1657839019798804</v>
      </c>
      <c r="C42" s="4">
        <f t="shared" si="11"/>
        <v>124.09027692082233</v>
      </c>
      <c r="D42" s="4">
        <f t="shared" si="3"/>
        <v>-1</v>
      </c>
      <c r="E42" s="4">
        <f t="shared" si="4"/>
        <v>1</v>
      </c>
      <c r="F42" s="4">
        <f t="shared" si="12"/>
        <v>1.7841262067388495</v>
      </c>
      <c r="G42" s="4">
        <f t="shared" si="6"/>
        <v>1.2075027512173073</v>
      </c>
      <c r="H42" s="4">
        <f t="shared" si="13"/>
        <v>-1.4775338647802141</v>
      </c>
      <c r="I42" s="4">
        <f t="shared" si="14"/>
        <v>-0.67680343837584522</v>
      </c>
      <c r="J42" s="4" t="str">
        <f>IF(TRUNC(MOD((COS(J$2*$D42-0.5+Param!$H$8)+SIN(ROUND($H42*(J$2*$D42-Param!$G$15)+Param!$G$16,0)+Param!$H$9))*1000,1),2)&gt;PwallX,    $F42*(J$2-Param!$G$15*$D42),    "NoWall")</f>
        <v>NoWall</v>
      </c>
      <c r="K42" s="4" t="str">
        <f>IF(TRUNC(MOD((COS(ROUND($I42*(K$2*$E42-Param!$G$16)+Param!$G$15,0)+Param!$H$8)+SIN(K$2*$E42-0.5+Param!$H$9))*100000,1),2)&gt;PWallY,    $G42*(K$2-Param!$G$16*$E42),    "NoWall")</f>
        <v>NoWall</v>
      </c>
      <c r="L42" s="4" t="str">
        <f>IF(J42="NoWall",     IF(TRUNC(MOD((COS(L$2*$D42-0.5+Param!$H$8)+SIN(ROUND($H42*(L$2*$D42-Param!$G$15)+Param!$G$16,0)+Param!$H$9))*1000,1),2)&gt;PwallX,        $F42*(L$2-Param!$G$15*$D42),        "NoWall"),     J42)</f>
        <v>NoWall</v>
      </c>
      <c r="M42" s="4" t="str">
        <f>IF(K42="NoWall",    IF(TRUNC(MOD((COS(ROUND($I42*(M$2*$E42-Param!$G$16)+Param!$G$15,0)+Param!$H$8)+SIN(M$2*$E42-0.5+Param!$H$9))*100000,1),2)&gt;PWallY,        $G42*(M$2-Param!$G$16*$E42),        "NoWall"),    K42)</f>
        <v>NoWall</v>
      </c>
      <c r="N42" s="4" t="str">
        <f>IF(L42="NoWall",     IF(TRUNC(MOD((COS(N$2*$D42-0.5+Param!$H$8)+SIN(ROUND($H42*(N$2*$D42-Param!$G$15)+Param!$G$16,0)+Param!$H$9))*1000,1),2)&gt;PwallX,        $F42*(N$2-Param!$G$15*$D42),        "NoWall"),     L42)</f>
        <v>NoWall</v>
      </c>
      <c r="O42" s="4">
        <f>IF(M42="NoWall",    IF(TRUNC(MOD((COS(ROUND($I42*(O$2*$E42-Param!$G$16)+Param!$G$15,0)+Param!$H$8)+SIN(O$2*$E42-0.5+Param!$H$9))*100000,1),2)&gt;PWallY,        $G42*(O$2-Param!$G$16*$E42),        "NoWall"),    M42)</f>
        <v>2.8515864420628807</v>
      </c>
      <c r="P42" s="4" t="str">
        <f>IF(N42="NoWall",     IF(TRUNC(MOD((COS(P$2*$D42-0.5+Param!$H$8)+SIN(ROUND($H42*(P$2*$D42-Param!$G$15)+Param!$G$16,0)+Param!$H$9))*1000,1),2)&gt;PwallX,        $F42*(P$2-Param!$G$15*$D42),        "NoWall"),     N42)</f>
        <v>NoWall</v>
      </c>
      <c r="Q42" s="4">
        <f>IF(O42="NoWall",    IF(TRUNC(MOD((COS(ROUND($I42*(Q$2*$E42-Param!$G$16)+Param!$G$15,0)+Param!$H$8)+SIN(Q$2*$E42-0.5+Param!$H$9))*100000,1),2)&gt;PWallY,        $G42*(Q$2-Param!$G$16*$E42),        "NoWall"),    O42)</f>
        <v>2.8515864420628807</v>
      </c>
      <c r="R42" s="4" t="str">
        <f>IF(P42="NoWall",     IF(TRUNC(MOD((COS(R$2*$D42-0.5+Param!$H$8)+SIN(ROUND($H42*(R$2*$D42-Param!$G$15)+Param!$G$16,0)+Param!$H$9))*1000,1),2)&gt;PwallX,        $F42*(R$2-Param!$G$15*$D42),        "NoWall"),     P42)</f>
        <v>NoWall</v>
      </c>
      <c r="S42" s="4">
        <f>IF(Q42="NoWall",    IF(TRUNC(MOD((COS(ROUND($I42*(S$2*$E42-Param!$G$16)+Param!$G$15,0)+Param!$H$8)+SIN(S$2*$E42-0.5+Param!$H$9))*100000,1),2)&gt;PWallY,        $G42*(S$2-Param!$G$16*$E42),        "NoWall"),    Q42)</f>
        <v>2.8515864420628807</v>
      </c>
      <c r="T42" s="4" t="str">
        <f>IF(R42="NoWall",     IF(TRUNC(MOD((COS(T$2*$D42-0.5+Param!$H$8)+SIN(ROUND($H42*(T$2*$D42-Param!$G$15)+Param!$G$16,0)+Param!$H$9))*1000,1),2)&gt;PwallX,        $F42*(T$2-Param!$G$15*$D42),        "NoWall"),     R42)</f>
        <v>NoWall</v>
      </c>
      <c r="U42" s="4">
        <f>IF(S42="NoWall",    IF(TRUNC(MOD((COS(ROUND($I42*(U$2*$E42-Param!$G$16)+Param!$G$15,0)+Param!$H$8)+SIN(U$2*$E42-0.5+Param!$H$9))*100000,1),2)&gt;PWallY,        $G42*(U$2-Param!$G$16*$E42),        "NoWall"),    S42)</f>
        <v>2.8515864420628807</v>
      </c>
      <c r="V42" s="4" t="str">
        <f>IF(T42="NoWall",     IF(TRUNC(MOD((COS(V$2*$D42-0.5+Param!$H$8)+SIN(ROUND($H42*(V$2*$D42-Param!$G$15)+Param!$G$16,0)+Param!$H$9))*1000,1),2)&gt;PwallX,        $F42*(V$2-Param!$G$15*$D42),        "NoWall"),     T42)</f>
        <v>NoWall</v>
      </c>
      <c r="W42" s="4">
        <f>IF(U42="NoWall",    IF(TRUNC(MOD((COS(ROUND($I42*(W$2*$E42-Param!$G$16)+Param!$G$15,0)+Param!$H$8)+SIN(W$2*$E42-0.5+Param!$H$9))*100000,1),2)&gt;PWallY,        $G42*(W$2-Param!$G$16*$E42),        "NoWall"),    U42)</f>
        <v>2.8515864420628807</v>
      </c>
      <c r="X42" s="4" t="str">
        <f>IF(V42="NoWall",     IF(TRUNC(MOD((COS(X$2*$D42-0.5+Param!$H$8)+SIN(ROUND($H42*(X$2*$D42-Param!$G$15)+Param!$G$16,0)+Param!$H$9))*1000,1),2)&gt;PwallX,        $F42*(X$2-Param!$G$15*$D42),        "NoWall"),     V42)</f>
        <v>NoWall</v>
      </c>
      <c r="Y42" s="4">
        <f>IF(W42="NoWall",    IF(TRUNC(MOD((COS(ROUND($I42*(Y$2*$E42-Param!$G$16)+Param!$G$15,0)+Param!$H$8)+SIN(Y$2*$E42-0.5+Param!$H$9))*100000,1),2)&gt;PWallY,        $G42*(Y$2-Param!$G$16*$E42),        "NoWall"),    W42)</f>
        <v>2.8515864420628807</v>
      </c>
      <c r="Z42" s="4">
        <f>IF(X42="NoWall",     IF(TRUNC(MOD((COS(Z$2*$D42-0.5+Param!$H$8)+SIN(ROUND($H42*(Z$2*$D42-Param!$G$15)+Param!$G$16,0)+Param!$H$9))*1000,1),2)&gt;PwallX,        $F42*(Z$2-Param!$G$15*$D42),        "NoWall"),     X42)</f>
        <v>15.834742090638409</v>
      </c>
      <c r="AA42" s="4">
        <f>IF(Y42="NoWall",    IF(TRUNC(MOD((COS(ROUND($I42*(AA$2*$E42-Param!$G$16)+Param!$G$15,0)+Param!$H$8)+SIN(AA$2*$E42-0.5+Param!$H$9))*100000,1),2)&gt;PWallY,        $G42*(AA$2-Param!$G$16*$E42),        "NoWall"),    Y42)</f>
        <v>2.8515864420628807</v>
      </c>
      <c r="AB42" s="8">
        <f t="shared" si="8"/>
        <v>2.8515864420628807</v>
      </c>
      <c r="AC42" s="8">
        <f>AB42*COS(B42-Param!$D$14)</f>
        <v>2.8157723183156804</v>
      </c>
      <c r="AD42" s="4">
        <f t="shared" si="9"/>
        <v>0.82815546299325637</v>
      </c>
      <c r="AE42" s="4">
        <f>MIN(AC42,Ghosts!P80)</f>
        <v>2.8157723183156804</v>
      </c>
    </row>
    <row r="43" spans="1:31" s="4" customFormat="1">
      <c r="A43" s="4">
        <f t="shared" si="10"/>
        <v>11</v>
      </c>
      <c r="B43" s="4">
        <f>MOD(ATAN(A43/Param!$B$29*2)+Param!$D$14,2*PI())</f>
        <v>2.1527570203643016</v>
      </c>
      <c r="C43" s="4">
        <f t="shared" si="11"/>
        <v>123.3438915840331</v>
      </c>
      <c r="D43" s="4">
        <f t="shared" si="3"/>
        <v>-1</v>
      </c>
      <c r="E43" s="4">
        <f t="shared" si="4"/>
        <v>1</v>
      </c>
      <c r="F43" s="4">
        <f t="shared" si="12"/>
        <v>1.8192967848323449</v>
      </c>
      <c r="G43" s="4">
        <f t="shared" si="6"/>
        <v>1.197050655198195</v>
      </c>
      <c r="H43" s="4">
        <f t="shared" si="13"/>
        <v>-1.5198160386380015</v>
      </c>
      <c r="I43" s="4">
        <f t="shared" si="14"/>
        <v>-0.65797436964552636</v>
      </c>
      <c r="J43" s="4" t="str">
        <f>IF(TRUNC(MOD((COS(J$2*$D43-0.5+Param!$H$8)+SIN(ROUND($H43*(J$2*$D43-Param!$G$15)+Param!$G$16,0)+Param!$H$9))*1000,1),2)&gt;PwallX,    $F43*(J$2-Param!$G$15*$D43),    "NoWall")</f>
        <v>NoWall</v>
      </c>
      <c r="K43" s="4" t="str">
        <f>IF(TRUNC(MOD((COS(ROUND($I43*(K$2*$E43-Param!$G$16)+Param!$G$15,0)+Param!$H$8)+SIN(K$2*$E43-0.5+Param!$H$9))*100000,1),2)&gt;PWallY,    $G43*(K$2-Param!$G$16*$E43),    "NoWall")</f>
        <v>NoWall</v>
      </c>
      <c r="L43" s="4" t="str">
        <f>IF(J43="NoWall",     IF(TRUNC(MOD((COS(L$2*$D43-0.5+Param!$H$8)+SIN(ROUND($H43*(L$2*$D43-Param!$G$15)+Param!$G$16,0)+Param!$H$9))*1000,1),2)&gt;PwallX,        $F43*(L$2-Param!$G$15*$D43),        "NoWall"),     J43)</f>
        <v>NoWall</v>
      </c>
      <c r="M43" s="4" t="str">
        <f>IF(K43="NoWall",    IF(TRUNC(MOD((COS(ROUND($I43*(M$2*$E43-Param!$G$16)+Param!$G$15,0)+Param!$H$8)+SIN(M$2*$E43-0.5+Param!$H$9))*100000,1),2)&gt;PWallY,        $G43*(M$2-Param!$G$16*$E43),        "NoWall"),    K43)</f>
        <v>NoWall</v>
      </c>
      <c r="N43" s="4">
        <f>IF(L43="NoWall",     IF(TRUNC(MOD((COS(N$2*$D43-0.5+Param!$H$8)+SIN(ROUND($H43*(N$2*$D43-Param!$G$15)+Param!$G$16,0)+Param!$H$9))*1000,1),2)&gt;PwallX,        $F43*(N$2-Param!$G$15*$D43),        "NoWall"),     L43)</f>
        <v>5.2311125238592888</v>
      </c>
      <c r="O43" s="4">
        <f>IF(M43="NoWall",    IF(TRUNC(MOD((COS(ROUND($I43*(O$2*$E43-Param!$G$16)+Param!$G$15,0)+Param!$H$8)+SIN(O$2*$E43-0.5+Param!$H$9))*100000,1),2)&gt;PWallY,        $G43*(O$2-Param!$G$16*$E43),        "NoWall"),    M43)</f>
        <v>2.8269032226919992</v>
      </c>
      <c r="P43" s="4">
        <f>IF(N43="NoWall",     IF(TRUNC(MOD((COS(P$2*$D43-0.5+Param!$H$8)+SIN(ROUND($H43*(P$2*$D43-Param!$G$15)+Param!$G$16,0)+Param!$H$9))*1000,1),2)&gt;PwallX,        $F43*(P$2-Param!$G$15*$D43),        "NoWall"),     N43)</f>
        <v>5.2311125238592888</v>
      </c>
      <c r="Q43" s="4">
        <f>IF(O43="NoWall",    IF(TRUNC(MOD((COS(ROUND($I43*(Q$2*$E43-Param!$G$16)+Param!$G$15,0)+Param!$H$8)+SIN(Q$2*$E43-0.5+Param!$H$9))*100000,1),2)&gt;PWallY,        $G43*(Q$2-Param!$G$16*$E43),        "NoWall"),    O43)</f>
        <v>2.8269032226919992</v>
      </c>
      <c r="R43" s="4">
        <f>IF(P43="NoWall",     IF(TRUNC(MOD((COS(R$2*$D43-0.5+Param!$H$8)+SIN(ROUND($H43*(R$2*$D43-Param!$G$15)+Param!$G$16,0)+Param!$H$9))*1000,1),2)&gt;PwallX,        $F43*(R$2-Param!$G$15*$D43),        "NoWall"),     P43)</f>
        <v>5.2311125238592888</v>
      </c>
      <c r="S43" s="4">
        <f>IF(Q43="NoWall",    IF(TRUNC(MOD((COS(ROUND($I43*(S$2*$E43-Param!$G$16)+Param!$G$15,0)+Param!$H$8)+SIN(S$2*$E43-0.5+Param!$H$9))*100000,1),2)&gt;PWallY,        $G43*(S$2-Param!$G$16*$E43),        "NoWall"),    Q43)</f>
        <v>2.8269032226919992</v>
      </c>
      <c r="T43" s="4">
        <f>IF(R43="NoWall",     IF(TRUNC(MOD((COS(T$2*$D43-0.5+Param!$H$8)+SIN(ROUND($H43*(T$2*$D43-Param!$G$15)+Param!$G$16,0)+Param!$H$9))*1000,1),2)&gt;PwallX,        $F43*(T$2-Param!$G$15*$D43),        "NoWall"),     R43)</f>
        <v>5.2311125238592888</v>
      </c>
      <c r="U43" s="4">
        <f>IF(S43="NoWall",    IF(TRUNC(MOD((COS(ROUND($I43*(U$2*$E43-Param!$G$16)+Param!$G$15,0)+Param!$H$8)+SIN(U$2*$E43-0.5+Param!$H$9))*100000,1),2)&gt;PWallY,        $G43*(U$2-Param!$G$16*$E43),        "NoWall"),    S43)</f>
        <v>2.8269032226919992</v>
      </c>
      <c r="V43" s="4">
        <f>IF(T43="NoWall",     IF(TRUNC(MOD((COS(V$2*$D43-0.5+Param!$H$8)+SIN(ROUND($H43*(V$2*$D43-Param!$G$15)+Param!$G$16,0)+Param!$H$9))*1000,1),2)&gt;PwallX,        $F43*(V$2-Param!$G$15*$D43),        "NoWall"),     T43)</f>
        <v>5.2311125238592888</v>
      </c>
      <c r="W43" s="4">
        <f>IF(U43="NoWall",    IF(TRUNC(MOD((COS(ROUND($I43*(W$2*$E43-Param!$G$16)+Param!$G$15,0)+Param!$H$8)+SIN(W$2*$E43-0.5+Param!$H$9))*100000,1),2)&gt;PWallY,        $G43*(W$2-Param!$G$16*$E43),        "NoWall"),    U43)</f>
        <v>2.8269032226919992</v>
      </c>
      <c r="X43" s="4">
        <f>IF(V43="NoWall",     IF(TRUNC(MOD((COS(X$2*$D43-0.5+Param!$H$8)+SIN(ROUND($H43*(X$2*$D43-Param!$G$15)+Param!$G$16,0)+Param!$H$9))*1000,1),2)&gt;PwallX,        $F43*(X$2-Param!$G$15*$D43),        "NoWall"),     V43)</f>
        <v>5.2311125238592888</v>
      </c>
      <c r="Y43" s="4">
        <f>IF(W43="NoWall",    IF(TRUNC(MOD((COS(ROUND($I43*(Y$2*$E43-Param!$G$16)+Param!$G$15,0)+Param!$H$8)+SIN(Y$2*$E43-0.5+Param!$H$9))*100000,1),2)&gt;PWallY,        $G43*(Y$2-Param!$G$16*$E43),        "NoWall"),    W43)</f>
        <v>2.8269032226919992</v>
      </c>
      <c r="Z43" s="4">
        <f>IF(X43="NoWall",     IF(TRUNC(MOD((COS(Z$2*$D43-0.5+Param!$H$8)+SIN(ROUND($H43*(Z$2*$D43-Param!$G$15)+Param!$G$16,0)+Param!$H$9))*1000,1),2)&gt;PwallX,        $F43*(Z$2-Param!$G$15*$D43),        "NoWall"),     X43)</f>
        <v>5.2311125238592888</v>
      </c>
      <c r="AA43" s="4">
        <f>IF(Y43="NoWall",    IF(TRUNC(MOD((COS(ROUND($I43*(AA$2*$E43-Param!$G$16)+Param!$G$15,0)+Param!$H$8)+SIN(AA$2*$E43-0.5+Param!$H$9))*100000,1),2)&gt;PWallY,        $G43*(AA$2-Param!$G$16*$E43),        "NoWall"),    Y43)</f>
        <v>2.8269032226919992</v>
      </c>
      <c r="AB43" s="8">
        <f t="shared" si="8"/>
        <v>2.8269032226919992</v>
      </c>
      <c r="AC43" s="8">
        <f>AB43*COS(B43-Param!$D$14)</f>
        <v>2.7969802097681336</v>
      </c>
      <c r="AD43" s="4">
        <f t="shared" si="9"/>
        <v>0.8353865357806689</v>
      </c>
      <c r="AE43" s="4">
        <f>MIN(AC43,Ghosts!P81)</f>
        <v>2.7969802097681336</v>
      </c>
    </row>
    <row r="44" spans="1:31" s="4" customFormat="1">
      <c r="A44" s="4">
        <f t="shared" si="10"/>
        <v>10</v>
      </c>
      <c r="B44" s="4">
        <f>MOD(ATAN(A44/Param!$B$29*2)+Param!$D$14,2*PI())</f>
        <v>2.139680172090153</v>
      </c>
      <c r="C44" s="4">
        <f t="shared" ref="C44:C54" si="15">B44*180/PI()</f>
        <v>122.59464336859145</v>
      </c>
      <c r="D44" s="4">
        <f t="shared" si="3"/>
        <v>-1</v>
      </c>
      <c r="E44" s="4">
        <f t="shared" si="4"/>
        <v>1</v>
      </c>
      <c r="F44" s="4">
        <f t="shared" ref="F44:F54" si="16">1/MAX(ABS(COS(B44)),0.0001)</f>
        <v>1.8563482674882152</v>
      </c>
      <c r="G44" s="4">
        <f t="shared" si="6"/>
        <v>1.1869397269218915</v>
      </c>
      <c r="H44" s="4">
        <f t="shared" ref="H44:H54" si="17">F44/G44*D44*E44</f>
        <v>-1.5639785453152797</v>
      </c>
      <c r="I44" s="4">
        <f t="shared" ref="I44:I54" si="18">1/H44</f>
        <v>-0.63939496036910903</v>
      </c>
      <c r="J44" s="4">
        <f>IF(TRUNC(MOD((COS(J$2*$D44-0.5+Param!$H$8)+SIN(ROUND($H44*(J$2*$D44-Param!$G$15)+Param!$G$16,0)+Param!$H$9))*1000,1),2)&gt;PwallX,    $F44*(J$2-Param!$G$15*$D44),    "NoWall")</f>
        <v>1.6249519188996533</v>
      </c>
      <c r="K44" s="4" t="str">
        <f>IF(TRUNC(MOD((COS(ROUND($I44*(K$2*$E44-Param!$G$16)+Param!$G$15,0)+Param!$H$8)+SIN(K$2*$E44-0.5+Param!$H$9))*100000,1),2)&gt;PWallY,    $G44*(K$2-Param!$G$16*$E44),    "NoWall")</f>
        <v>NoWall</v>
      </c>
      <c r="L44" s="4">
        <f>IF(J44="NoWall",     IF(TRUNC(MOD((COS(L$2*$D44-0.5+Param!$H$8)+SIN(ROUND($H44*(L$2*$D44-Param!$G$15)+Param!$G$16,0)+Param!$H$9))*1000,1),2)&gt;PwallX,        $F44*(L$2-Param!$G$15*$D44),        "NoWall"),     J44)</f>
        <v>1.6249519188996533</v>
      </c>
      <c r="M44" s="4" t="str">
        <f>IF(K44="NoWall",    IF(TRUNC(MOD((COS(ROUND($I44*(M$2*$E44-Param!$G$16)+Param!$G$15,0)+Param!$H$8)+SIN(M$2*$E44-0.5+Param!$H$9))*100000,1),2)&gt;PWallY,        $G44*(M$2-Param!$G$16*$E44),        "NoWall"),    K44)</f>
        <v>NoWall</v>
      </c>
      <c r="N44" s="4">
        <f>IF(L44="NoWall",     IF(TRUNC(MOD((COS(N$2*$D44-0.5+Param!$H$8)+SIN(ROUND($H44*(N$2*$D44-Param!$G$15)+Param!$G$16,0)+Param!$H$9))*1000,1),2)&gt;PwallX,        $F44*(N$2-Param!$G$15*$D44),        "NoWall"),     L44)</f>
        <v>1.6249519188996533</v>
      </c>
      <c r="O44" s="4">
        <f>IF(M44="NoWall",    IF(TRUNC(MOD((COS(ROUND($I44*(O$2*$E44-Param!$G$16)+Param!$G$15,0)+Param!$H$8)+SIN(O$2*$E44-0.5+Param!$H$9))*100000,1),2)&gt;PWallY,        $G44*(O$2-Param!$G$16*$E44),        "NoWall"),    M44)</f>
        <v>2.8030256903548589</v>
      </c>
      <c r="P44" s="4">
        <f>IF(N44="NoWall",     IF(TRUNC(MOD((COS(P$2*$D44-0.5+Param!$H$8)+SIN(ROUND($H44*(P$2*$D44-Param!$G$15)+Param!$G$16,0)+Param!$H$9))*1000,1),2)&gt;PwallX,        $F44*(P$2-Param!$G$15*$D44),        "NoWall"),     N44)</f>
        <v>1.6249519188996533</v>
      </c>
      <c r="Q44" s="4">
        <f>IF(O44="NoWall",    IF(TRUNC(MOD((COS(ROUND($I44*(Q$2*$E44-Param!$G$16)+Param!$G$15,0)+Param!$H$8)+SIN(Q$2*$E44-0.5+Param!$H$9))*100000,1),2)&gt;PWallY,        $G44*(Q$2-Param!$G$16*$E44),        "NoWall"),    O44)</f>
        <v>2.8030256903548589</v>
      </c>
      <c r="R44" s="4">
        <f>IF(P44="NoWall",     IF(TRUNC(MOD((COS(R$2*$D44-0.5+Param!$H$8)+SIN(ROUND($H44*(R$2*$D44-Param!$G$15)+Param!$G$16,0)+Param!$H$9))*1000,1),2)&gt;PwallX,        $F44*(R$2-Param!$G$15*$D44),        "NoWall"),     P44)</f>
        <v>1.6249519188996533</v>
      </c>
      <c r="S44" s="4">
        <f>IF(Q44="NoWall",    IF(TRUNC(MOD((COS(ROUND($I44*(S$2*$E44-Param!$G$16)+Param!$G$15,0)+Param!$H$8)+SIN(S$2*$E44-0.5+Param!$H$9))*100000,1),2)&gt;PWallY,        $G44*(S$2-Param!$G$16*$E44),        "NoWall"),    Q44)</f>
        <v>2.8030256903548589</v>
      </c>
      <c r="T44" s="4">
        <f>IF(R44="NoWall",     IF(TRUNC(MOD((COS(T$2*$D44-0.5+Param!$H$8)+SIN(ROUND($H44*(T$2*$D44-Param!$G$15)+Param!$G$16,0)+Param!$H$9))*1000,1),2)&gt;PwallX,        $F44*(T$2-Param!$G$15*$D44),        "NoWall"),     R44)</f>
        <v>1.6249519188996533</v>
      </c>
      <c r="U44" s="4">
        <f>IF(S44="NoWall",    IF(TRUNC(MOD((COS(ROUND($I44*(U$2*$E44-Param!$G$16)+Param!$G$15,0)+Param!$H$8)+SIN(U$2*$E44-0.5+Param!$H$9))*100000,1),2)&gt;PWallY,        $G44*(U$2-Param!$G$16*$E44),        "NoWall"),    S44)</f>
        <v>2.8030256903548589</v>
      </c>
      <c r="V44" s="4">
        <f>IF(T44="NoWall",     IF(TRUNC(MOD((COS(V$2*$D44-0.5+Param!$H$8)+SIN(ROUND($H44*(V$2*$D44-Param!$G$15)+Param!$G$16,0)+Param!$H$9))*1000,1),2)&gt;PwallX,        $F44*(V$2-Param!$G$15*$D44),        "NoWall"),     T44)</f>
        <v>1.6249519188996533</v>
      </c>
      <c r="W44" s="4">
        <f>IF(U44="NoWall",    IF(TRUNC(MOD((COS(ROUND($I44*(W$2*$E44-Param!$G$16)+Param!$G$15,0)+Param!$H$8)+SIN(W$2*$E44-0.5+Param!$H$9))*100000,1),2)&gt;PWallY,        $G44*(W$2-Param!$G$16*$E44),        "NoWall"),    U44)</f>
        <v>2.8030256903548589</v>
      </c>
      <c r="X44" s="4">
        <f>IF(V44="NoWall",     IF(TRUNC(MOD((COS(X$2*$D44-0.5+Param!$H$8)+SIN(ROUND($H44*(X$2*$D44-Param!$G$15)+Param!$G$16,0)+Param!$H$9))*1000,1),2)&gt;PwallX,        $F44*(X$2-Param!$G$15*$D44),        "NoWall"),     V44)</f>
        <v>1.6249519188996533</v>
      </c>
      <c r="Y44" s="4">
        <f>IF(W44="NoWall",    IF(TRUNC(MOD((COS(ROUND($I44*(Y$2*$E44-Param!$G$16)+Param!$G$15,0)+Param!$H$8)+SIN(Y$2*$E44-0.5+Param!$H$9))*100000,1),2)&gt;PWallY,        $G44*(Y$2-Param!$G$16*$E44),        "NoWall"),    W44)</f>
        <v>2.8030256903548589</v>
      </c>
      <c r="Z44" s="4">
        <f>IF(X44="NoWall",     IF(TRUNC(MOD((COS(Z$2*$D44-0.5+Param!$H$8)+SIN(ROUND($H44*(Z$2*$D44-Param!$G$15)+Param!$G$16,0)+Param!$H$9))*1000,1),2)&gt;PwallX,        $F44*(Z$2-Param!$G$15*$D44),        "NoWall"),     X44)</f>
        <v>1.6249519188996533</v>
      </c>
      <c r="AA44" s="4">
        <f>IF(Y44="NoWall",    IF(TRUNC(MOD((COS(ROUND($I44*(AA$2*$E44-Param!$G$16)+Param!$G$15,0)+Param!$H$8)+SIN(AA$2*$E44-0.5+Param!$H$9))*100000,1),2)&gt;PWallY,        $G44*(AA$2-Param!$G$16*$E44),        "NoWall"),    Y44)</f>
        <v>2.8030256903548589</v>
      </c>
      <c r="AB44" s="8">
        <f t="shared" si="8"/>
        <v>1.6249519188996533</v>
      </c>
      <c r="AC44" s="8">
        <f>AB44*COS(B44-Param!$D$14)</f>
        <v>1.6106976792811221</v>
      </c>
      <c r="AD44" s="4">
        <f t="shared" si="9"/>
        <v>0.5386920210575995</v>
      </c>
      <c r="AE44" s="4">
        <f>MIN(AC44,Ghosts!P82)</f>
        <v>1.6106976792811221</v>
      </c>
    </row>
    <row r="45" spans="1:31" s="4" customFormat="1">
      <c r="A45" s="4">
        <f t="shared" si="10"/>
        <v>9</v>
      </c>
      <c r="B45" s="4">
        <f>MOD(ATAN(A45/Param!$B$29*2)+Param!$D$14,2*PI())</f>
        <v>2.1265575658118174</v>
      </c>
      <c r="C45" s="4">
        <f t="shared" si="15"/>
        <v>121.84277341263095</v>
      </c>
      <c r="D45" s="4">
        <f t="shared" si="3"/>
        <v>-1</v>
      </c>
      <c r="E45" s="4">
        <f t="shared" si="4"/>
        <v>1</v>
      </c>
      <c r="F45" s="4">
        <f t="shared" si="16"/>
        <v>1.8954107609687867</v>
      </c>
      <c r="G45" s="4">
        <f t="shared" si="6"/>
        <v>1.177164333753749</v>
      </c>
      <c r="H45" s="4">
        <f t="shared" si="17"/>
        <v>-1.610149667824788</v>
      </c>
      <c r="I45" s="4">
        <f t="shared" si="18"/>
        <v>-0.62106027780072015</v>
      </c>
      <c r="J45" s="4">
        <f>IF(TRUNC(MOD((COS(J$2*$D45-0.5+Param!$H$8)+SIN(ROUND($H45*(J$2*$D45-Param!$G$15)+Param!$G$16,0)+Param!$H$9))*1000,1),2)&gt;PwallX,    $F45*(J$2-Param!$G$15*$D45),    "NoWall")</f>
        <v>1.6591452191816882</v>
      </c>
      <c r="K45" s="4" t="str">
        <f>IF(TRUNC(MOD((COS(ROUND($I45*(K$2*$E45-Param!$G$16)+Param!$G$15,0)+Param!$H$8)+SIN(K$2*$E45-0.5+Param!$H$9))*100000,1),2)&gt;PWallY,    $G45*(K$2-Param!$G$16*$E45),    "NoWall")</f>
        <v>NoWall</v>
      </c>
      <c r="L45" s="4">
        <f>IF(J45="NoWall",     IF(TRUNC(MOD((COS(L$2*$D45-0.5+Param!$H$8)+SIN(ROUND($H45*(L$2*$D45-Param!$G$15)+Param!$G$16,0)+Param!$H$9))*1000,1),2)&gt;PwallX,        $F45*(L$2-Param!$G$15*$D45),        "NoWall"),     J45)</f>
        <v>1.6591452191816882</v>
      </c>
      <c r="M45" s="4" t="str">
        <f>IF(K45="NoWall",    IF(TRUNC(MOD((COS(ROUND($I45*(M$2*$E45-Param!$G$16)+Param!$G$15,0)+Param!$H$8)+SIN(M$2*$E45-0.5+Param!$H$9))*100000,1),2)&gt;PWallY,        $G45*(M$2-Param!$G$16*$E45),        "NoWall"),    K45)</f>
        <v>NoWall</v>
      </c>
      <c r="N45" s="4">
        <f>IF(L45="NoWall",     IF(TRUNC(MOD((COS(N$2*$D45-0.5+Param!$H$8)+SIN(ROUND($H45*(N$2*$D45-Param!$G$15)+Param!$G$16,0)+Param!$H$9))*1000,1),2)&gt;PwallX,        $F45*(N$2-Param!$G$15*$D45),        "NoWall"),     L45)</f>
        <v>1.6591452191816882</v>
      </c>
      <c r="O45" s="4">
        <f>IF(M45="NoWall",    IF(TRUNC(MOD((COS(ROUND($I45*(O$2*$E45-Param!$G$16)+Param!$G$15,0)+Param!$H$8)+SIN(O$2*$E45-0.5+Param!$H$9))*100000,1),2)&gt;PWallY,        $G45*(O$2-Param!$G$16*$E45),        "NoWall"),    M45)</f>
        <v>2.779940543264297</v>
      </c>
      <c r="P45" s="4">
        <f>IF(N45="NoWall",     IF(TRUNC(MOD((COS(P$2*$D45-0.5+Param!$H$8)+SIN(ROUND($H45*(P$2*$D45-Param!$G$15)+Param!$G$16,0)+Param!$H$9))*1000,1),2)&gt;PwallX,        $F45*(P$2-Param!$G$15*$D45),        "NoWall"),     N45)</f>
        <v>1.6591452191816882</v>
      </c>
      <c r="Q45" s="4">
        <f>IF(O45="NoWall",    IF(TRUNC(MOD((COS(ROUND($I45*(Q$2*$E45-Param!$G$16)+Param!$G$15,0)+Param!$H$8)+SIN(Q$2*$E45-0.5+Param!$H$9))*100000,1),2)&gt;PWallY,        $G45*(Q$2-Param!$G$16*$E45),        "NoWall"),    O45)</f>
        <v>2.779940543264297</v>
      </c>
      <c r="R45" s="4">
        <f>IF(P45="NoWall",     IF(TRUNC(MOD((COS(R$2*$D45-0.5+Param!$H$8)+SIN(ROUND($H45*(R$2*$D45-Param!$G$15)+Param!$G$16,0)+Param!$H$9))*1000,1),2)&gt;PwallX,        $F45*(R$2-Param!$G$15*$D45),        "NoWall"),     P45)</f>
        <v>1.6591452191816882</v>
      </c>
      <c r="S45" s="4">
        <f>IF(Q45="NoWall",    IF(TRUNC(MOD((COS(ROUND($I45*(S$2*$E45-Param!$G$16)+Param!$G$15,0)+Param!$H$8)+SIN(S$2*$E45-0.5+Param!$H$9))*100000,1),2)&gt;PWallY,        $G45*(S$2-Param!$G$16*$E45),        "NoWall"),    Q45)</f>
        <v>2.779940543264297</v>
      </c>
      <c r="T45" s="4">
        <f>IF(R45="NoWall",     IF(TRUNC(MOD((COS(T$2*$D45-0.5+Param!$H$8)+SIN(ROUND($H45*(T$2*$D45-Param!$G$15)+Param!$G$16,0)+Param!$H$9))*1000,1),2)&gt;PwallX,        $F45*(T$2-Param!$G$15*$D45),        "NoWall"),     R45)</f>
        <v>1.6591452191816882</v>
      </c>
      <c r="U45" s="4">
        <f>IF(S45="NoWall",    IF(TRUNC(MOD((COS(ROUND($I45*(U$2*$E45-Param!$G$16)+Param!$G$15,0)+Param!$H$8)+SIN(U$2*$E45-0.5+Param!$H$9))*100000,1),2)&gt;PWallY,        $G45*(U$2-Param!$G$16*$E45),        "NoWall"),    S45)</f>
        <v>2.779940543264297</v>
      </c>
      <c r="V45" s="4">
        <f>IF(T45="NoWall",     IF(TRUNC(MOD((COS(V$2*$D45-0.5+Param!$H$8)+SIN(ROUND($H45*(V$2*$D45-Param!$G$15)+Param!$G$16,0)+Param!$H$9))*1000,1),2)&gt;PwallX,        $F45*(V$2-Param!$G$15*$D45),        "NoWall"),     T45)</f>
        <v>1.6591452191816882</v>
      </c>
      <c r="W45" s="4">
        <f>IF(U45="NoWall",    IF(TRUNC(MOD((COS(ROUND($I45*(W$2*$E45-Param!$G$16)+Param!$G$15,0)+Param!$H$8)+SIN(W$2*$E45-0.5+Param!$H$9))*100000,1),2)&gt;PWallY,        $G45*(W$2-Param!$G$16*$E45),        "NoWall"),    U45)</f>
        <v>2.779940543264297</v>
      </c>
      <c r="X45" s="4">
        <f>IF(V45="NoWall",     IF(TRUNC(MOD((COS(X$2*$D45-0.5+Param!$H$8)+SIN(ROUND($H45*(X$2*$D45-Param!$G$15)+Param!$G$16,0)+Param!$H$9))*1000,1),2)&gt;PwallX,        $F45*(X$2-Param!$G$15*$D45),        "NoWall"),     V45)</f>
        <v>1.6591452191816882</v>
      </c>
      <c r="Y45" s="4">
        <f>IF(W45="NoWall",    IF(TRUNC(MOD((COS(ROUND($I45*(Y$2*$E45-Param!$G$16)+Param!$G$15,0)+Param!$H$8)+SIN(Y$2*$E45-0.5+Param!$H$9))*100000,1),2)&gt;PWallY,        $G45*(Y$2-Param!$G$16*$E45),        "NoWall"),    W45)</f>
        <v>2.779940543264297</v>
      </c>
      <c r="Z45" s="4">
        <f>IF(X45="NoWall",     IF(TRUNC(MOD((COS(Z$2*$D45-0.5+Param!$H$8)+SIN(ROUND($H45*(Z$2*$D45-Param!$G$15)+Param!$G$16,0)+Param!$H$9))*1000,1),2)&gt;PwallX,        $F45*(Z$2-Param!$G$15*$D45),        "NoWall"),     X45)</f>
        <v>1.6591452191816882</v>
      </c>
      <c r="AA45" s="4">
        <f>IF(Y45="NoWall",    IF(TRUNC(MOD((COS(ROUND($I45*(AA$2*$E45-Param!$G$16)+Param!$G$15,0)+Param!$H$8)+SIN(AA$2*$E45-0.5+Param!$H$9))*100000,1),2)&gt;PWallY,        $G45*(AA$2-Param!$G$16*$E45),        "NoWall"),    Y45)</f>
        <v>2.779940543264297</v>
      </c>
      <c r="AB45" s="8">
        <f t="shared" si="8"/>
        <v>1.6591452191816882</v>
      </c>
      <c r="AC45" s="8">
        <f>AB45*COS(B45-Param!$D$14)</f>
        <v>1.6473268598118058</v>
      </c>
      <c r="AD45" s="4">
        <f t="shared" si="9"/>
        <v>0.52759012483862744</v>
      </c>
      <c r="AE45" s="4">
        <f>MIN(AC45,Ghosts!P83)</f>
        <v>1.6473268598118058</v>
      </c>
    </row>
    <row r="46" spans="1:31" s="4" customFormat="1">
      <c r="A46" s="4">
        <f t="shared" si="10"/>
        <v>8</v>
      </c>
      <c r="B46" s="4">
        <f>MOD(ATAN(A46/Param!$B$29*2)+Param!$D$14,2*PI())</f>
        <v>2.1133935026845578</v>
      </c>
      <c r="C46" s="4">
        <f t="shared" si="15"/>
        <v>121.08852815419519</v>
      </c>
      <c r="D46" s="4">
        <f t="shared" si="3"/>
        <v>-1</v>
      </c>
      <c r="E46" s="4">
        <f t="shared" si="4"/>
        <v>1</v>
      </c>
      <c r="F46" s="4">
        <f t="shared" si="16"/>
        <v>1.9366263226288838</v>
      </c>
      <c r="G46" s="4">
        <f t="shared" si="6"/>
        <v>1.167718894361544</v>
      </c>
      <c r="H46" s="4">
        <f t="shared" si="17"/>
        <v>-1.6584696299598232</v>
      </c>
      <c r="I46" s="4">
        <f t="shared" si="18"/>
        <v>-0.60296551829183942</v>
      </c>
      <c r="J46" s="4">
        <f>IF(TRUNC(MOD((COS(J$2*$D46-0.5+Param!$H$8)+SIN(ROUND($H46*(J$2*$D46-Param!$G$15)+Param!$G$16,0)+Param!$H$9))*1000,1),2)&gt;PwallX,    $F46*(J$2-Param!$G$15*$D46),    "NoWall")</f>
        <v>1.6952232047521016</v>
      </c>
      <c r="K46" s="4" t="str">
        <f>IF(TRUNC(MOD((COS(ROUND($I46*(K$2*$E46-Param!$G$16)+Param!$G$15,0)+Param!$H$8)+SIN(K$2*$E46-0.5+Param!$H$9))*100000,1),2)&gt;PWallY,    $G46*(K$2-Param!$G$16*$E46),    "NoWall")</f>
        <v>NoWall</v>
      </c>
      <c r="L46" s="4">
        <f>IF(J46="NoWall",     IF(TRUNC(MOD((COS(L$2*$D46-0.5+Param!$H$8)+SIN(ROUND($H46*(L$2*$D46-Param!$G$15)+Param!$G$16,0)+Param!$H$9))*1000,1),2)&gt;PwallX,        $F46*(L$2-Param!$G$15*$D46),        "NoWall"),     J46)</f>
        <v>1.6952232047521016</v>
      </c>
      <c r="M46" s="4" t="str">
        <f>IF(K46="NoWall",    IF(TRUNC(MOD((COS(ROUND($I46*(M$2*$E46-Param!$G$16)+Param!$G$15,0)+Param!$H$8)+SIN(M$2*$E46-0.5+Param!$H$9))*100000,1),2)&gt;PWallY,        $G46*(M$2-Param!$G$16*$E46),        "NoWall"),    K46)</f>
        <v>NoWall</v>
      </c>
      <c r="N46" s="4">
        <f>IF(L46="NoWall",     IF(TRUNC(MOD((COS(N$2*$D46-0.5+Param!$H$8)+SIN(ROUND($H46*(N$2*$D46-Param!$G$15)+Param!$G$16,0)+Param!$H$9))*1000,1),2)&gt;PwallX,        $F46*(N$2-Param!$G$15*$D46),        "NoWall"),     L46)</f>
        <v>1.6952232047521016</v>
      </c>
      <c r="O46" s="4">
        <f>IF(M46="NoWall",    IF(TRUNC(MOD((COS(ROUND($I46*(O$2*$E46-Param!$G$16)+Param!$G$15,0)+Param!$H$8)+SIN(O$2*$E46-0.5+Param!$H$9))*100000,1),2)&gt;PWallY,        $G46*(O$2-Param!$G$16*$E46),        "NoWall"),    M46)</f>
        <v>2.7576346007867456</v>
      </c>
      <c r="P46" s="4">
        <f>IF(N46="NoWall",     IF(TRUNC(MOD((COS(P$2*$D46-0.5+Param!$H$8)+SIN(ROUND($H46*(P$2*$D46-Param!$G$15)+Param!$G$16,0)+Param!$H$9))*1000,1),2)&gt;PwallX,        $F46*(P$2-Param!$G$15*$D46),        "NoWall"),     N46)</f>
        <v>1.6952232047521016</v>
      </c>
      <c r="Q46" s="4">
        <f>IF(O46="NoWall",    IF(TRUNC(MOD((COS(ROUND($I46*(Q$2*$E46-Param!$G$16)+Param!$G$15,0)+Param!$H$8)+SIN(Q$2*$E46-0.5+Param!$H$9))*100000,1),2)&gt;PWallY,        $G46*(Q$2-Param!$G$16*$E46),        "NoWall"),    O46)</f>
        <v>2.7576346007867456</v>
      </c>
      <c r="R46" s="4">
        <f>IF(P46="NoWall",     IF(TRUNC(MOD((COS(R$2*$D46-0.5+Param!$H$8)+SIN(ROUND($H46*(R$2*$D46-Param!$G$15)+Param!$G$16,0)+Param!$H$9))*1000,1),2)&gt;PwallX,        $F46*(R$2-Param!$G$15*$D46),        "NoWall"),     P46)</f>
        <v>1.6952232047521016</v>
      </c>
      <c r="S46" s="4">
        <f>IF(Q46="NoWall",    IF(TRUNC(MOD((COS(ROUND($I46*(S$2*$E46-Param!$G$16)+Param!$G$15,0)+Param!$H$8)+SIN(S$2*$E46-0.5+Param!$H$9))*100000,1),2)&gt;PWallY,        $G46*(S$2-Param!$G$16*$E46),        "NoWall"),    Q46)</f>
        <v>2.7576346007867456</v>
      </c>
      <c r="T46" s="4">
        <f>IF(R46="NoWall",     IF(TRUNC(MOD((COS(T$2*$D46-0.5+Param!$H$8)+SIN(ROUND($H46*(T$2*$D46-Param!$G$15)+Param!$G$16,0)+Param!$H$9))*1000,1),2)&gt;PwallX,        $F46*(T$2-Param!$G$15*$D46),        "NoWall"),     R46)</f>
        <v>1.6952232047521016</v>
      </c>
      <c r="U46" s="4">
        <f>IF(S46="NoWall",    IF(TRUNC(MOD((COS(ROUND($I46*(U$2*$E46-Param!$G$16)+Param!$G$15,0)+Param!$H$8)+SIN(U$2*$E46-0.5+Param!$H$9))*100000,1),2)&gt;PWallY,        $G46*(U$2-Param!$G$16*$E46),        "NoWall"),    S46)</f>
        <v>2.7576346007867456</v>
      </c>
      <c r="V46" s="4">
        <f>IF(T46="NoWall",     IF(TRUNC(MOD((COS(V$2*$D46-0.5+Param!$H$8)+SIN(ROUND($H46*(V$2*$D46-Param!$G$15)+Param!$G$16,0)+Param!$H$9))*1000,1),2)&gt;PwallX,        $F46*(V$2-Param!$G$15*$D46),        "NoWall"),     T46)</f>
        <v>1.6952232047521016</v>
      </c>
      <c r="W46" s="4">
        <f>IF(U46="NoWall",    IF(TRUNC(MOD((COS(ROUND($I46*(W$2*$E46-Param!$G$16)+Param!$G$15,0)+Param!$H$8)+SIN(W$2*$E46-0.5+Param!$H$9))*100000,1),2)&gt;PWallY,        $G46*(W$2-Param!$G$16*$E46),        "NoWall"),    U46)</f>
        <v>2.7576346007867456</v>
      </c>
      <c r="X46" s="4">
        <f>IF(V46="NoWall",     IF(TRUNC(MOD((COS(X$2*$D46-0.5+Param!$H$8)+SIN(ROUND($H46*(X$2*$D46-Param!$G$15)+Param!$G$16,0)+Param!$H$9))*1000,1),2)&gt;PwallX,        $F46*(X$2-Param!$G$15*$D46),        "NoWall"),     V46)</f>
        <v>1.6952232047521016</v>
      </c>
      <c r="Y46" s="4">
        <f>IF(W46="NoWall",    IF(TRUNC(MOD((COS(ROUND($I46*(Y$2*$E46-Param!$G$16)+Param!$G$15,0)+Param!$H$8)+SIN(Y$2*$E46-0.5+Param!$H$9))*100000,1),2)&gt;PWallY,        $G46*(Y$2-Param!$G$16*$E46),        "NoWall"),    W46)</f>
        <v>2.7576346007867456</v>
      </c>
      <c r="Z46" s="4">
        <f>IF(X46="NoWall",     IF(TRUNC(MOD((COS(Z$2*$D46-0.5+Param!$H$8)+SIN(ROUND($H46*(Z$2*$D46-Param!$G$15)+Param!$G$16,0)+Param!$H$9))*1000,1),2)&gt;PwallX,        $F46*(Z$2-Param!$G$15*$D46),        "NoWall"),     X46)</f>
        <v>1.6952232047521016</v>
      </c>
      <c r="AA46" s="4">
        <f>IF(Y46="NoWall",    IF(TRUNC(MOD((COS(ROUND($I46*(AA$2*$E46-Param!$G$16)+Param!$G$15,0)+Param!$H$8)+SIN(AA$2*$E46-0.5+Param!$H$9))*100000,1),2)&gt;PWallY,        $G46*(AA$2-Param!$G$16*$E46),        "NoWall"),    Y46)</f>
        <v>2.7576346007867456</v>
      </c>
      <c r="AB46" s="8">
        <f t="shared" si="8"/>
        <v>1.6952232047521016</v>
      </c>
      <c r="AC46" s="8">
        <f>AB46*COS(B46-Param!$D$14)</f>
        <v>1.6856607906343786</v>
      </c>
      <c r="AD46" s="4">
        <f t="shared" si="9"/>
        <v>0.51636187545078116</v>
      </c>
      <c r="AE46" s="4">
        <f>MIN(AC46,Ghosts!P84)</f>
        <v>1.6856607906343786</v>
      </c>
    </row>
    <row r="47" spans="1:31" s="4" customFormat="1">
      <c r="A47" s="4">
        <f t="shared" si="10"/>
        <v>7</v>
      </c>
      <c r="B47" s="4">
        <f>MOD(ATAN(A47/Param!$B$29*2)+Param!$D$14,2*PI())</f>
        <v>2.1001923685178969</v>
      </c>
      <c r="C47" s="4">
        <f t="shared" si="15"/>
        <v>120.33215888165957</v>
      </c>
      <c r="D47" s="4">
        <f t="shared" si="3"/>
        <v>-1</v>
      </c>
      <c r="E47" s="4">
        <f t="shared" si="4"/>
        <v>1</v>
      </c>
      <c r="F47" s="4">
        <f t="shared" si="16"/>
        <v>1.980150380268765</v>
      </c>
      <c r="G47" s="4">
        <f t="shared" si="6"/>
        <v>1.1585978745269161</v>
      </c>
      <c r="H47" s="4">
        <f t="shared" si="17"/>
        <v>-1.7090920187276444</v>
      </c>
      <c r="I47" s="4">
        <f t="shared" si="18"/>
        <v>-0.58510600309541139</v>
      </c>
      <c r="J47" s="4">
        <f>IF(TRUNC(MOD((COS(J$2*$D47-0.5+Param!$H$8)+SIN(ROUND($H47*(J$2*$D47-Param!$G$15)+Param!$G$16,0)+Param!$H$9))*1000,1),2)&gt;PwallX,    $F47*(J$2-Param!$G$15*$D47),    "NoWall")</f>
        <v>1.7333219291234288</v>
      </c>
      <c r="K47" s="4" t="str">
        <f>IF(TRUNC(MOD((COS(ROUND($I47*(K$2*$E47-Param!$G$16)+Param!$G$15,0)+Param!$H$8)+SIN(K$2*$E47-0.5+Param!$H$9))*100000,1),2)&gt;PWallY,    $G47*(K$2-Param!$G$16*$E47),    "NoWall")</f>
        <v>NoWall</v>
      </c>
      <c r="L47" s="4">
        <f>IF(J47="NoWall",     IF(TRUNC(MOD((COS(L$2*$D47-0.5+Param!$H$8)+SIN(ROUND($H47*(L$2*$D47-Param!$G$15)+Param!$G$16,0)+Param!$H$9))*1000,1),2)&gt;PwallX,        $F47*(L$2-Param!$G$15*$D47),        "NoWall"),     J47)</f>
        <v>1.7333219291234288</v>
      </c>
      <c r="M47" s="4" t="str">
        <f>IF(K47="NoWall",    IF(TRUNC(MOD((COS(ROUND($I47*(M$2*$E47-Param!$G$16)+Param!$G$15,0)+Param!$H$8)+SIN(M$2*$E47-0.5+Param!$H$9))*100000,1),2)&gt;PWallY,        $G47*(M$2-Param!$G$16*$E47),        "NoWall"),    K47)</f>
        <v>NoWall</v>
      </c>
      <c r="N47" s="4">
        <f>IF(L47="NoWall",     IF(TRUNC(MOD((COS(N$2*$D47-0.5+Param!$H$8)+SIN(ROUND($H47*(N$2*$D47-Param!$G$15)+Param!$G$16,0)+Param!$H$9))*1000,1),2)&gt;PwallX,        $F47*(N$2-Param!$G$15*$D47),        "NoWall"),     L47)</f>
        <v>1.7333219291234288</v>
      </c>
      <c r="O47" s="4">
        <f>IF(M47="NoWall",    IF(TRUNC(MOD((COS(ROUND($I47*(O$2*$E47-Param!$G$16)+Param!$G$15,0)+Param!$H$8)+SIN(O$2*$E47-0.5+Param!$H$9))*100000,1),2)&gt;PWallY,        $G47*(O$2-Param!$G$16*$E47),        "NoWall"),    M47)</f>
        <v>2.7360947935507034</v>
      </c>
      <c r="P47" s="4">
        <f>IF(N47="NoWall",     IF(TRUNC(MOD((COS(P$2*$D47-0.5+Param!$H$8)+SIN(ROUND($H47*(P$2*$D47-Param!$G$15)+Param!$G$16,0)+Param!$H$9))*1000,1),2)&gt;PwallX,        $F47*(P$2-Param!$G$15*$D47),        "NoWall"),     N47)</f>
        <v>1.7333219291234288</v>
      </c>
      <c r="Q47" s="4">
        <f>IF(O47="NoWall",    IF(TRUNC(MOD((COS(ROUND($I47*(Q$2*$E47-Param!$G$16)+Param!$G$15,0)+Param!$H$8)+SIN(Q$2*$E47-0.5+Param!$H$9))*100000,1),2)&gt;PWallY,        $G47*(Q$2-Param!$G$16*$E47),        "NoWall"),    O47)</f>
        <v>2.7360947935507034</v>
      </c>
      <c r="R47" s="4">
        <f>IF(P47="NoWall",     IF(TRUNC(MOD((COS(R$2*$D47-0.5+Param!$H$8)+SIN(ROUND($H47*(R$2*$D47-Param!$G$15)+Param!$G$16,0)+Param!$H$9))*1000,1),2)&gt;PwallX,        $F47*(R$2-Param!$G$15*$D47),        "NoWall"),     P47)</f>
        <v>1.7333219291234288</v>
      </c>
      <c r="S47" s="4">
        <f>IF(Q47="NoWall",    IF(TRUNC(MOD((COS(ROUND($I47*(S$2*$E47-Param!$G$16)+Param!$G$15,0)+Param!$H$8)+SIN(S$2*$E47-0.5+Param!$H$9))*100000,1),2)&gt;PWallY,        $G47*(S$2-Param!$G$16*$E47),        "NoWall"),    Q47)</f>
        <v>2.7360947935507034</v>
      </c>
      <c r="T47" s="4">
        <f>IF(R47="NoWall",     IF(TRUNC(MOD((COS(T$2*$D47-0.5+Param!$H$8)+SIN(ROUND($H47*(T$2*$D47-Param!$G$15)+Param!$G$16,0)+Param!$H$9))*1000,1),2)&gt;PwallX,        $F47*(T$2-Param!$G$15*$D47),        "NoWall"),     R47)</f>
        <v>1.7333219291234288</v>
      </c>
      <c r="U47" s="4">
        <f>IF(S47="NoWall",    IF(TRUNC(MOD((COS(ROUND($I47*(U$2*$E47-Param!$G$16)+Param!$G$15,0)+Param!$H$8)+SIN(U$2*$E47-0.5+Param!$H$9))*100000,1),2)&gt;PWallY,        $G47*(U$2-Param!$G$16*$E47),        "NoWall"),    S47)</f>
        <v>2.7360947935507034</v>
      </c>
      <c r="V47" s="4">
        <f>IF(T47="NoWall",     IF(TRUNC(MOD((COS(V$2*$D47-0.5+Param!$H$8)+SIN(ROUND($H47*(V$2*$D47-Param!$G$15)+Param!$G$16,0)+Param!$H$9))*1000,1),2)&gt;PwallX,        $F47*(V$2-Param!$G$15*$D47),        "NoWall"),     T47)</f>
        <v>1.7333219291234288</v>
      </c>
      <c r="W47" s="4">
        <f>IF(U47="NoWall",    IF(TRUNC(MOD((COS(ROUND($I47*(W$2*$E47-Param!$G$16)+Param!$G$15,0)+Param!$H$8)+SIN(W$2*$E47-0.5+Param!$H$9))*100000,1),2)&gt;PWallY,        $G47*(W$2-Param!$G$16*$E47),        "NoWall"),    U47)</f>
        <v>2.7360947935507034</v>
      </c>
      <c r="X47" s="4">
        <f>IF(V47="NoWall",     IF(TRUNC(MOD((COS(X$2*$D47-0.5+Param!$H$8)+SIN(ROUND($H47*(X$2*$D47-Param!$G$15)+Param!$G$16,0)+Param!$H$9))*1000,1),2)&gt;PwallX,        $F47*(X$2-Param!$G$15*$D47),        "NoWall"),     V47)</f>
        <v>1.7333219291234288</v>
      </c>
      <c r="Y47" s="4">
        <f>IF(W47="NoWall",    IF(TRUNC(MOD((COS(ROUND($I47*(Y$2*$E47-Param!$G$16)+Param!$G$15,0)+Param!$H$8)+SIN(Y$2*$E47-0.5+Param!$H$9))*100000,1),2)&gt;PWallY,        $G47*(Y$2-Param!$G$16*$E47),        "NoWall"),    W47)</f>
        <v>2.7360947935507034</v>
      </c>
      <c r="Z47" s="4">
        <f>IF(X47="NoWall",     IF(TRUNC(MOD((COS(Z$2*$D47-0.5+Param!$H$8)+SIN(ROUND($H47*(Z$2*$D47-Param!$G$15)+Param!$G$16,0)+Param!$H$9))*1000,1),2)&gt;PwallX,        $F47*(Z$2-Param!$G$15*$D47),        "NoWall"),     X47)</f>
        <v>1.7333219291234288</v>
      </c>
      <c r="AA47" s="4">
        <f>IF(Y47="NoWall",    IF(TRUNC(MOD((COS(ROUND($I47*(AA$2*$E47-Param!$G$16)+Param!$G$15,0)+Param!$H$8)+SIN(AA$2*$E47-0.5+Param!$H$9))*100000,1),2)&gt;PWallY,        $G47*(AA$2-Param!$G$16*$E47),        "NoWall"),    Y47)</f>
        <v>2.7360947935507034</v>
      </c>
      <c r="AB47" s="8">
        <f t="shared" si="8"/>
        <v>1.7333219291234288</v>
      </c>
      <c r="AC47" s="8">
        <f>AB47*COS(B47-Param!$D$14)</f>
        <v>1.7258213177406692</v>
      </c>
      <c r="AD47" s="4">
        <f t="shared" si="9"/>
        <v>0.505012149564252</v>
      </c>
      <c r="AE47" s="4">
        <f>MIN(AC47,Ghosts!P85)</f>
        <v>1.7258213177406692</v>
      </c>
    </row>
    <row r="48" spans="1:31" s="4" customFormat="1">
      <c r="A48" s="4">
        <f t="shared" si="10"/>
        <v>6</v>
      </c>
      <c r="B48" s="4">
        <f>MOD(ATAN(A48/Param!$B$29*2)+Param!$D$14,2*PI())</f>
        <v>2.0869586255057162</v>
      </c>
      <c r="C48" s="4">
        <f t="shared" si="15"/>
        <v>119.57392125990086</v>
      </c>
      <c r="D48" s="4">
        <f t="shared" si="3"/>
        <v>-1</v>
      </c>
      <c r="E48" s="4">
        <f t="shared" si="4"/>
        <v>1</v>
      </c>
      <c r="F48" s="4">
        <f t="shared" si="16"/>
        <v>2.0261533597245149</v>
      </c>
      <c r="G48" s="4">
        <f t="shared" si="6"/>
        <v>1.1497957833408761</v>
      </c>
      <c r="H48" s="4">
        <f t="shared" si="17"/>
        <v>-1.7621854150806431</v>
      </c>
      <c r="I48" s="4">
        <f t="shared" si="18"/>
        <v>-0.56747717433255285</v>
      </c>
      <c r="J48" s="4">
        <f>IF(TRUNC(MOD((COS(J$2*$D48-0.5+Param!$H$8)+SIN(ROUND($H48*(J$2*$D48-Param!$G$15)+Param!$G$16,0)+Param!$H$9))*1000,1),2)&gt;PwallX,    $F48*(J$2-Param!$G$15*$D48),    "NoWall")</f>
        <v>1.7735905743183675</v>
      </c>
      <c r="K48" s="4" t="str">
        <f>IF(TRUNC(MOD((COS(ROUND($I48*(K$2*$E48-Param!$G$16)+Param!$G$15,0)+Param!$H$8)+SIN(K$2*$E48-0.5+Param!$H$9))*100000,1),2)&gt;PWallY,    $G48*(K$2-Param!$G$16*$E48),    "NoWall")</f>
        <v>NoWall</v>
      </c>
      <c r="L48" s="4">
        <f>IF(J48="NoWall",     IF(TRUNC(MOD((COS(L$2*$D48-0.5+Param!$H$8)+SIN(ROUND($H48*(L$2*$D48-Param!$G$15)+Param!$G$16,0)+Param!$H$9))*1000,1),2)&gt;PwallX,        $F48*(L$2-Param!$G$15*$D48),        "NoWall"),     J48)</f>
        <v>1.7735905743183675</v>
      </c>
      <c r="M48" s="4" t="str">
        <f>IF(K48="NoWall",    IF(TRUNC(MOD((COS(ROUND($I48*(M$2*$E48-Param!$G$16)+Param!$G$15,0)+Param!$H$8)+SIN(M$2*$E48-0.5+Param!$H$9))*100000,1),2)&gt;PWallY,        $G48*(M$2-Param!$G$16*$E48),        "NoWall"),    K48)</f>
        <v>NoWall</v>
      </c>
      <c r="N48" s="4">
        <f>IF(L48="NoWall",     IF(TRUNC(MOD((COS(N$2*$D48-0.5+Param!$H$8)+SIN(ROUND($H48*(N$2*$D48-Param!$G$15)+Param!$G$16,0)+Param!$H$9))*1000,1),2)&gt;PwallX,        $F48*(N$2-Param!$G$15*$D48),        "NoWall"),     L48)</f>
        <v>1.7735905743183675</v>
      </c>
      <c r="O48" s="4">
        <f>IF(M48="NoWall",    IF(TRUNC(MOD((COS(ROUND($I48*(O$2*$E48-Param!$G$16)+Param!$G$15,0)+Param!$H$8)+SIN(O$2*$E48-0.5+Param!$H$9))*100000,1),2)&gt;PWallY,        $G48*(O$2-Param!$G$16*$E48),        "NoWall"),    M48)</f>
        <v>2.7153081544622135</v>
      </c>
      <c r="P48" s="4">
        <f>IF(N48="NoWall",     IF(TRUNC(MOD((COS(P$2*$D48-0.5+Param!$H$8)+SIN(ROUND($H48*(P$2*$D48-Param!$G$15)+Param!$G$16,0)+Param!$H$9))*1000,1),2)&gt;PwallX,        $F48*(P$2-Param!$G$15*$D48),        "NoWall"),     N48)</f>
        <v>1.7735905743183675</v>
      </c>
      <c r="Q48" s="4">
        <f>IF(O48="NoWall",    IF(TRUNC(MOD((COS(ROUND($I48*(Q$2*$E48-Param!$G$16)+Param!$G$15,0)+Param!$H$8)+SIN(Q$2*$E48-0.5+Param!$H$9))*100000,1),2)&gt;PWallY,        $G48*(Q$2-Param!$G$16*$E48),        "NoWall"),    O48)</f>
        <v>2.7153081544622135</v>
      </c>
      <c r="R48" s="4">
        <f>IF(P48="NoWall",     IF(TRUNC(MOD((COS(R$2*$D48-0.5+Param!$H$8)+SIN(ROUND($H48*(R$2*$D48-Param!$G$15)+Param!$G$16,0)+Param!$H$9))*1000,1),2)&gt;PwallX,        $F48*(R$2-Param!$G$15*$D48),        "NoWall"),     P48)</f>
        <v>1.7735905743183675</v>
      </c>
      <c r="S48" s="4">
        <f>IF(Q48="NoWall",    IF(TRUNC(MOD((COS(ROUND($I48*(S$2*$E48-Param!$G$16)+Param!$G$15,0)+Param!$H$8)+SIN(S$2*$E48-0.5+Param!$H$9))*100000,1),2)&gt;PWallY,        $G48*(S$2-Param!$G$16*$E48),        "NoWall"),    Q48)</f>
        <v>2.7153081544622135</v>
      </c>
      <c r="T48" s="4">
        <f>IF(R48="NoWall",     IF(TRUNC(MOD((COS(T$2*$D48-0.5+Param!$H$8)+SIN(ROUND($H48*(T$2*$D48-Param!$G$15)+Param!$G$16,0)+Param!$H$9))*1000,1),2)&gt;PwallX,        $F48*(T$2-Param!$G$15*$D48),        "NoWall"),     R48)</f>
        <v>1.7735905743183675</v>
      </c>
      <c r="U48" s="4">
        <f>IF(S48="NoWall",    IF(TRUNC(MOD((COS(ROUND($I48*(U$2*$E48-Param!$G$16)+Param!$G$15,0)+Param!$H$8)+SIN(U$2*$E48-0.5+Param!$H$9))*100000,1),2)&gt;PWallY,        $G48*(U$2-Param!$G$16*$E48),        "NoWall"),    S48)</f>
        <v>2.7153081544622135</v>
      </c>
      <c r="V48" s="4">
        <f>IF(T48="NoWall",     IF(TRUNC(MOD((COS(V$2*$D48-0.5+Param!$H$8)+SIN(ROUND($H48*(V$2*$D48-Param!$G$15)+Param!$G$16,0)+Param!$H$9))*1000,1),2)&gt;PwallX,        $F48*(V$2-Param!$G$15*$D48),        "NoWall"),     T48)</f>
        <v>1.7735905743183675</v>
      </c>
      <c r="W48" s="4">
        <f>IF(U48="NoWall",    IF(TRUNC(MOD((COS(ROUND($I48*(W$2*$E48-Param!$G$16)+Param!$G$15,0)+Param!$H$8)+SIN(W$2*$E48-0.5+Param!$H$9))*100000,1),2)&gt;PWallY,        $G48*(W$2-Param!$G$16*$E48),        "NoWall"),    U48)</f>
        <v>2.7153081544622135</v>
      </c>
      <c r="X48" s="4">
        <f>IF(V48="NoWall",     IF(TRUNC(MOD((COS(X$2*$D48-0.5+Param!$H$8)+SIN(ROUND($H48*(X$2*$D48-Param!$G$15)+Param!$G$16,0)+Param!$H$9))*1000,1),2)&gt;PwallX,        $F48*(X$2-Param!$G$15*$D48),        "NoWall"),     V48)</f>
        <v>1.7735905743183675</v>
      </c>
      <c r="Y48" s="4">
        <f>IF(W48="NoWall",    IF(TRUNC(MOD((COS(ROUND($I48*(Y$2*$E48-Param!$G$16)+Param!$G$15,0)+Param!$H$8)+SIN(Y$2*$E48-0.5+Param!$H$9))*100000,1),2)&gt;PWallY,        $G48*(Y$2-Param!$G$16*$E48),        "NoWall"),    W48)</f>
        <v>2.7153081544622135</v>
      </c>
      <c r="Z48" s="4">
        <f>IF(X48="NoWall",     IF(TRUNC(MOD((COS(Z$2*$D48-0.5+Param!$H$8)+SIN(ROUND($H48*(Z$2*$D48-Param!$G$15)+Param!$G$16,0)+Param!$H$9))*1000,1),2)&gt;PwallX,        $F48*(Z$2-Param!$G$15*$D48),        "NoWall"),     X48)</f>
        <v>1.7735905743183675</v>
      </c>
      <c r="AA48" s="4">
        <f>IF(Y48="NoWall",    IF(TRUNC(MOD((COS(ROUND($I48*(AA$2*$E48-Param!$G$16)+Param!$G$15,0)+Param!$H$8)+SIN(AA$2*$E48-0.5+Param!$H$9))*100000,1),2)&gt;PWallY,        $G48*(AA$2-Param!$G$16*$E48),        "NoWall"),    Y48)</f>
        <v>2.7153081544622135</v>
      </c>
      <c r="AB48" s="8">
        <f t="shared" si="8"/>
        <v>1.7735905743183675</v>
      </c>
      <c r="AC48" s="8">
        <f>AB48*COS(B48-Param!$D$14)</f>
        <v>1.7679421823482093</v>
      </c>
      <c r="AD48" s="4">
        <f t="shared" si="9"/>
        <v>0.49354605622545994</v>
      </c>
      <c r="AE48" s="4">
        <f>MIN(AC48,Ghosts!P86)</f>
        <v>1.7679421823482093</v>
      </c>
    </row>
    <row r="49" spans="1:31" s="4" customFormat="1">
      <c r="A49" s="4">
        <f t="shared" si="10"/>
        <v>5</v>
      </c>
      <c r="B49" s="4">
        <f>MOD(ATAN(A49/Param!$B$29*2)+Param!$D$14,2*PI())</f>
        <v>2.0736968035693026</v>
      </c>
      <c r="C49" s="4">
        <f t="shared" si="15"/>
        <v>118.81407483429035</v>
      </c>
      <c r="D49" s="4">
        <f t="shared" si="3"/>
        <v>-1</v>
      </c>
      <c r="E49" s="4">
        <f t="shared" si="4"/>
        <v>1</v>
      </c>
      <c r="F49" s="4">
        <f t="shared" si="16"/>
        <v>2.0748225571861161</v>
      </c>
      <c r="G49" s="4">
        <f t="shared" si="6"/>
        <v>1.1413071697793866</v>
      </c>
      <c r="H49" s="4">
        <f t="shared" si="17"/>
        <v>-1.8179352694219708</v>
      </c>
      <c r="I49" s="4">
        <f t="shared" si="18"/>
        <v>-0.5500745911145446</v>
      </c>
      <c r="J49" s="4">
        <f>IF(TRUNC(MOD((COS(J$2*$D49-0.5+Param!$H$8)+SIN(ROUND($H49*(J$2*$D49-Param!$G$15)+Param!$G$16,0)+Param!$H$9))*1000,1),2)&gt;PwallX,    $F49*(J$2-Param!$G$15*$D49),    "NoWall")</f>
        <v>1.8161930898008438</v>
      </c>
      <c r="K49" s="4" t="str">
        <f>IF(TRUNC(MOD((COS(ROUND($I49*(K$2*$E49-Param!$G$16)+Param!$G$15,0)+Param!$H$8)+SIN(K$2*$E49-0.5+Param!$H$9))*100000,1),2)&gt;PWallY,    $G49*(K$2-Param!$G$16*$E49),    "NoWall")</f>
        <v>NoWall</v>
      </c>
      <c r="L49" s="4">
        <f>IF(J49="NoWall",     IF(TRUNC(MOD((COS(L$2*$D49-0.5+Param!$H$8)+SIN(ROUND($H49*(L$2*$D49-Param!$G$15)+Param!$G$16,0)+Param!$H$9))*1000,1),2)&gt;PwallX,        $F49*(L$2-Param!$G$15*$D49),        "NoWall"),     J49)</f>
        <v>1.8161930898008438</v>
      </c>
      <c r="M49" s="4" t="str">
        <f>IF(K49="NoWall",    IF(TRUNC(MOD((COS(ROUND($I49*(M$2*$E49-Param!$G$16)+Param!$G$15,0)+Param!$H$8)+SIN(M$2*$E49-0.5+Param!$H$9))*100000,1),2)&gt;PWallY,        $G49*(M$2-Param!$G$16*$E49),        "NoWall"),    K49)</f>
        <v>NoWall</v>
      </c>
      <c r="N49" s="4">
        <f>IF(L49="NoWall",     IF(TRUNC(MOD((COS(N$2*$D49-0.5+Param!$H$8)+SIN(ROUND($H49*(N$2*$D49-Param!$G$15)+Param!$G$16,0)+Param!$H$9))*1000,1),2)&gt;PwallX,        $F49*(N$2-Param!$G$15*$D49),        "NoWall"),     L49)</f>
        <v>1.8161930898008438</v>
      </c>
      <c r="O49" s="4">
        <f>IF(M49="NoWall",    IF(TRUNC(MOD((COS(ROUND($I49*(O$2*$E49-Param!$G$16)+Param!$G$15,0)+Param!$H$8)+SIN(O$2*$E49-0.5+Param!$H$9))*100000,1),2)&gt;PWallY,        $G49*(O$2-Param!$G$16*$E49),        "NoWall"),    M49)</f>
        <v>2.6952618106179016</v>
      </c>
      <c r="P49" s="4">
        <f>IF(N49="NoWall",     IF(TRUNC(MOD((COS(P$2*$D49-0.5+Param!$H$8)+SIN(ROUND($H49*(P$2*$D49-Param!$G$15)+Param!$G$16,0)+Param!$H$9))*1000,1),2)&gt;PwallX,        $F49*(P$2-Param!$G$15*$D49),        "NoWall"),     N49)</f>
        <v>1.8161930898008438</v>
      </c>
      <c r="Q49" s="4">
        <f>IF(O49="NoWall",    IF(TRUNC(MOD((COS(ROUND($I49*(Q$2*$E49-Param!$G$16)+Param!$G$15,0)+Param!$H$8)+SIN(Q$2*$E49-0.5+Param!$H$9))*100000,1),2)&gt;PWallY,        $G49*(Q$2-Param!$G$16*$E49),        "NoWall"),    O49)</f>
        <v>2.6952618106179016</v>
      </c>
      <c r="R49" s="4">
        <f>IF(P49="NoWall",     IF(TRUNC(MOD((COS(R$2*$D49-0.5+Param!$H$8)+SIN(ROUND($H49*(R$2*$D49-Param!$G$15)+Param!$G$16,0)+Param!$H$9))*1000,1),2)&gt;PwallX,        $F49*(R$2-Param!$G$15*$D49),        "NoWall"),     P49)</f>
        <v>1.8161930898008438</v>
      </c>
      <c r="S49" s="4">
        <f>IF(Q49="NoWall",    IF(TRUNC(MOD((COS(ROUND($I49*(S$2*$E49-Param!$G$16)+Param!$G$15,0)+Param!$H$8)+SIN(S$2*$E49-0.5+Param!$H$9))*100000,1),2)&gt;PWallY,        $G49*(S$2-Param!$G$16*$E49),        "NoWall"),    Q49)</f>
        <v>2.6952618106179016</v>
      </c>
      <c r="T49" s="4">
        <f>IF(R49="NoWall",     IF(TRUNC(MOD((COS(T$2*$D49-0.5+Param!$H$8)+SIN(ROUND($H49*(T$2*$D49-Param!$G$15)+Param!$G$16,0)+Param!$H$9))*1000,1),2)&gt;PwallX,        $F49*(T$2-Param!$G$15*$D49),        "NoWall"),     R49)</f>
        <v>1.8161930898008438</v>
      </c>
      <c r="U49" s="4">
        <f>IF(S49="NoWall",    IF(TRUNC(MOD((COS(ROUND($I49*(U$2*$E49-Param!$G$16)+Param!$G$15,0)+Param!$H$8)+SIN(U$2*$E49-0.5+Param!$H$9))*100000,1),2)&gt;PWallY,        $G49*(U$2-Param!$G$16*$E49),        "NoWall"),    S49)</f>
        <v>2.6952618106179016</v>
      </c>
      <c r="V49" s="4">
        <f>IF(T49="NoWall",     IF(TRUNC(MOD((COS(V$2*$D49-0.5+Param!$H$8)+SIN(ROUND($H49*(V$2*$D49-Param!$G$15)+Param!$G$16,0)+Param!$H$9))*1000,1),2)&gt;PwallX,        $F49*(V$2-Param!$G$15*$D49),        "NoWall"),     T49)</f>
        <v>1.8161930898008438</v>
      </c>
      <c r="W49" s="4">
        <f>IF(U49="NoWall",    IF(TRUNC(MOD((COS(ROUND($I49*(W$2*$E49-Param!$G$16)+Param!$G$15,0)+Param!$H$8)+SIN(W$2*$E49-0.5+Param!$H$9))*100000,1),2)&gt;PWallY,        $G49*(W$2-Param!$G$16*$E49),        "NoWall"),    U49)</f>
        <v>2.6952618106179016</v>
      </c>
      <c r="X49" s="4">
        <f>IF(V49="NoWall",     IF(TRUNC(MOD((COS(X$2*$D49-0.5+Param!$H$8)+SIN(ROUND($H49*(X$2*$D49-Param!$G$15)+Param!$G$16,0)+Param!$H$9))*1000,1),2)&gt;PwallX,        $F49*(X$2-Param!$G$15*$D49),        "NoWall"),     V49)</f>
        <v>1.8161930898008438</v>
      </c>
      <c r="Y49" s="4">
        <f>IF(W49="NoWall",    IF(TRUNC(MOD((COS(ROUND($I49*(Y$2*$E49-Param!$G$16)+Param!$G$15,0)+Param!$H$8)+SIN(Y$2*$E49-0.5+Param!$H$9))*100000,1),2)&gt;PWallY,        $G49*(Y$2-Param!$G$16*$E49),        "NoWall"),    W49)</f>
        <v>2.6952618106179016</v>
      </c>
      <c r="Z49" s="4">
        <f>IF(X49="NoWall",     IF(TRUNC(MOD((COS(Z$2*$D49-0.5+Param!$H$8)+SIN(ROUND($H49*(Z$2*$D49-Param!$G$15)+Param!$G$16,0)+Param!$H$9))*1000,1),2)&gt;PwallX,        $F49*(Z$2-Param!$G$15*$D49),        "NoWall"),     X49)</f>
        <v>1.8161930898008438</v>
      </c>
      <c r="AA49" s="4">
        <f>IF(Y49="NoWall",    IF(TRUNC(MOD((COS(ROUND($I49*(AA$2*$E49-Param!$G$16)+Param!$G$15,0)+Param!$H$8)+SIN(AA$2*$E49-0.5+Param!$H$9))*100000,1),2)&gt;PWallY,        $G49*(AA$2-Param!$G$16*$E49),        "NoWall"),    Y49)</f>
        <v>2.6952618106179016</v>
      </c>
      <c r="AB49" s="8">
        <f t="shared" si="8"/>
        <v>1.8161930898008438</v>
      </c>
      <c r="AC49" s="8">
        <f>AB49*COS(B49-Param!$D$14)</f>
        <v>1.8121705088050173</v>
      </c>
      <c r="AD49" s="4">
        <f t="shared" si="9"/>
        <v>0.48196892622769849</v>
      </c>
      <c r="AE49" s="4">
        <f>MIN(AC49,Ghosts!P87)</f>
        <v>1.8121705088050173</v>
      </c>
    </row>
    <row r="50" spans="1:31" s="4" customFormat="1">
      <c r="A50" s="4">
        <f t="shared" si="10"/>
        <v>4</v>
      </c>
      <c r="B50" s="4">
        <f>MOD(ATAN(A50/Param!$B$29*2)+Param!$D$14,2*PI())</f>
        <v>2.0604114913531713</v>
      </c>
      <c r="C50" s="4">
        <f t="shared" si="15"/>
        <v>118.05288251479243</v>
      </c>
      <c r="D50" s="4">
        <f t="shared" si="3"/>
        <v>-1</v>
      </c>
      <c r="E50" s="4">
        <f t="shared" si="4"/>
        <v>1</v>
      </c>
      <c r="F50" s="4">
        <f t="shared" si="16"/>
        <v>2.1263643002215002</v>
      </c>
      <c r="G50" s="4">
        <f t="shared" si="6"/>
        <v>1.1331266196540379</v>
      </c>
      <c r="H50" s="4">
        <f t="shared" si="17"/>
        <v>-1.8765460658498287</v>
      </c>
      <c r="I50" s="4">
        <f t="shared" si="18"/>
        <v>-0.53289392581318351</v>
      </c>
      <c r="J50" s="4">
        <f>IF(TRUNC(MOD((COS(J$2*$D50-0.5+Param!$H$8)+SIN(ROUND($H50*(J$2*$D50-Param!$G$15)+Param!$G$16,0)+Param!$H$9))*1000,1),2)&gt;PwallX,    $F50*(J$2-Param!$G$15*$D50),    "NoWall")</f>
        <v>1.8613100841254619</v>
      </c>
      <c r="K50" s="4" t="str">
        <f>IF(TRUNC(MOD((COS(ROUND($I50*(K$2*$E50-Param!$G$16)+Param!$G$15,0)+Param!$H$8)+SIN(K$2*$E50-0.5+Param!$H$9))*100000,1),2)&gt;PWallY,    $G50*(K$2-Param!$G$16*$E50),    "NoWall")</f>
        <v>NoWall</v>
      </c>
      <c r="L50" s="4">
        <f>IF(J50="NoWall",     IF(TRUNC(MOD((COS(L$2*$D50-0.5+Param!$H$8)+SIN(ROUND($H50*(L$2*$D50-Param!$G$15)+Param!$G$16,0)+Param!$H$9))*1000,1),2)&gt;PwallX,        $F50*(L$2-Param!$G$15*$D50),        "NoWall"),     J50)</f>
        <v>1.8613100841254619</v>
      </c>
      <c r="M50" s="4" t="str">
        <f>IF(K50="NoWall",    IF(TRUNC(MOD((COS(ROUND($I50*(M$2*$E50-Param!$G$16)+Param!$G$15,0)+Param!$H$8)+SIN(M$2*$E50-0.5+Param!$H$9))*100000,1),2)&gt;PWallY,        $G50*(M$2-Param!$G$16*$E50),        "NoWall"),    K50)</f>
        <v>NoWall</v>
      </c>
      <c r="N50" s="4">
        <f>IF(L50="NoWall",     IF(TRUNC(MOD((COS(N$2*$D50-0.5+Param!$H$8)+SIN(ROUND($H50*(N$2*$D50-Param!$G$15)+Param!$G$16,0)+Param!$H$9))*1000,1),2)&gt;PwallX,        $F50*(N$2-Param!$G$15*$D50),        "NoWall"),     L50)</f>
        <v>1.8613100841254619</v>
      </c>
      <c r="O50" s="4">
        <f>IF(M50="NoWall",    IF(TRUNC(MOD((COS(ROUND($I50*(O$2*$E50-Param!$G$16)+Param!$G$15,0)+Param!$H$8)+SIN(O$2*$E50-0.5+Param!$H$9))*100000,1),2)&gt;PWallY,        $G50*(O$2-Param!$G$16*$E50),        "NoWall"),    M50)</f>
        <v>2.6759429761038245</v>
      </c>
      <c r="P50" s="4">
        <f>IF(N50="NoWall",     IF(TRUNC(MOD((COS(P$2*$D50-0.5+Param!$H$8)+SIN(ROUND($H50*(P$2*$D50-Param!$G$15)+Param!$G$16,0)+Param!$H$9))*1000,1),2)&gt;PwallX,        $F50*(P$2-Param!$G$15*$D50),        "NoWall"),     N50)</f>
        <v>1.8613100841254619</v>
      </c>
      <c r="Q50" s="4">
        <f>IF(O50="NoWall",    IF(TRUNC(MOD((COS(ROUND($I50*(Q$2*$E50-Param!$G$16)+Param!$G$15,0)+Param!$H$8)+SIN(Q$2*$E50-0.5+Param!$H$9))*100000,1),2)&gt;PWallY,        $G50*(Q$2-Param!$G$16*$E50),        "NoWall"),    O50)</f>
        <v>2.6759429761038245</v>
      </c>
      <c r="R50" s="4">
        <f>IF(P50="NoWall",     IF(TRUNC(MOD((COS(R$2*$D50-0.5+Param!$H$8)+SIN(ROUND($H50*(R$2*$D50-Param!$G$15)+Param!$G$16,0)+Param!$H$9))*1000,1),2)&gt;PwallX,        $F50*(R$2-Param!$G$15*$D50),        "NoWall"),     P50)</f>
        <v>1.8613100841254619</v>
      </c>
      <c r="S50" s="4">
        <f>IF(Q50="NoWall",    IF(TRUNC(MOD((COS(ROUND($I50*(S$2*$E50-Param!$G$16)+Param!$G$15,0)+Param!$H$8)+SIN(S$2*$E50-0.5+Param!$H$9))*100000,1),2)&gt;PWallY,        $G50*(S$2-Param!$G$16*$E50),        "NoWall"),    Q50)</f>
        <v>2.6759429761038245</v>
      </c>
      <c r="T50" s="4">
        <f>IF(R50="NoWall",     IF(TRUNC(MOD((COS(T$2*$D50-0.5+Param!$H$8)+SIN(ROUND($H50*(T$2*$D50-Param!$G$15)+Param!$G$16,0)+Param!$H$9))*1000,1),2)&gt;PwallX,        $F50*(T$2-Param!$G$15*$D50),        "NoWall"),     R50)</f>
        <v>1.8613100841254619</v>
      </c>
      <c r="U50" s="4">
        <f>IF(S50="NoWall",    IF(TRUNC(MOD((COS(ROUND($I50*(U$2*$E50-Param!$G$16)+Param!$G$15,0)+Param!$H$8)+SIN(U$2*$E50-0.5+Param!$H$9))*100000,1),2)&gt;PWallY,        $G50*(U$2-Param!$G$16*$E50),        "NoWall"),    S50)</f>
        <v>2.6759429761038245</v>
      </c>
      <c r="V50" s="4">
        <f>IF(T50="NoWall",     IF(TRUNC(MOD((COS(V$2*$D50-0.5+Param!$H$8)+SIN(ROUND($H50*(V$2*$D50-Param!$G$15)+Param!$G$16,0)+Param!$H$9))*1000,1),2)&gt;PwallX,        $F50*(V$2-Param!$G$15*$D50),        "NoWall"),     T50)</f>
        <v>1.8613100841254619</v>
      </c>
      <c r="W50" s="4">
        <f>IF(U50="NoWall",    IF(TRUNC(MOD((COS(ROUND($I50*(W$2*$E50-Param!$G$16)+Param!$G$15,0)+Param!$H$8)+SIN(W$2*$E50-0.5+Param!$H$9))*100000,1),2)&gt;PWallY,        $G50*(W$2-Param!$G$16*$E50),        "NoWall"),    U50)</f>
        <v>2.6759429761038245</v>
      </c>
      <c r="X50" s="4">
        <f>IF(V50="NoWall",     IF(TRUNC(MOD((COS(X$2*$D50-0.5+Param!$H$8)+SIN(ROUND($H50*(X$2*$D50-Param!$G$15)+Param!$G$16,0)+Param!$H$9))*1000,1),2)&gt;PwallX,        $F50*(X$2-Param!$G$15*$D50),        "NoWall"),     V50)</f>
        <v>1.8613100841254619</v>
      </c>
      <c r="Y50" s="4">
        <f>IF(W50="NoWall",    IF(TRUNC(MOD((COS(ROUND($I50*(Y$2*$E50-Param!$G$16)+Param!$G$15,0)+Param!$H$8)+SIN(Y$2*$E50-0.5+Param!$H$9))*100000,1),2)&gt;PWallY,        $G50*(Y$2-Param!$G$16*$E50),        "NoWall"),    W50)</f>
        <v>2.6759429761038245</v>
      </c>
      <c r="Z50" s="4">
        <f>IF(X50="NoWall",     IF(TRUNC(MOD((COS(Z$2*$D50-0.5+Param!$H$8)+SIN(ROUND($H50*(Z$2*$D50-Param!$G$15)+Param!$G$16,0)+Param!$H$9))*1000,1),2)&gt;PwallX,        $F50*(Z$2-Param!$G$15*$D50),        "NoWall"),     X50)</f>
        <v>1.8613100841254619</v>
      </c>
      <c r="AA50" s="4">
        <f>IF(Y50="NoWall",    IF(TRUNC(MOD((COS(ROUND($I50*(AA$2*$E50-Param!$G$16)+Param!$G$15,0)+Param!$H$8)+SIN(AA$2*$E50-0.5+Param!$H$9))*100000,1),2)&gt;PWallY,        $G50*(AA$2-Param!$G$16*$E50),        "NoWall"),    Y50)</f>
        <v>2.6759429761038245</v>
      </c>
      <c r="AB50" s="8">
        <f t="shared" si="8"/>
        <v>1.8613100841254619</v>
      </c>
      <c r="AC50" s="8">
        <f>AB50*COS(B50-Param!$D$14)</f>
        <v>1.8586685215609569</v>
      </c>
      <c r="AD50" s="4">
        <f t="shared" si="9"/>
        <v>0.4702863003746966</v>
      </c>
      <c r="AE50" s="4">
        <f>MIN(AC50,Ghosts!P88)</f>
        <v>1.8586685215609569</v>
      </c>
    </row>
    <row r="51" spans="1:31" s="4" customFormat="1">
      <c r="A51" s="4">
        <f t="shared" si="10"/>
        <v>3</v>
      </c>
      <c r="B51" s="4">
        <f>MOD(ATAN(A51/Param!$B$29*2)+Param!$D$14,2*PI())</f>
        <v>2.0471073269167688</v>
      </c>
      <c r="C51" s="4">
        <f t="shared" si="15"/>
        <v>117.29061004263852</v>
      </c>
      <c r="D51" s="4">
        <f t="shared" si="3"/>
        <v>-1</v>
      </c>
      <c r="E51" s="4">
        <f t="shared" si="4"/>
        <v>1</v>
      </c>
      <c r="F51" s="4">
        <f t="shared" si="16"/>
        <v>2.1810064507474975</v>
      </c>
      <c r="G51" s="4">
        <f t="shared" si="6"/>
        <v>1.1252487529317681</v>
      </c>
      <c r="H51" s="4">
        <f t="shared" si="17"/>
        <v>-1.9382438283668533</v>
      </c>
      <c r="I51" s="4">
        <f t="shared" si="18"/>
        <v>-0.51593096047290965</v>
      </c>
      <c r="J51" s="4">
        <f>IF(TRUNC(MOD((COS(J$2*$D51-0.5+Param!$H$8)+SIN(ROUND($H51*(J$2*$D51-Param!$G$15)+Param!$G$16,0)+Param!$H$9))*1000,1),2)&gt;PwallX,    $F51*(J$2-Param!$G$15*$D51),    "NoWall")</f>
        <v>1.9091410159097031</v>
      </c>
      <c r="K51" s="4" t="str">
        <f>IF(TRUNC(MOD((COS(ROUND($I51*(K$2*$E51-Param!$G$16)+Param!$G$15,0)+Param!$H$8)+SIN(K$2*$E51-0.5+Param!$H$9))*100000,1),2)&gt;PWallY,    $G51*(K$2-Param!$G$16*$E51),    "NoWall")</f>
        <v>NoWall</v>
      </c>
      <c r="L51" s="4">
        <f>IF(J51="NoWall",     IF(TRUNC(MOD((COS(L$2*$D51-0.5+Param!$H$8)+SIN(ROUND($H51*(L$2*$D51-Param!$G$15)+Param!$G$16,0)+Param!$H$9))*1000,1),2)&gt;PwallX,        $F51*(L$2-Param!$G$15*$D51),        "NoWall"),     J51)</f>
        <v>1.9091410159097031</v>
      </c>
      <c r="M51" s="4" t="str">
        <f>IF(K51="NoWall",    IF(TRUNC(MOD((COS(ROUND($I51*(M$2*$E51-Param!$G$16)+Param!$G$15,0)+Param!$H$8)+SIN(M$2*$E51-0.5+Param!$H$9))*100000,1),2)&gt;PWallY,        $G51*(M$2-Param!$G$16*$E51),        "NoWall"),    K51)</f>
        <v>NoWall</v>
      </c>
      <c r="N51" s="4">
        <f>IF(L51="NoWall",     IF(TRUNC(MOD((COS(N$2*$D51-0.5+Param!$H$8)+SIN(ROUND($H51*(N$2*$D51-Param!$G$15)+Param!$G$16,0)+Param!$H$9))*1000,1),2)&gt;PwallX,        $F51*(N$2-Param!$G$15*$D51),        "NoWall"),     L51)</f>
        <v>1.9091410159097031</v>
      </c>
      <c r="O51" s="4">
        <f>IF(M51="NoWall",    IF(TRUNC(MOD((COS(ROUND($I51*(O$2*$E51-Param!$G$16)+Param!$G$15,0)+Param!$H$8)+SIN(O$2*$E51-0.5+Param!$H$9))*100000,1),2)&gt;PWallY,        $G51*(O$2-Param!$G$16*$E51),        "NoWall"),    M51)</f>
        <v>2.6573389456658347</v>
      </c>
      <c r="P51" s="4">
        <f>IF(N51="NoWall",     IF(TRUNC(MOD((COS(P$2*$D51-0.5+Param!$H$8)+SIN(ROUND($H51*(P$2*$D51-Param!$G$15)+Param!$G$16,0)+Param!$H$9))*1000,1),2)&gt;PwallX,        $F51*(P$2-Param!$G$15*$D51),        "NoWall"),     N51)</f>
        <v>1.9091410159097031</v>
      </c>
      <c r="Q51" s="4">
        <f>IF(O51="NoWall",    IF(TRUNC(MOD((COS(ROUND($I51*(Q$2*$E51-Param!$G$16)+Param!$G$15,0)+Param!$H$8)+SIN(Q$2*$E51-0.5+Param!$H$9))*100000,1),2)&gt;PWallY,        $G51*(Q$2-Param!$G$16*$E51),        "NoWall"),    O51)</f>
        <v>2.6573389456658347</v>
      </c>
      <c r="R51" s="4">
        <f>IF(P51="NoWall",     IF(TRUNC(MOD((COS(R$2*$D51-0.5+Param!$H$8)+SIN(ROUND($H51*(R$2*$D51-Param!$G$15)+Param!$G$16,0)+Param!$H$9))*1000,1),2)&gt;PwallX,        $F51*(R$2-Param!$G$15*$D51),        "NoWall"),     P51)</f>
        <v>1.9091410159097031</v>
      </c>
      <c r="S51" s="4">
        <f>IF(Q51="NoWall",    IF(TRUNC(MOD((COS(ROUND($I51*(S$2*$E51-Param!$G$16)+Param!$G$15,0)+Param!$H$8)+SIN(S$2*$E51-0.5+Param!$H$9))*100000,1),2)&gt;PWallY,        $G51*(S$2-Param!$G$16*$E51),        "NoWall"),    Q51)</f>
        <v>2.6573389456658347</v>
      </c>
      <c r="T51" s="4">
        <f>IF(R51="NoWall",     IF(TRUNC(MOD((COS(T$2*$D51-0.5+Param!$H$8)+SIN(ROUND($H51*(T$2*$D51-Param!$G$15)+Param!$G$16,0)+Param!$H$9))*1000,1),2)&gt;PwallX,        $F51*(T$2-Param!$G$15*$D51),        "NoWall"),     R51)</f>
        <v>1.9091410159097031</v>
      </c>
      <c r="U51" s="4">
        <f>IF(S51="NoWall",    IF(TRUNC(MOD((COS(ROUND($I51*(U$2*$E51-Param!$G$16)+Param!$G$15,0)+Param!$H$8)+SIN(U$2*$E51-0.5+Param!$H$9))*100000,1),2)&gt;PWallY,        $G51*(U$2-Param!$G$16*$E51),        "NoWall"),    S51)</f>
        <v>2.6573389456658347</v>
      </c>
      <c r="V51" s="4">
        <f>IF(T51="NoWall",     IF(TRUNC(MOD((COS(V$2*$D51-0.5+Param!$H$8)+SIN(ROUND($H51*(V$2*$D51-Param!$G$15)+Param!$G$16,0)+Param!$H$9))*1000,1),2)&gt;PwallX,        $F51*(V$2-Param!$G$15*$D51),        "NoWall"),     T51)</f>
        <v>1.9091410159097031</v>
      </c>
      <c r="W51" s="4">
        <f>IF(U51="NoWall",    IF(TRUNC(MOD((COS(ROUND($I51*(W$2*$E51-Param!$G$16)+Param!$G$15,0)+Param!$H$8)+SIN(W$2*$E51-0.5+Param!$H$9))*100000,1),2)&gt;PWallY,        $G51*(W$2-Param!$G$16*$E51),        "NoWall"),    U51)</f>
        <v>2.6573389456658347</v>
      </c>
      <c r="X51" s="4">
        <f>IF(V51="NoWall",     IF(TRUNC(MOD((COS(X$2*$D51-0.5+Param!$H$8)+SIN(ROUND($H51*(X$2*$D51-Param!$G$15)+Param!$G$16,0)+Param!$H$9))*1000,1),2)&gt;PwallX,        $F51*(X$2-Param!$G$15*$D51),        "NoWall"),     V51)</f>
        <v>1.9091410159097031</v>
      </c>
      <c r="Y51" s="4">
        <f>IF(W51="NoWall",    IF(TRUNC(MOD((COS(ROUND($I51*(Y$2*$E51-Param!$G$16)+Param!$G$15,0)+Param!$H$8)+SIN(Y$2*$E51-0.5+Param!$H$9))*100000,1),2)&gt;PWallY,        $G51*(Y$2-Param!$G$16*$E51),        "NoWall"),    W51)</f>
        <v>2.6573389456658347</v>
      </c>
      <c r="Z51" s="4">
        <f>IF(X51="NoWall",     IF(TRUNC(MOD((COS(Z$2*$D51-0.5+Param!$H$8)+SIN(ROUND($H51*(Z$2*$D51-Param!$G$15)+Param!$G$16,0)+Param!$H$9))*1000,1),2)&gt;PwallX,        $F51*(Z$2-Param!$G$15*$D51),        "NoWall"),     X51)</f>
        <v>1.9091410159097031</v>
      </c>
      <c r="AA51" s="4">
        <f>IF(Y51="NoWall",    IF(TRUNC(MOD((COS(ROUND($I51*(AA$2*$E51-Param!$G$16)+Param!$G$15,0)+Param!$H$8)+SIN(AA$2*$E51-0.5+Param!$H$9))*100000,1),2)&gt;PWallY,        $G51*(AA$2-Param!$G$16*$E51),        "NoWall"),    Y51)</f>
        <v>2.6573389456658347</v>
      </c>
      <c r="AB51" s="8">
        <f t="shared" si="8"/>
        <v>1.9091410159097031</v>
      </c>
      <c r="AC51" s="8">
        <f>AB51*COS(B51-Param!$D$14)</f>
        <v>1.9076155334320664</v>
      </c>
      <c r="AD51" s="4">
        <f t="shared" si="9"/>
        <v>0.45850391669280455</v>
      </c>
      <c r="AE51" s="4">
        <f>MIN(AC51,Ghosts!P89)</f>
        <v>1.9076155334320664</v>
      </c>
    </row>
    <row r="52" spans="1:31" s="4" customFormat="1">
      <c r="A52" s="4">
        <f t="shared" si="10"/>
        <v>2</v>
      </c>
      <c r="B52" s="4">
        <f>MOD(ATAN(A52/Param!$B$29*2)+Param!$D$14,2*PI())</f>
        <v>2.0337889881680766</v>
      </c>
      <c r="C52" s="4">
        <f t="shared" si="15"/>
        <v>116.52752544221292</v>
      </c>
      <c r="D52" s="4">
        <f t="shared" si="3"/>
        <v>-1</v>
      </c>
      <c r="E52" s="4">
        <f t="shared" si="4"/>
        <v>1</v>
      </c>
      <c r="F52" s="4">
        <f t="shared" si="16"/>
        <v>2.2390013147056971</v>
      </c>
      <c r="G52" s="4">
        <f t="shared" si="6"/>
        <v>1.1176682214164737</v>
      </c>
      <c r="H52" s="4">
        <f t="shared" si="17"/>
        <v>-2.0032790337977984</v>
      </c>
      <c r="I52" s="4">
        <f t="shared" si="18"/>
        <v>-0.49918158335846452</v>
      </c>
      <c r="J52" s="4">
        <f>IF(TRUNC(MOD((COS(J$2*$D52-0.5+Param!$H$8)+SIN(ROUND($H52*(J$2*$D52-Param!$G$15)+Param!$G$16,0)+Param!$H$9))*1000,1),2)&gt;PwallX,    $F52*(J$2-Param!$G$15*$D52),    "NoWall")</f>
        <v>1.9599067408147142</v>
      </c>
      <c r="K52" s="4" t="str">
        <f>IF(TRUNC(MOD((COS(ROUND($I52*(K$2*$E52-Param!$G$16)+Param!$G$15,0)+Param!$H$8)+SIN(K$2*$E52-0.5+Param!$H$9))*100000,1),2)&gt;PWallY,    $G52*(K$2-Param!$G$16*$E52),    "NoWall")</f>
        <v>NoWall</v>
      </c>
      <c r="L52" s="4">
        <f>IF(J52="NoWall",     IF(TRUNC(MOD((COS(L$2*$D52-0.5+Param!$H$8)+SIN(ROUND($H52*(L$2*$D52-Param!$G$15)+Param!$G$16,0)+Param!$H$9))*1000,1),2)&gt;PwallX,        $F52*(L$2-Param!$G$15*$D52),        "NoWall"),     J52)</f>
        <v>1.9599067408147142</v>
      </c>
      <c r="M52" s="4" t="str">
        <f>IF(K52="NoWall",    IF(TRUNC(MOD((COS(ROUND($I52*(M$2*$E52-Param!$G$16)+Param!$G$15,0)+Param!$H$8)+SIN(M$2*$E52-0.5+Param!$H$9))*100000,1),2)&gt;PWallY,        $G52*(M$2-Param!$G$16*$E52),        "NoWall"),    K52)</f>
        <v>NoWall</v>
      </c>
      <c r="N52" s="4">
        <f>IF(L52="NoWall",     IF(TRUNC(MOD((COS(N$2*$D52-0.5+Param!$H$8)+SIN(ROUND($H52*(N$2*$D52-Param!$G$15)+Param!$G$16,0)+Param!$H$9))*1000,1),2)&gt;PwallX,        $F52*(N$2-Param!$G$15*$D52),        "NoWall"),     L52)</f>
        <v>1.9599067408147142</v>
      </c>
      <c r="O52" s="4">
        <f>IF(M52="NoWall",    IF(TRUNC(MOD((COS(ROUND($I52*(O$2*$E52-Param!$G$16)+Param!$G$15,0)+Param!$H$8)+SIN(O$2*$E52-0.5+Param!$H$9))*100000,1),2)&gt;PWallY,        $G52*(O$2-Param!$G$16*$E52),        "NoWall"),    M52)</f>
        <v>2.6394370892345749</v>
      </c>
      <c r="P52" s="4">
        <f>IF(N52="NoWall",     IF(TRUNC(MOD((COS(P$2*$D52-0.5+Param!$H$8)+SIN(ROUND($H52*(P$2*$D52-Param!$G$15)+Param!$G$16,0)+Param!$H$9))*1000,1),2)&gt;PwallX,        $F52*(P$2-Param!$G$15*$D52),        "NoWall"),     N52)</f>
        <v>1.9599067408147142</v>
      </c>
      <c r="Q52" s="4">
        <f>IF(O52="NoWall",    IF(TRUNC(MOD((COS(ROUND($I52*(Q$2*$E52-Param!$G$16)+Param!$G$15,0)+Param!$H$8)+SIN(Q$2*$E52-0.5+Param!$H$9))*100000,1),2)&gt;PWallY,        $G52*(Q$2-Param!$G$16*$E52),        "NoWall"),    O52)</f>
        <v>2.6394370892345749</v>
      </c>
      <c r="R52" s="4">
        <f>IF(P52="NoWall",     IF(TRUNC(MOD((COS(R$2*$D52-0.5+Param!$H$8)+SIN(ROUND($H52*(R$2*$D52-Param!$G$15)+Param!$G$16,0)+Param!$H$9))*1000,1),2)&gt;PwallX,        $F52*(R$2-Param!$G$15*$D52),        "NoWall"),     P52)</f>
        <v>1.9599067408147142</v>
      </c>
      <c r="S52" s="4">
        <f>IF(Q52="NoWall",    IF(TRUNC(MOD((COS(ROUND($I52*(S$2*$E52-Param!$G$16)+Param!$G$15,0)+Param!$H$8)+SIN(S$2*$E52-0.5+Param!$H$9))*100000,1),2)&gt;PWallY,        $G52*(S$2-Param!$G$16*$E52),        "NoWall"),    Q52)</f>
        <v>2.6394370892345749</v>
      </c>
      <c r="T52" s="4">
        <f>IF(R52="NoWall",     IF(TRUNC(MOD((COS(T$2*$D52-0.5+Param!$H$8)+SIN(ROUND($H52*(T$2*$D52-Param!$G$15)+Param!$G$16,0)+Param!$H$9))*1000,1),2)&gt;PwallX,        $F52*(T$2-Param!$G$15*$D52),        "NoWall"),     R52)</f>
        <v>1.9599067408147142</v>
      </c>
      <c r="U52" s="4">
        <f>IF(S52="NoWall",    IF(TRUNC(MOD((COS(ROUND($I52*(U$2*$E52-Param!$G$16)+Param!$G$15,0)+Param!$H$8)+SIN(U$2*$E52-0.5+Param!$H$9))*100000,1),2)&gt;PWallY,        $G52*(U$2-Param!$G$16*$E52),        "NoWall"),    S52)</f>
        <v>2.6394370892345749</v>
      </c>
      <c r="V52" s="4">
        <f>IF(T52="NoWall",     IF(TRUNC(MOD((COS(V$2*$D52-0.5+Param!$H$8)+SIN(ROUND($H52*(V$2*$D52-Param!$G$15)+Param!$G$16,0)+Param!$H$9))*1000,1),2)&gt;PwallX,        $F52*(V$2-Param!$G$15*$D52),        "NoWall"),     T52)</f>
        <v>1.9599067408147142</v>
      </c>
      <c r="W52" s="4">
        <f>IF(U52="NoWall",    IF(TRUNC(MOD((COS(ROUND($I52*(W$2*$E52-Param!$G$16)+Param!$G$15,0)+Param!$H$8)+SIN(W$2*$E52-0.5+Param!$H$9))*100000,1),2)&gt;PWallY,        $G52*(W$2-Param!$G$16*$E52),        "NoWall"),    U52)</f>
        <v>2.6394370892345749</v>
      </c>
      <c r="X52" s="4">
        <f>IF(V52="NoWall",     IF(TRUNC(MOD((COS(X$2*$D52-0.5+Param!$H$8)+SIN(ROUND($H52*(X$2*$D52-Param!$G$15)+Param!$G$16,0)+Param!$H$9))*1000,1),2)&gt;PwallX,        $F52*(X$2-Param!$G$15*$D52),        "NoWall"),     V52)</f>
        <v>1.9599067408147142</v>
      </c>
      <c r="Y52" s="4">
        <f>IF(W52="NoWall",    IF(TRUNC(MOD((COS(ROUND($I52*(Y$2*$E52-Param!$G$16)+Param!$G$15,0)+Param!$H$8)+SIN(Y$2*$E52-0.5+Param!$H$9))*100000,1),2)&gt;PWallY,        $G52*(Y$2-Param!$G$16*$E52),        "NoWall"),    W52)</f>
        <v>2.6394370892345749</v>
      </c>
      <c r="Z52" s="4">
        <f>IF(X52="NoWall",     IF(TRUNC(MOD((COS(Z$2*$D52-0.5+Param!$H$8)+SIN(ROUND($H52*(Z$2*$D52-Param!$G$15)+Param!$G$16,0)+Param!$H$9))*1000,1),2)&gt;PwallX,        $F52*(Z$2-Param!$G$15*$D52),        "NoWall"),     X52)</f>
        <v>1.9599067408147142</v>
      </c>
      <c r="AA52" s="4">
        <f>IF(Y52="NoWall",    IF(TRUNC(MOD((COS(ROUND($I52*(AA$2*$E52-Param!$G$16)+Param!$G$15,0)+Param!$H$8)+SIN(AA$2*$E52-0.5+Param!$H$9))*100000,1),2)&gt;PWallY,        $G52*(AA$2-Param!$G$16*$E52),        "NoWall"),    Y52)</f>
        <v>2.6394370892345749</v>
      </c>
      <c r="AB52" s="8">
        <f t="shared" si="8"/>
        <v>1.9599067408147142</v>
      </c>
      <c r="AC52" s="8">
        <f>AB52*COS(B52-Param!$D$14)</f>
        <v>1.9592102565209322</v>
      </c>
      <c r="AD52" s="4">
        <f t="shared" si="9"/>
        <v>0.4466276966574465</v>
      </c>
      <c r="AE52" s="4">
        <f>MIN(AC52,Ghosts!P90)</f>
        <v>1.9592102565209322</v>
      </c>
    </row>
    <row r="53" spans="1:31" s="4" customFormat="1">
      <c r="A53" s="4">
        <f t="shared" si="10"/>
        <v>1</v>
      </c>
      <c r="B53" s="4">
        <f>MOD(ATAN(A53/Param!$B$29*2)+Param!$D$14,2*PI())</f>
        <v>2.0204611830876247</v>
      </c>
      <c r="C53" s="4">
        <f t="shared" si="15"/>
        <v>115.76389846092999</v>
      </c>
      <c r="D53" s="4">
        <f t="shared" si="3"/>
        <v>-1</v>
      </c>
      <c r="E53" s="4">
        <f t="shared" si="4"/>
        <v>1</v>
      </c>
      <c r="F53" s="4">
        <f t="shared" si="16"/>
        <v>2.3006290375995531</v>
      </c>
      <c r="G53" s="4">
        <f t="shared" si="6"/>
        <v>1.1103797067842081</v>
      </c>
      <c r="H53" s="4">
        <f t="shared" si="17"/>
        <v>-2.0719300105568834</v>
      </c>
      <c r="I53" s="4">
        <f t="shared" si="18"/>
        <v>-0.48264178563214344</v>
      </c>
      <c r="J53" s="4">
        <f>IF(TRUNC(MOD((COS(J$2*$D53-0.5+Param!$H$8)+SIN(ROUND($H53*(J$2*$D53-Param!$G$15)+Param!$G$16,0)+Param!$H$9))*1000,1),2)&gt;PwallX,    $F53*(J$2-Param!$G$15*$D53),    "NoWall")</f>
        <v>2.0138524838240728</v>
      </c>
      <c r="K53" s="4" t="str">
        <f>IF(TRUNC(MOD((COS(ROUND($I53*(K$2*$E53-Param!$G$16)+Param!$G$15,0)+Param!$H$8)+SIN(K$2*$E53-0.5+Param!$H$9))*100000,1),2)&gt;PWallY,    $G53*(K$2-Param!$G$16*$E53),    "NoWall")</f>
        <v>NoWall</v>
      </c>
      <c r="L53" s="4">
        <f>IF(J53="NoWall",     IF(TRUNC(MOD((COS(L$2*$D53-0.5+Param!$H$8)+SIN(ROUND($H53*(L$2*$D53-Param!$G$15)+Param!$G$16,0)+Param!$H$9))*1000,1),2)&gt;PwallX,        $F53*(L$2-Param!$G$15*$D53),        "NoWall"),     J53)</f>
        <v>2.0138524838240728</v>
      </c>
      <c r="M53" s="4" t="str">
        <f>IF(K53="NoWall",    IF(TRUNC(MOD((COS(ROUND($I53*(M$2*$E53-Param!$G$16)+Param!$G$15,0)+Param!$H$8)+SIN(M$2*$E53-0.5+Param!$H$9))*100000,1),2)&gt;PWallY,        $G53*(M$2-Param!$G$16*$E53),        "NoWall"),    K53)</f>
        <v>NoWall</v>
      </c>
      <c r="N53" s="4">
        <f>IF(L53="NoWall",     IF(TRUNC(MOD((COS(N$2*$D53-0.5+Param!$H$8)+SIN(ROUND($H53*(N$2*$D53-Param!$G$15)+Param!$G$16,0)+Param!$H$9))*1000,1),2)&gt;PwallX,        $F53*(N$2-Param!$G$15*$D53),        "NoWall"),     L53)</f>
        <v>2.0138524838240728</v>
      </c>
      <c r="O53" s="4">
        <f>IF(M53="NoWall",    IF(TRUNC(MOD((COS(ROUND($I53*(O$2*$E53-Param!$G$16)+Param!$G$15,0)+Param!$H$8)+SIN(O$2*$E53-0.5+Param!$H$9))*100000,1),2)&gt;PWallY,        $G53*(O$2-Param!$G$16*$E53),        "NoWall"),    M53)</f>
        <v>2.6222248472854832</v>
      </c>
      <c r="P53" s="4">
        <f>IF(N53="NoWall",     IF(TRUNC(MOD((COS(P$2*$D53-0.5+Param!$H$8)+SIN(ROUND($H53*(P$2*$D53-Param!$G$15)+Param!$G$16,0)+Param!$H$9))*1000,1),2)&gt;PwallX,        $F53*(P$2-Param!$G$15*$D53),        "NoWall"),     N53)</f>
        <v>2.0138524838240728</v>
      </c>
      <c r="Q53" s="4">
        <f>IF(O53="NoWall",    IF(TRUNC(MOD((COS(ROUND($I53*(Q$2*$E53-Param!$G$16)+Param!$G$15,0)+Param!$H$8)+SIN(Q$2*$E53-0.5+Param!$H$9))*100000,1),2)&gt;PWallY,        $G53*(Q$2-Param!$G$16*$E53),        "NoWall"),    O53)</f>
        <v>2.6222248472854832</v>
      </c>
      <c r="R53" s="4">
        <f>IF(P53="NoWall",     IF(TRUNC(MOD((COS(R$2*$D53-0.5+Param!$H$8)+SIN(ROUND($H53*(R$2*$D53-Param!$G$15)+Param!$G$16,0)+Param!$H$9))*1000,1),2)&gt;PwallX,        $F53*(R$2-Param!$G$15*$D53),        "NoWall"),     P53)</f>
        <v>2.0138524838240728</v>
      </c>
      <c r="S53" s="4">
        <f>IF(Q53="NoWall",    IF(TRUNC(MOD((COS(ROUND($I53*(S$2*$E53-Param!$G$16)+Param!$G$15,0)+Param!$H$8)+SIN(S$2*$E53-0.5+Param!$H$9))*100000,1),2)&gt;PWallY,        $G53*(S$2-Param!$G$16*$E53),        "NoWall"),    Q53)</f>
        <v>2.6222248472854832</v>
      </c>
      <c r="T53" s="4">
        <f>IF(R53="NoWall",     IF(TRUNC(MOD((COS(T$2*$D53-0.5+Param!$H$8)+SIN(ROUND($H53*(T$2*$D53-Param!$G$15)+Param!$G$16,0)+Param!$H$9))*1000,1),2)&gt;PwallX,        $F53*(T$2-Param!$G$15*$D53),        "NoWall"),     R53)</f>
        <v>2.0138524838240728</v>
      </c>
      <c r="U53" s="4">
        <f>IF(S53="NoWall",    IF(TRUNC(MOD((COS(ROUND($I53*(U$2*$E53-Param!$G$16)+Param!$G$15,0)+Param!$H$8)+SIN(U$2*$E53-0.5+Param!$H$9))*100000,1),2)&gt;PWallY,        $G53*(U$2-Param!$G$16*$E53),        "NoWall"),    S53)</f>
        <v>2.6222248472854832</v>
      </c>
      <c r="V53" s="4">
        <f>IF(T53="NoWall",     IF(TRUNC(MOD((COS(V$2*$D53-0.5+Param!$H$8)+SIN(ROUND($H53*(V$2*$D53-Param!$G$15)+Param!$G$16,0)+Param!$H$9))*1000,1),2)&gt;PwallX,        $F53*(V$2-Param!$G$15*$D53),        "NoWall"),     T53)</f>
        <v>2.0138524838240728</v>
      </c>
      <c r="W53" s="4">
        <f>IF(U53="NoWall",    IF(TRUNC(MOD((COS(ROUND($I53*(W$2*$E53-Param!$G$16)+Param!$G$15,0)+Param!$H$8)+SIN(W$2*$E53-0.5+Param!$H$9))*100000,1),2)&gt;PWallY,        $G53*(W$2-Param!$G$16*$E53),        "NoWall"),    U53)</f>
        <v>2.6222248472854832</v>
      </c>
      <c r="X53" s="4">
        <f>IF(V53="NoWall",     IF(TRUNC(MOD((COS(X$2*$D53-0.5+Param!$H$8)+SIN(ROUND($H53*(X$2*$D53-Param!$G$15)+Param!$G$16,0)+Param!$H$9))*1000,1),2)&gt;PwallX,        $F53*(X$2-Param!$G$15*$D53),        "NoWall"),     V53)</f>
        <v>2.0138524838240728</v>
      </c>
      <c r="Y53" s="4">
        <f>IF(W53="NoWall",    IF(TRUNC(MOD((COS(ROUND($I53*(Y$2*$E53-Param!$G$16)+Param!$G$15,0)+Param!$H$8)+SIN(Y$2*$E53-0.5+Param!$H$9))*100000,1),2)&gt;PWallY,        $G53*(Y$2-Param!$G$16*$E53),        "NoWall"),    W53)</f>
        <v>2.6222248472854832</v>
      </c>
      <c r="Z53" s="4">
        <f>IF(X53="NoWall",     IF(TRUNC(MOD((COS(Z$2*$D53-0.5+Param!$H$8)+SIN(ROUND($H53*(Z$2*$D53-Param!$G$15)+Param!$G$16,0)+Param!$H$9))*1000,1),2)&gt;PwallX,        $F53*(Z$2-Param!$G$15*$D53),        "NoWall"),     X53)</f>
        <v>2.0138524838240728</v>
      </c>
      <c r="AA53" s="4">
        <f>IF(Y53="NoWall",    IF(TRUNC(MOD((COS(ROUND($I53*(AA$2*$E53-Param!$G$16)+Param!$G$15,0)+Param!$H$8)+SIN(AA$2*$E53-0.5+Param!$H$9))*100000,1),2)&gt;PWallY,        $G53*(AA$2-Param!$G$16*$E53),        "NoWall"),    Y53)</f>
        <v>2.6222248472854832</v>
      </c>
      <c r="AB53" s="8">
        <f t="shared" si="8"/>
        <v>2.0138524838240728</v>
      </c>
      <c r="AC53" s="8">
        <f>AB53*COS(B53-Param!$D$14)</f>
        <v>2.0136734985787452</v>
      </c>
      <c r="AD53" s="4">
        <f t="shared" si="9"/>
        <v>0.43466373050884693</v>
      </c>
      <c r="AE53" s="4">
        <f>MIN(AC53,Ghosts!P91)</f>
        <v>2.0136734985787452</v>
      </c>
    </row>
    <row r="54" spans="1:31" s="4" customFormat="1">
      <c r="A54" s="4">
        <f t="shared" si="10"/>
        <v>0</v>
      </c>
      <c r="B54" s="4">
        <f>MOD(ATAN(A54/Param!$B$29*2)+Param!$D$14,2*PI())</f>
        <v>2.0071286397934789</v>
      </c>
      <c r="C54" s="4">
        <f t="shared" si="15"/>
        <v>114.99999999999999</v>
      </c>
      <c r="D54" s="4">
        <f t="shared" si="3"/>
        <v>-1</v>
      </c>
      <c r="E54" s="4">
        <f t="shared" si="4"/>
        <v>1</v>
      </c>
      <c r="F54" s="4">
        <f t="shared" si="16"/>
        <v>2.366201583152499</v>
      </c>
      <c r="G54" s="4">
        <f t="shared" si="6"/>
        <v>1.1033779189624917</v>
      </c>
      <c r="H54" s="4">
        <f t="shared" si="17"/>
        <v>-2.144506920509559</v>
      </c>
      <c r="I54" s="4">
        <f t="shared" si="18"/>
        <v>-0.46630765815499847</v>
      </c>
      <c r="J54" s="4">
        <f>IF(TRUNC(MOD((COS(J$2*$D54-0.5+Param!$H$8)+SIN(ROUND($H54*(J$2*$D54-Param!$G$15)+Param!$G$16,0)+Param!$H$9))*1000,1),2)&gt;PwallX,    $F54*(J$2-Param!$G$15*$D54),    "NoWall")</f>
        <v>2.0712513219567299</v>
      </c>
      <c r="K54" s="4" t="str">
        <f>IF(TRUNC(MOD((COS(ROUND($I54*(K$2*$E54-Param!$G$16)+Param!$G$15,0)+Param!$H$8)+SIN(K$2*$E54-0.5+Param!$H$9))*100000,1),2)&gt;PWallY,    $G54*(K$2-Param!$G$16*$E54),    "NoWall")</f>
        <v>NoWall</v>
      </c>
      <c r="L54" s="4">
        <f>IF(J54="NoWall",     IF(TRUNC(MOD((COS(L$2*$D54-0.5+Param!$H$8)+SIN(ROUND($H54*(L$2*$D54-Param!$G$15)+Param!$G$16,0)+Param!$H$9))*1000,1),2)&gt;PwallX,        $F54*(L$2-Param!$G$15*$D54),        "NoWall"),     J54)</f>
        <v>2.0712513219567299</v>
      </c>
      <c r="M54" s="4" t="str">
        <f>IF(K54="NoWall",    IF(TRUNC(MOD((COS(ROUND($I54*(M$2*$E54-Param!$G$16)+Param!$G$15,0)+Param!$H$8)+SIN(M$2*$E54-0.5+Param!$H$9))*100000,1),2)&gt;PWallY,        $G54*(M$2-Param!$G$16*$E54),        "NoWall"),    K54)</f>
        <v>NoWall</v>
      </c>
      <c r="N54" s="4">
        <f>IF(L54="NoWall",     IF(TRUNC(MOD((COS(N$2*$D54-0.5+Param!$H$8)+SIN(ROUND($H54*(N$2*$D54-Param!$G$15)+Param!$G$16,0)+Param!$H$9))*1000,1),2)&gt;PwallX,        $F54*(N$2-Param!$G$15*$D54),        "NoWall"),     L54)</f>
        <v>2.0712513219567299</v>
      </c>
      <c r="O54" s="4">
        <f>IF(M54="NoWall",    IF(TRUNC(MOD((COS(ROUND($I54*(O$2*$E54-Param!$G$16)+Param!$G$15,0)+Param!$H$8)+SIN(O$2*$E54-0.5+Param!$H$9))*100000,1),2)&gt;PWallY,        $G54*(O$2-Param!$G$16*$E54),        "NoWall"),    M54)</f>
        <v>2.6056897270114474</v>
      </c>
      <c r="P54" s="4">
        <f>IF(N54="NoWall",     IF(TRUNC(MOD((COS(P$2*$D54-0.5+Param!$H$8)+SIN(ROUND($H54*(P$2*$D54-Param!$G$15)+Param!$G$16,0)+Param!$H$9))*1000,1),2)&gt;PwallX,        $F54*(P$2-Param!$G$15*$D54),        "NoWall"),     N54)</f>
        <v>2.0712513219567299</v>
      </c>
      <c r="Q54" s="4">
        <f>IF(O54="NoWall",    IF(TRUNC(MOD((COS(ROUND($I54*(Q$2*$E54-Param!$G$16)+Param!$G$15,0)+Param!$H$8)+SIN(Q$2*$E54-0.5+Param!$H$9))*100000,1),2)&gt;PWallY,        $G54*(Q$2-Param!$G$16*$E54),        "NoWall"),    O54)</f>
        <v>2.6056897270114474</v>
      </c>
      <c r="R54" s="4">
        <f>IF(P54="NoWall",     IF(TRUNC(MOD((COS(R$2*$D54-0.5+Param!$H$8)+SIN(ROUND($H54*(R$2*$D54-Param!$G$15)+Param!$G$16,0)+Param!$H$9))*1000,1),2)&gt;PwallX,        $F54*(R$2-Param!$G$15*$D54),        "NoWall"),     P54)</f>
        <v>2.0712513219567299</v>
      </c>
      <c r="S54" s="4">
        <f>IF(Q54="NoWall",    IF(TRUNC(MOD((COS(ROUND($I54*(S$2*$E54-Param!$G$16)+Param!$G$15,0)+Param!$H$8)+SIN(S$2*$E54-0.5+Param!$H$9))*100000,1),2)&gt;PWallY,        $G54*(S$2-Param!$G$16*$E54),        "NoWall"),    Q54)</f>
        <v>2.6056897270114474</v>
      </c>
      <c r="T54" s="4">
        <f>IF(R54="NoWall",     IF(TRUNC(MOD((COS(T$2*$D54-0.5+Param!$H$8)+SIN(ROUND($H54*(T$2*$D54-Param!$G$15)+Param!$G$16,0)+Param!$H$9))*1000,1),2)&gt;PwallX,        $F54*(T$2-Param!$G$15*$D54),        "NoWall"),     R54)</f>
        <v>2.0712513219567299</v>
      </c>
      <c r="U54" s="4">
        <f>IF(S54="NoWall",    IF(TRUNC(MOD((COS(ROUND($I54*(U$2*$E54-Param!$G$16)+Param!$G$15,0)+Param!$H$8)+SIN(U$2*$E54-0.5+Param!$H$9))*100000,1),2)&gt;PWallY,        $G54*(U$2-Param!$G$16*$E54),        "NoWall"),    S54)</f>
        <v>2.6056897270114474</v>
      </c>
      <c r="V54" s="4">
        <f>IF(T54="NoWall",     IF(TRUNC(MOD((COS(V$2*$D54-0.5+Param!$H$8)+SIN(ROUND($H54*(V$2*$D54-Param!$G$15)+Param!$G$16,0)+Param!$H$9))*1000,1),2)&gt;PwallX,        $F54*(V$2-Param!$G$15*$D54),        "NoWall"),     T54)</f>
        <v>2.0712513219567299</v>
      </c>
      <c r="W54" s="4">
        <f>IF(U54="NoWall",    IF(TRUNC(MOD((COS(ROUND($I54*(W$2*$E54-Param!$G$16)+Param!$G$15,0)+Param!$H$8)+SIN(W$2*$E54-0.5+Param!$H$9))*100000,1),2)&gt;PWallY,        $G54*(W$2-Param!$G$16*$E54),        "NoWall"),    U54)</f>
        <v>2.6056897270114474</v>
      </c>
      <c r="X54" s="4">
        <f>IF(V54="NoWall",     IF(TRUNC(MOD((COS(X$2*$D54-0.5+Param!$H$8)+SIN(ROUND($H54*(X$2*$D54-Param!$G$15)+Param!$G$16,0)+Param!$H$9))*1000,1),2)&gt;PwallX,        $F54*(X$2-Param!$G$15*$D54),        "NoWall"),     V54)</f>
        <v>2.0712513219567299</v>
      </c>
      <c r="Y54" s="4">
        <f>IF(W54="NoWall",    IF(TRUNC(MOD((COS(ROUND($I54*(Y$2*$E54-Param!$G$16)+Param!$G$15,0)+Param!$H$8)+SIN(Y$2*$E54-0.5+Param!$H$9))*100000,1),2)&gt;PWallY,        $G54*(Y$2-Param!$G$16*$E54),        "NoWall"),    W54)</f>
        <v>2.6056897270114474</v>
      </c>
      <c r="Z54" s="4">
        <f>IF(X54="NoWall",     IF(TRUNC(MOD((COS(Z$2*$D54-0.5+Param!$H$8)+SIN(ROUND($H54*(Z$2*$D54-Param!$G$15)+Param!$G$16,0)+Param!$H$9))*1000,1),2)&gt;PwallX,        $F54*(Z$2-Param!$G$15*$D54),        "NoWall"),     X54)</f>
        <v>2.0712513219567299</v>
      </c>
      <c r="AA54" s="4">
        <f>IF(Y54="NoWall",    IF(TRUNC(MOD((COS(ROUND($I54*(AA$2*$E54-Param!$G$16)+Param!$G$15,0)+Param!$H$8)+SIN(AA$2*$E54-0.5+Param!$H$9))*100000,1),2)&gt;PWallY,        $G54*(AA$2-Param!$G$16*$E54),        "NoWall"),    Y54)</f>
        <v>2.6056897270114474</v>
      </c>
      <c r="AB54" s="8">
        <f t="shared" si="8"/>
        <v>2.0712513219567299</v>
      </c>
      <c r="AC54" s="8">
        <f>AB54*COS(B54-Param!$D$14)</f>
        <v>2.0712513219567299</v>
      </c>
      <c r="AD54" s="4">
        <f t="shared" si="9"/>
        <v>0.42261826174069933</v>
      </c>
      <c r="AE54" s="4">
        <f>MIN(AC54,Ghosts!P92)</f>
        <v>2.0712513219567299</v>
      </c>
    </row>
    <row r="55" spans="1:31" s="4" customFormat="1">
      <c r="A55" s="4">
        <f t="shared" si="10"/>
        <v>-1</v>
      </c>
      <c r="B55" s="4">
        <f>MOD(ATAN(A55/Param!$B$29*2)+Param!$D$14,2*PI())</f>
        <v>1.9937960964993333</v>
      </c>
      <c r="C55" s="4">
        <f t="shared" ref="C55:C104" si="19">B55*180/PI()</f>
        <v>114.23610153907001</v>
      </c>
      <c r="D55" s="4">
        <f t="shared" si="3"/>
        <v>-1</v>
      </c>
      <c r="E55" s="4">
        <f t="shared" si="4"/>
        <v>1</v>
      </c>
      <c r="F55" s="4">
        <f t="shared" ref="F55:F104" si="20">1/MAX(ABS(COS(B55)),0.0001)</f>
        <v>2.4360674152459567</v>
      </c>
      <c r="G55" s="4">
        <f t="shared" si="6"/>
        <v>1.0966575948431074</v>
      </c>
      <c r="H55" s="4">
        <f t="shared" ref="H55:H104" si="21">F55/G55*D55*E55</f>
        <v>-2.2213564440726561</v>
      </c>
      <c r="I55" s="4">
        <f t="shared" ref="I55:I104" si="22">1/H55</f>
        <v>-0.45017538840663973</v>
      </c>
      <c r="J55" s="4">
        <f>IF(TRUNC(MOD((COS(J$2*$D55-0.5+Param!$H$8)+SIN(ROUND($H55*(J$2*$D55-Param!$G$15)+Param!$G$16,0)+Param!$H$9))*1000,1),2)&gt;PwallX,    $F55*(J$2-Param!$G$15*$D55),    "NoWall")</f>
        <v>2.1324082825950472</v>
      </c>
      <c r="K55" s="4" t="str">
        <f>IF(TRUNC(MOD((COS(ROUND($I55*(K$2*$E55-Param!$G$16)+Param!$G$15,0)+Param!$H$8)+SIN(K$2*$E55-0.5+Param!$H$9))*100000,1),2)&gt;PWallY,    $G55*(K$2-Param!$G$16*$E55),    "NoWall")</f>
        <v>NoWall</v>
      </c>
      <c r="L55" s="4">
        <f>IF(J55="NoWall",     IF(TRUNC(MOD((COS(L$2*$D55-0.5+Param!$H$8)+SIN(ROUND($H55*(L$2*$D55-Param!$G$15)+Param!$G$16,0)+Param!$H$9))*1000,1),2)&gt;PwallX,        $F55*(L$2-Param!$G$15*$D55),        "NoWall"),     J55)</f>
        <v>2.1324082825950472</v>
      </c>
      <c r="M55" s="4" t="str">
        <f>IF(K55="NoWall",    IF(TRUNC(MOD((COS(ROUND($I55*(M$2*$E55-Param!$G$16)+Param!$G$15,0)+Param!$H$8)+SIN(M$2*$E55-0.5+Param!$H$9))*100000,1),2)&gt;PWallY,        $G55*(M$2-Param!$G$16*$E55),        "NoWall"),    K55)</f>
        <v>NoWall</v>
      </c>
      <c r="N55" s="4">
        <f>IF(L55="NoWall",     IF(TRUNC(MOD((COS(N$2*$D55-0.5+Param!$H$8)+SIN(ROUND($H55*(N$2*$D55-Param!$G$15)+Param!$G$16,0)+Param!$H$9))*1000,1),2)&gt;PwallX,        $F55*(N$2-Param!$G$15*$D55),        "NoWall"),     L55)</f>
        <v>2.1324082825950472</v>
      </c>
      <c r="O55" s="4">
        <f>IF(M55="NoWall",    IF(TRUNC(MOD((COS(ROUND($I55*(O$2*$E55-Param!$G$16)+Param!$G$15,0)+Param!$H$8)+SIN(O$2*$E55-0.5+Param!$H$9))*100000,1),2)&gt;PWallY,        $G55*(O$2-Param!$G$16*$E55),        "NoWall"),    M55)</f>
        <v>2.5898192992829929</v>
      </c>
      <c r="P55" s="4">
        <f>IF(N55="NoWall",     IF(TRUNC(MOD((COS(P$2*$D55-0.5+Param!$H$8)+SIN(ROUND($H55*(P$2*$D55-Param!$G$15)+Param!$G$16,0)+Param!$H$9))*1000,1),2)&gt;PwallX,        $F55*(P$2-Param!$G$15*$D55),        "NoWall"),     N55)</f>
        <v>2.1324082825950472</v>
      </c>
      <c r="Q55" s="4">
        <f>IF(O55="NoWall",    IF(TRUNC(MOD((COS(ROUND($I55*(Q$2*$E55-Param!$G$16)+Param!$G$15,0)+Param!$H$8)+SIN(Q$2*$E55-0.5+Param!$H$9))*100000,1),2)&gt;PWallY,        $G55*(Q$2-Param!$G$16*$E55),        "NoWall"),    O55)</f>
        <v>2.5898192992829929</v>
      </c>
      <c r="R55" s="4">
        <f>IF(P55="NoWall",     IF(TRUNC(MOD((COS(R$2*$D55-0.5+Param!$H$8)+SIN(ROUND($H55*(R$2*$D55-Param!$G$15)+Param!$G$16,0)+Param!$H$9))*1000,1),2)&gt;PwallX,        $F55*(R$2-Param!$G$15*$D55),        "NoWall"),     P55)</f>
        <v>2.1324082825950472</v>
      </c>
      <c r="S55" s="4">
        <f>IF(Q55="NoWall",    IF(TRUNC(MOD((COS(ROUND($I55*(S$2*$E55-Param!$G$16)+Param!$G$15,0)+Param!$H$8)+SIN(S$2*$E55-0.5+Param!$H$9))*100000,1),2)&gt;PWallY,        $G55*(S$2-Param!$G$16*$E55),        "NoWall"),    Q55)</f>
        <v>2.5898192992829929</v>
      </c>
      <c r="T55" s="4">
        <f>IF(R55="NoWall",     IF(TRUNC(MOD((COS(T$2*$D55-0.5+Param!$H$8)+SIN(ROUND($H55*(T$2*$D55-Param!$G$15)+Param!$G$16,0)+Param!$H$9))*1000,1),2)&gt;PwallX,        $F55*(T$2-Param!$G$15*$D55),        "NoWall"),     R55)</f>
        <v>2.1324082825950472</v>
      </c>
      <c r="U55" s="4">
        <f>IF(S55="NoWall",    IF(TRUNC(MOD((COS(ROUND($I55*(U$2*$E55-Param!$G$16)+Param!$G$15,0)+Param!$H$8)+SIN(U$2*$E55-0.5+Param!$H$9))*100000,1),2)&gt;PWallY,        $G55*(U$2-Param!$G$16*$E55),        "NoWall"),    S55)</f>
        <v>2.5898192992829929</v>
      </c>
      <c r="V55" s="4">
        <f>IF(T55="NoWall",     IF(TRUNC(MOD((COS(V$2*$D55-0.5+Param!$H$8)+SIN(ROUND($H55*(V$2*$D55-Param!$G$15)+Param!$G$16,0)+Param!$H$9))*1000,1),2)&gt;PwallX,        $F55*(V$2-Param!$G$15*$D55),        "NoWall"),     T55)</f>
        <v>2.1324082825950472</v>
      </c>
      <c r="W55" s="4">
        <f>IF(U55="NoWall",    IF(TRUNC(MOD((COS(ROUND($I55*(W$2*$E55-Param!$G$16)+Param!$G$15,0)+Param!$H$8)+SIN(W$2*$E55-0.5+Param!$H$9))*100000,1),2)&gt;PWallY,        $G55*(W$2-Param!$G$16*$E55),        "NoWall"),    U55)</f>
        <v>2.5898192992829929</v>
      </c>
      <c r="X55" s="4">
        <f>IF(V55="NoWall",     IF(TRUNC(MOD((COS(X$2*$D55-0.5+Param!$H$8)+SIN(ROUND($H55*(X$2*$D55-Param!$G$15)+Param!$G$16,0)+Param!$H$9))*1000,1),2)&gt;PwallX,        $F55*(X$2-Param!$G$15*$D55),        "NoWall"),     V55)</f>
        <v>2.1324082825950472</v>
      </c>
      <c r="Y55" s="4">
        <f>IF(W55="NoWall",    IF(TRUNC(MOD((COS(ROUND($I55*(Y$2*$E55-Param!$G$16)+Param!$G$15,0)+Param!$H$8)+SIN(Y$2*$E55-0.5+Param!$H$9))*100000,1),2)&gt;PWallY,        $G55*(Y$2-Param!$G$16*$E55),        "NoWall"),    W55)</f>
        <v>2.5898192992829929</v>
      </c>
      <c r="Z55" s="4">
        <f>IF(X55="NoWall",     IF(TRUNC(MOD((COS(Z$2*$D55-0.5+Param!$H$8)+SIN(ROUND($H55*(Z$2*$D55-Param!$G$15)+Param!$G$16,0)+Param!$H$9))*1000,1),2)&gt;PwallX,        $F55*(Z$2-Param!$G$15*$D55),        "NoWall"),     X55)</f>
        <v>2.1324082825950472</v>
      </c>
      <c r="AA55" s="4">
        <f>IF(Y55="NoWall",    IF(TRUNC(MOD((COS(ROUND($I55*(AA$2*$E55-Param!$G$16)+Param!$G$15,0)+Param!$H$8)+SIN(AA$2*$E55-0.5+Param!$H$9))*100000,1),2)&gt;PWallY,        $G55*(AA$2-Param!$G$16*$E55),        "NoWall"),    Y55)</f>
        <v>2.5898192992829929</v>
      </c>
      <c r="AB55" s="8">
        <f t="shared" si="8"/>
        <v>2.1324082825950472</v>
      </c>
      <c r="AC55" s="8">
        <f>AB55*COS(B55-Param!$D$14)</f>
        <v>2.1322187604613934</v>
      </c>
      <c r="AD55" s="4">
        <f t="shared" si="9"/>
        <v>0.41049767085326549</v>
      </c>
      <c r="AE55" s="4">
        <f>MIN(AC55,Ghosts!P93)</f>
        <v>2.1322187604613934</v>
      </c>
    </row>
    <row r="56" spans="1:31" s="4" customFormat="1">
      <c r="A56" s="4">
        <f t="shared" si="10"/>
        <v>-2</v>
      </c>
      <c r="B56" s="4">
        <f>MOD(ATAN(A56/Param!$B$29*2)+Param!$D$14,2*PI())</f>
        <v>1.9804682914188809</v>
      </c>
      <c r="C56" s="4">
        <f t="shared" si="19"/>
        <v>113.47247455778708</v>
      </c>
      <c r="D56" s="4">
        <f t="shared" si="3"/>
        <v>-1</v>
      </c>
      <c r="E56" s="4">
        <f t="shared" si="4"/>
        <v>1</v>
      </c>
      <c r="F56" s="4">
        <f t="shared" si="20"/>
        <v>2.5106170324455643</v>
      </c>
      <c r="G56" s="4">
        <f t="shared" si="6"/>
        <v>1.09021349731659</v>
      </c>
      <c r="H56" s="4">
        <f t="shared" si="21"/>
        <v>-2.3028673178465517</v>
      </c>
      <c r="I56" s="4">
        <f t="shared" si="22"/>
        <v>-0.43424125751852527</v>
      </c>
      <c r="J56" s="4">
        <f>IF(TRUNC(MOD((COS(J$2*$D56-0.5+Param!$H$8)+SIN(ROUND($H56*(J$2*$D56-Param!$G$15)+Param!$G$16,0)+Param!$H$9))*1000,1),2)&gt;PwallX,    $F56*(J$2-Param!$G$15*$D56),    "NoWall")</f>
        <v>2.1976651881247666</v>
      </c>
      <c r="K56" s="4" t="str">
        <f>IF(TRUNC(MOD((COS(ROUND($I56*(K$2*$E56-Param!$G$16)+Param!$G$15,0)+Param!$H$8)+SIN(K$2*$E56-0.5+Param!$H$9))*100000,1),2)&gt;PWallY,    $G56*(K$2-Param!$G$16*$E56),    "NoWall")</f>
        <v>NoWall</v>
      </c>
      <c r="L56" s="4">
        <f>IF(J56="NoWall",     IF(TRUNC(MOD((COS(L$2*$D56-0.5+Param!$H$8)+SIN(ROUND($H56*(L$2*$D56-Param!$G$15)+Param!$G$16,0)+Param!$H$9))*1000,1),2)&gt;PwallX,        $F56*(L$2-Param!$G$15*$D56),        "NoWall"),     J56)</f>
        <v>2.1976651881247666</v>
      </c>
      <c r="M56" s="4" t="str">
        <f>IF(K56="NoWall",    IF(TRUNC(MOD((COS(ROUND($I56*(M$2*$E56-Param!$G$16)+Param!$G$15,0)+Param!$H$8)+SIN(M$2*$E56-0.5+Param!$H$9))*100000,1),2)&gt;PWallY,        $G56*(M$2-Param!$G$16*$E56),        "NoWall"),    K56)</f>
        <v>NoWall</v>
      </c>
      <c r="N56" s="4">
        <f>IF(L56="NoWall",     IF(TRUNC(MOD((COS(N$2*$D56-0.5+Param!$H$8)+SIN(ROUND($H56*(N$2*$D56-Param!$G$15)+Param!$G$16,0)+Param!$H$9))*1000,1),2)&gt;PwallX,        $F56*(N$2-Param!$G$15*$D56),        "NoWall"),     L56)</f>
        <v>2.1976651881247666</v>
      </c>
      <c r="O56" s="4">
        <f>IF(M56="NoWall",    IF(TRUNC(MOD((COS(ROUND($I56*(O$2*$E56-Param!$G$16)+Param!$G$15,0)+Param!$H$8)+SIN(O$2*$E56-0.5+Param!$H$9))*100000,1),2)&gt;PWallY,        $G56*(O$2-Param!$G$16*$E56),        "NoWall"),    M56)</f>
        <v>2.5746011963681772</v>
      </c>
      <c r="P56" s="4">
        <f>IF(N56="NoWall",     IF(TRUNC(MOD((COS(P$2*$D56-0.5+Param!$H$8)+SIN(ROUND($H56*(P$2*$D56-Param!$G$15)+Param!$G$16,0)+Param!$H$9))*1000,1),2)&gt;PwallX,        $F56*(P$2-Param!$G$15*$D56),        "NoWall"),     N56)</f>
        <v>2.1976651881247666</v>
      </c>
      <c r="Q56" s="4">
        <f>IF(O56="NoWall",    IF(TRUNC(MOD((COS(ROUND($I56*(Q$2*$E56-Param!$G$16)+Param!$G$15,0)+Param!$H$8)+SIN(Q$2*$E56-0.5+Param!$H$9))*100000,1),2)&gt;PWallY,        $G56*(Q$2-Param!$G$16*$E56),        "NoWall"),    O56)</f>
        <v>2.5746011963681772</v>
      </c>
      <c r="R56" s="4">
        <f>IF(P56="NoWall",     IF(TRUNC(MOD((COS(R$2*$D56-0.5+Param!$H$8)+SIN(ROUND($H56*(R$2*$D56-Param!$G$15)+Param!$G$16,0)+Param!$H$9))*1000,1),2)&gt;PwallX,        $F56*(R$2-Param!$G$15*$D56),        "NoWall"),     P56)</f>
        <v>2.1976651881247666</v>
      </c>
      <c r="S56" s="4">
        <f>IF(Q56="NoWall",    IF(TRUNC(MOD((COS(ROUND($I56*(S$2*$E56-Param!$G$16)+Param!$G$15,0)+Param!$H$8)+SIN(S$2*$E56-0.5+Param!$H$9))*100000,1),2)&gt;PWallY,        $G56*(S$2-Param!$G$16*$E56),        "NoWall"),    Q56)</f>
        <v>2.5746011963681772</v>
      </c>
      <c r="T56" s="4">
        <f>IF(R56="NoWall",     IF(TRUNC(MOD((COS(T$2*$D56-0.5+Param!$H$8)+SIN(ROUND($H56*(T$2*$D56-Param!$G$15)+Param!$G$16,0)+Param!$H$9))*1000,1),2)&gt;PwallX,        $F56*(T$2-Param!$G$15*$D56),        "NoWall"),     R56)</f>
        <v>2.1976651881247666</v>
      </c>
      <c r="U56" s="4">
        <f>IF(S56="NoWall",    IF(TRUNC(MOD((COS(ROUND($I56*(U$2*$E56-Param!$G$16)+Param!$G$15,0)+Param!$H$8)+SIN(U$2*$E56-0.5+Param!$H$9))*100000,1),2)&gt;PWallY,        $G56*(U$2-Param!$G$16*$E56),        "NoWall"),    S56)</f>
        <v>2.5746011963681772</v>
      </c>
      <c r="V56" s="4">
        <f>IF(T56="NoWall",     IF(TRUNC(MOD((COS(V$2*$D56-0.5+Param!$H$8)+SIN(ROUND($H56*(V$2*$D56-Param!$G$15)+Param!$G$16,0)+Param!$H$9))*1000,1),2)&gt;PwallX,        $F56*(V$2-Param!$G$15*$D56),        "NoWall"),     T56)</f>
        <v>2.1976651881247666</v>
      </c>
      <c r="W56" s="4">
        <f>IF(U56="NoWall",    IF(TRUNC(MOD((COS(ROUND($I56*(W$2*$E56-Param!$G$16)+Param!$G$15,0)+Param!$H$8)+SIN(W$2*$E56-0.5+Param!$H$9))*100000,1),2)&gt;PWallY,        $G56*(W$2-Param!$G$16*$E56),        "NoWall"),    U56)</f>
        <v>2.5746011963681772</v>
      </c>
      <c r="X56" s="4">
        <f>IF(V56="NoWall",     IF(TRUNC(MOD((COS(X$2*$D56-0.5+Param!$H$8)+SIN(ROUND($H56*(X$2*$D56-Param!$G$15)+Param!$G$16,0)+Param!$H$9))*1000,1),2)&gt;PwallX,        $F56*(X$2-Param!$G$15*$D56),        "NoWall"),     V56)</f>
        <v>2.1976651881247666</v>
      </c>
      <c r="Y56" s="4">
        <f>IF(W56="NoWall",    IF(TRUNC(MOD((COS(ROUND($I56*(Y$2*$E56-Param!$G$16)+Param!$G$15,0)+Param!$H$8)+SIN(Y$2*$E56-0.5+Param!$H$9))*100000,1),2)&gt;PWallY,        $G56*(Y$2-Param!$G$16*$E56),        "NoWall"),    W56)</f>
        <v>2.5746011963681772</v>
      </c>
      <c r="Z56" s="4">
        <f>IF(X56="NoWall",     IF(TRUNC(MOD((COS(Z$2*$D56-0.5+Param!$H$8)+SIN(ROUND($H56*(Z$2*$D56-Param!$G$15)+Param!$G$16,0)+Param!$H$9))*1000,1),2)&gt;PwallX,        $F56*(Z$2-Param!$G$15*$D56),        "NoWall"),     X56)</f>
        <v>2.1976651881247666</v>
      </c>
      <c r="AA56" s="4">
        <f>IF(Y56="NoWall",    IF(TRUNC(MOD((COS(ROUND($I56*(AA$2*$E56-Param!$G$16)+Param!$G$15,0)+Param!$H$8)+SIN(AA$2*$E56-0.5+Param!$H$9))*100000,1),2)&gt;PWallY,        $G56*(AA$2-Param!$G$16*$E56),        "NoWall"),    Y56)</f>
        <v>2.5746011963681772</v>
      </c>
      <c r="AB56" s="8">
        <f t="shared" si="8"/>
        <v>2.1976651881247666</v>
      </c>
      <c r="AC56" s="8">
        <f>AB56*COS(B56-Param!$D$14)</f>
        <v>2.1968842125535084</v>
      </c>
      <c r="AD56" s="4">
        <f t="shared" si="9"/>
        <v>0.39830845846923579</v>
      </c>
      <c r="AE56" s="4">
        <f>MIN(AC56,Ghosts!P94)</f>
        <v>2.1968842125535084</v>
      </c>
    </row>
    <row r="57" spans="1:31" s="4" customFormat="1">
      <c r="A57" s="4">
        <f t="shared" si="10"/>
        <v>-3</v>
      </c>
      <c r="B57" s="4">
        <f>MOD(ATAN(A57/Param!$B$29*2)+Param!$D$14,2*PI())</f>
        <v>1.9671499526701888</v>
      </c>
      <c r="C57" s="4">
        <f t="shared" si="19"/>
        <v>112.70938995736147</v>
      </c>
      <c r="D57" s="4">
        <f t="shared" si="3"/>
        <v>-1</v>
      </c>
      <c r="E57" s="4">
        <f t="shared" si="4"/>
        <v>1</v>
      </c>
      <c r="F57" s="4">
        <f t="shared" si="20"/>
        <v>2.5902895417783456</v>
      </c>
      <c r="G57" s="4">
        <f t="shared" si="6"/>
        <v>1.0840404146155207</v>
      </c>
      <c r="H57" s="4">
        <f t="shared" si="21"/>
        <v>-2.3894769114277441</v>
      </c>
      <c r="I57" s="4">
        <f t="shared" si="22"/>
        <v>-0.41850163741590068</v>
      </c>
      <c r="J57" s="4">
        <f>IF(TRUNC(MOD((COS(J$2*$D57-0.5+Param!$H$8)+SIN(ROUND($H57*(J$2*$D57-Param!$G$15)+Param!$G$16,0)+Param!$H$9))*1000,1),2)&gt;PwallX,    $F57*(J$2-Param!$G$15*$D57),    "NoWall")</f>
        <v>2.2674064102818718</v>
      </c>
      <c r="K57" s="4" t="str">
        <f>IF(TRUNC(MOD((COS(ROUND($I57*(K$2*$E57-Param!$G$16)+Param!$G$15,0)+Param!$H$8)+SIN(K$2*$E57-0.5+Param!$H$9))*100000,1),2)&gt;PWallY,    $G57*(K$2-Param!$G$16*$E57),    "NoWall")</f>
        <v>NoWall</v>
      </c>
      <c r="L57" s="4">
        <f>IF(J57="NoWall",     IF(TRUNC(MOD((COS(L$2*$D57-0.5+Param!$H$8)+SIN(ROUND($H57*(L$2*$D57-Param!$G$15)+Param!$G$16,0)+Param!$H$9))*1000,1),2)&gt;PwallX,        $F57*(L$2-Param!$G$15*$D57),        "NoWall"),     J57)</f>
        <v>2.2674064102818718</v>
      </c>
      <c r="M57" s="4" t="str">
        <f>IF(K57="NoWall",    IF(TRUNC(MOD((COS(ROUND($I57*(M$2*$E57-Param!$G$16)+Param!$G$15,0)+Param!$H$8)+SIN(M$2*$E57-0.5+Param!$H$9))*100000,1),2)&gt;PWallY,        $G57*(M$2-Param!$G$16*$E57),        "NoWall"),    K57)</f>
        <v>NoWall</v>
      </c>
      <c r="N57" s="4">
        <f>IF(L57="NoWall",     IF(TRUNC(MOD((COS(N$2*$D57-0.5+Param!$H$8)+SIN(ROUND($H57*(N$2*$D57-Param!$G$15)+Param!$G$16,0)+Param!$H$9))*1000,1),2)&gt;PwallX,        $F57*(N$2-Param!$G$15*$D57),        "NoWall"),     L57)</f>
        <v>2.2674064102818718</v>
      </c>
      <c r="O57" s="4">
        <f>IF(M57="NoWall",    IF(TRUNC(MOD((COS(ROUND($I57*(O$2*$E57-Param!$G$16)+Param!$G$15,0)+Param!$H$8)+SIN(O$2*$E57-0.5+Param!$H$9))*100000,1),2)&gt;PWallY,        $G57*(O$2-Param!$G$16*$E57),        "NoWall"),    M57)</f>
        <v>2.560023110381743</v>
      </c>
      <c r="P57" s="4">
        <f>IF(N57="NoWall",     IF(TRUNC(MOD((COS(P$2*$D57-0.5+Param!$H$8)+SIN(ROUND($H57*(P$2*$D57-Param!$G$15)+Param!$G$16,0)+Param!$H$9))*1000,1),2)&gt;PwallX,        $F57*(P$2-Param!$G$15*$D57),        "NoWall"),     N57)</f>
        <v>2.2674064102818718</v>
      </c>
      <c r="Q57" s="4">
        <f>IF(O57="NoWall",    IF(TRUNC(MOD((COS(ROUND($I57*(Q$2*$E57-Param!$G$16)+Param!$G$15,0)+Param!$H$8)+SIN(Q$2*$E57-0.5+Param!$H$9))*100000,1),2)&gt;PWallY,        $G57*(Q$2-Param!$G$16*$E57),        "NoWall"),    O57)</f>
        <v>2.560023110381743</v>
      </c>
      <c r="R57" s="4">
        <f>IF(P57="NoWall",     IF(TRUNC(MOD((COS(R$2*$D57-0.5+Param!$H$8)+SIN(ROUND($H57*(R$2*$D57-Param!$G$15)+Param!$G$16,0)+Param!$H$9))*1000,1),2)&gt;PwallX,        $F57*(R$2-Param!$G$15*$D57),        "NoWall"),     P57)</f>
        <v>2.2674064102818718</v>
      </c>
      <c r="S57" s="4">
        <f>IF(Q57="NoWall",    IF(TRUNC(MOD((COS(ROUND($I57*(S$2*$E57-Param!$G$16)+Param!$G$15,0)+Param!$H$8)+SIN(S$2*$E57-0.5+Param!$H$9))*100000,1),2)&gt;PWallY,        $G57*(S$2-Param!$G$16*$E57),        "NoWall"),    Q57)</f>
        <v>2.560023110381743</v>
      </c>
      <c r="T57" s="4">
        <f>IF(R57="NoWall",     IF(TRUNC(MOD((COS(T$2*$D57-0.5+Param!$H$8)+SIN(ROUND($H57*(T$2*$D57-Param!$G$15)+Param!$G$16,0)+Param!$H$9))*1000,1),2)&gt;PwallX,        $F57*(T$2-Param!$G$15*$D57),        "NoWall"),     R57)</f>
        <v>2.2674064102818718</v>
      </c>
      <c r="U57" s="4">
        <f>IF(S57="NoWall",    IF(TRUNC(MOD((COS(ROUND($I57*(U$2*$E57-Param!$G$16)+Param!$G$15,0)+Param!$H$8)+SIN(U$2*$E57-0.5+Param!$H$9))*100000,1),2)&gt;PWallY,        $G57*(U$2-Param!$G$16*$E57),        "NoWall"),    S57)</f>
        <v>2.560023110381743</v>
      </c>
      <c r="V57" s="4">
        <f>IF(T57="NoWall",     IF(TRUNC(MOD((COS(V$2*$D57-0.5+Param!$H$8)+SIN(ROUND($H57*(V$2*$D57-Param!$G$15)+Param!$G$16,0)+Param!$H$9))*1000,1),2)&gt;PwallX,        $F57*(V$2-Param!$G$15*$D57),        "NoWall"),     T57)</f>
        <v>2.2674064102818718</v>
      </c>
      <c r="W57" s="4">
        <f>IF(U57="NoWall",    IF(TRUNC(MOD((COS(ROUND($I57*(W$2*$E57-Param!$G$16)+Param!$G$15,0)+Param!$H$8)+SIN(W$2*$E57-0.5+Param!$H$9))*100000,1),2)&gt;PWallY,        $G57*(W$2-Param!$G$16*$E57),        "NoWall"),    U57)</f>
        <v>2.560023110381743</v>
      </c>
      <c r="X57" s="4">
        <f>IF(V57="NoWall",     IF(TRUNC(MOD((COS(X$2*$D57-0.5+Param!$H$8)+SIN(ROUND($H57*(X$2*$D57-Param!$G$15)+Param!$G$16,0)+Param!$H$9))*1000,1),2)&gt;PwallX,        $F57*(X$2-Param!$G$15*$D57),        "NoWall"),     V57)</f>
        <v>2.2674064102818718</v>
      </c>
      <c r="Y57" s="4">
        <f>IF(W57="NoWall",    IF(TRUNC(MOD((COS(ROUND($I57*(Y$2*$E57-Param!$G$16)+Param!$G$15,0)+Param!$H$8)+SIN(Y$2*$E57-0.5+Param!$H$9))*100000,1),2)&gt;PWallY,        $G57*(Y$2-Param!$G$16*$E57),        "NoWall"),    W57)</f>
        <v>2.560023110381743</v>
      </c>
      <c r="Z57" s="4">
        <f>IF(X57="NoWall",     IF(TRUNC(MOD((COS(Z$2*$D57-0.5+Param!$H$8)+SIN(ROUND($H57*(Z$2*$D57-Param!$G$15)+Param!$G$16,0)+Param!$H$9))*1000,1),2)&gt;PwallX,        $F57*(Z$2-Param!$G$15*$D57),        "NoWall"),     X57)</f>
        <v>2.2674064102818718</v>
      </c>
      <c r="AA57" s="4">
        <f>IF(Y57="NoWall",    IF(TRUNC(MOD((COS(ROUND($I57*(AA$2*$E57-Param!$G$16)+Param!$G$15,0)+Param!$H$8)+SIN(AA$2*$E57-0.5+Param!$H$9))*100000,1),2)&gt;PWallY,        $G57*(AA$2-Param!$G$16*$E57),        "NoWall"),    Y57)</f>
        <v>2.560023110381743</v>
      </c>
      <c r="AB57" s="8">
        <f t="shared" si="8"/>
        <v>2.2674064102818718</v>
      </c>
      <c r="AC57" s="8">
        <f>AB57*COS(B57-Param!$D$14)</f>
        <v>2.2655946589655773</v>
      </c>
      <c r="AD57" s="4">
        <f t="shared" si="9"/>
        <v>0.38605722791648106</v>
      </c>
      <c r="AE57" s="4">
        <f>MIN(AC57,Ghosts!P95)</f>
        <v>2.2655946589655773</v>
      </c>
    </row>
    <row r="58" spans="1:31" s="4" customFormat="1">
      <c r="A58" s="4">
        <f t="shared" si="10"/>
        <v>-4</v>
      </c>
      <c r="B58" s="4">
        <f>MOD(ATAN(A58/Param!$B$29*2)+Param!$D$14,2*PI())</f>
        <v>1.9538457882337865</v>
      </c>
      <c r="C58" s="4">
        <f t="shared" si="19"/>
        <v>111.94711748520757</v>
      </c>
      <c r="D58" s="4">
        <f t="shared" si="3"/>
        <v>-1</v>
      </c>
      <c r="E58" s="4">
        <f t="shared" si="4"/>
        <v>1</v>
      </c>
      <c r="F58" s="4">
        <f t="shared" si="20"/>
        <v>2.6755805066323251</v>
      </c>
      <c r="G58" s="4">
        <f t="shared" si="6"/>
        <v>1.0781331599526651</v>
      </c>
      <c r="H58" s="4">
        <f t="shared" si="21"/>
        <v>-2.4816790782594933</v>
      </c>
      <c r="I58" s="4">
        <f t="shared" si="22"/>
        <v>-0.40295298806376784</v>
      </c>
      <c r="J58" s="4">
        <f>IF(TRUNC(MOD((COS(J$2*$D58-0.5+Param!$H$8)+SIN(ROUND($H58*(J$2*$D58-Param!$G$15)+Param!$G$16,0)+Param!$H$9))*1000,1),2)&gt;PwallX,    $F58*(J$2-Param!$G$15*$D58),    "NoWall")</f>
        <v>2.3420657398007907</v>
      </c>
      <c r="K58" s="4" t="str">
        <f>IF(TRUNC(MOD((COS(ROUND($I58*(K$2*$E58-Param!$G$16)+Param!$G$15,0)+Param!$H$8)+SIN(K$2*$E58-0.5+Param!$H$9))*100000,1),2)&gt;PWallY,    $G58*(K$2-Param!$G$16*$E58),    "NoWall")</f>
        <v>NoWall</v>
      </c>
      <c r="L58" s="4">
        <f>IF(J58="NoWall",     IF(TRUNC(MOD((COS(L$2*$D58-0.5+Param!$H$8)+SIN(ROUND($H58*(L$2*$D58-Param!$G$15)+Param!$G$16,0)+Param!$H$9))*1000,1),2)&gt;PwallX,        $F58*(L$2-Param!$G$15*$D58),        "NoWall"),     J58)</f>
        <v>2.3420657398007907</v>
      </c>
      <c r="M58" s="4" t="str">
        <f>IF(K58="NoWall",    IF(TRUNC(MOD((COS(ROUND($I58*(M$2*$E58-Param!$G$16)+Param!$G$15,0)+Param!$H$8)+SIN(M$2*$E58-0.5+Param!$H$9))*100000,1),2)&gt;PWallY,        $G58*(M$2-Param!$G$16*$E58),        "NoWall"),    K58)</f>
        <v>NoWall</v>
      </c>
      <c r="N58" s="4">
        <f>IF(L58="NoWall",     IF(TRUNC(MOD((COS(N$2*$D58-0.5+Param!$H$8)+SIN(ROUND($H58*(N$2*$D58-Param!$G$15)+Param!$G$16,0)+Param!$H$9))*1000,1),2)&gt;PwallX,        $F58*(N$2-Param!$G$15*$D58),        "NoWall"),     L58)</f>
        <v>2.3420657398007907</v>
      </c>
      <c r="O58" s="4">
        <f>IF(M58="NoWall",    IF(TRUNC(MOD((COS(ROUND($I58*(O$2*$E58-Param!$G$16)+Param!$G$15,0)+Param!$H$8)+SIN(O$2*$E58-0.5+Param!$H$9))*100000,1),2)&gt;PWallY,        $G58*(O$2-Param!$G$16*$E58),        "NoWall"),    M58)</f>
        <v>2.5460727924305582</v>
      </c>
      <c r="P58" s="4">
        <f>IF(N58="NoWall",     IF(TRUNC(MOD((COS(P$2*$D58-0.5+Param!$H$8)+SIN(ROUND($H58*(P$2*$D58-Param!$G$15)+Param!$G$16,0)+Param!$H$9))*1000,1),2)&gt;PwallX,        $F58*(P$2-Param!$G$15*$D58),        "NoWall"),     N58)</f>
        <v>2.3420657398007907</v>
      </c>
      <c r="Q58" s="4">
        <f>IF(O58="NoWall",    IF(TRUNC(MOD((COS(ROUND($I58*(Q$2*$E58-Param!$G$16)+Param!$G$15,0)+Param!$H$8)+SIN(Q$2*$E58-0.5+Param!$H$9))*100000,1),2)&gt;PWallY,        $G58*(Q$2-Param!$G$16*$E58),        "NoWall"),    O58)</f>
        <v>2.5460727924305582</v>
      </c>
      <c r="R58" s="4">
        <f>IF(P58="NoWall",     IF(TRUNC(MOD((COS(R$2*$D58-0.5+Param!$H$8)+SIN(ROUND($H58*(R$2*$D58-Param!$G$15)+Param!$G$16,0)+Param!$H$9))*1000,1),2)&gt;PwallX,        $F58*(R$2-Param!$G$15*$D58),        "NoWall"),     P58)</f>
        <v>2.3420657398007907</v>
      </c>
      <c r="S58" s="4">
        <f>IF(Q58="NoWall",    IF(TRUNC(MOD((COS(ROUND($I58*(S$2*$E58-Param!$G$16)+Param!$G$15,0)+Param!$H$8)+SIN(S$2*$E58-0.5+Param!$H$9))*100000,1),2)&gt;PWallY,        $G58*(S$2-Param!$G$16*$E58),        "NoWall"),    Q58)</f>
        <v>2.5460727924305582</v>
      </c>
      <c r="T58" s="4">
        <f>IF(R58="NoWall",     IF(TRUNC(MOD((COS(T$2*$D58-0.5+Param!$H$8)+SIN(ROUND($H58*(T$2*$D58-Param!$G$15)+Param!$G$16,0)+Param!$H$9))*1000,1),2)&gt;PwallX,        $F58*(T$2-Param!$G$15*$D58),        "NoWall"),     R58)</f>
        <v>2.3420657398007907</v>
      </c>
      <c r="U58" s="4">
        <f>IF(S58="NoWall",    IF(TRUNC(MOD((COS(ROUND($I58*(U$2*$E58-Param!$G$16)+Param!$G$15,0)+Param!$H$8)+SIN(U$2*$E58-0.5+Param!$H$9))*100000,1),2)&gt;PWallY,        $G58*(U$2-Param!$G$16*$E58),        "NoWall"),    S58)</f>
        <v>2.5460727924305582</v>
      </c>
      <c r="V58" s="4">
        <f>IF(T58="NoWall",     IF(TRUNC(MOD((COS(V$2*$D58-0.5+Param!$H$8)+SIN(ROUND($H58*(V$2*$D58-Param!$G$15)+Param!$G$16,0)+Param!$H$9))*1000,1),2)&gt;PwallX,        $F58*(V$2-Param!$G$15*$D58),        "NoWall"),     T58)</f>
        <v>2.3420657398007907</v>
      </c>
      <c r="W58" s="4">
        <f>IF(U58="NoWall",    IF(TRUNC(MOD((COS(ROUND($I58*(W$2*$E58-Param!$G$16)+Param!$G$15,0)+Param!$H$8)+SIN(W$2*$E58-0.5+Param!$H$9))*100000,1),2)&gt;PWallY,        $G58*(W$2-Param!$G$16*$E58),        "NoWall"),    U58)</f>
        <v>2.5460727924305582</v>
      </c>
      <c r="X58" s="4">
        <f>IF(V58="NoWall",     IF(TRUNC(MOD((COS(X$2*$D58-0.5+Param!$H$8)+SIN(ROUND($H58*(X$2*$D58-Param!$G$15)+Param!$G$16,0)+Param!$H$9))*1000,1),2)&gt;PwallX,        $F58*(X$2-Param!$G$15*$D58),        "NoWall"),     V58)</f>
        <v>2.3420657398007907</v>
      </c>
      <c r="Y58" s="4">
        <f>IF(W58="NoWall",    IF(TRUNC(MOD((COS(ROUND($I58*(Y$2*$E58-Param!$G$16)+Param!$G$15,0)+Param!$H$8)+SIN(Y$2*$E58-0.5+Param!$H$9))*100000,1),2)&gt;PWallY,        $G58*(Y$2-Param!$G$16*$E58),        "NoWall"),    W58)</f>
        <v>2.5460727924305582</v>
      </c>
      <c r="Z58" s="4">
        <f>IF(X58="NoWall",     IF(TRUNC(MOD((COS(Z$2*$D58-0.5+Param!$H$8)+SIN(ROUND($H58*(Z$2*$D58-Param!$G$15)+Param!$G$16,0)+Param!$H$9))*1000,1),2)&gt;PwallX,        $F58*(Z$2-Param!$G$15*$D58),        "NoWall"),     X58)</f>
        <v>2.3420657398007907</v>
      </c>
      <c r="AA58" s="4">
        <f>IF(Y58="NoWall",    IF(TRUNC(MOD((COS(ROUND($I58*(AA$2*$E58-Param!$G$16)+Param!$G$15,0)+Param!$H$8)+SIN(AA$2*$E58-0.5+Param!$H$9))*100000,1),2)&gt;PWallY,        $G58*(AA$2-Param!$G$16*$E58),        "NoWall"),    Y58)</f>
        <v>2.5460727924305582</v>
      </c>
      <c r="AB58" s="8">
        <f t="shared" si="8"/>
        <v>2.3420657398007907</v>
      </c>
      <c r="AC58" s="8">
        <f>AB58*COS(B58-Param!$D$14)</f>
        <v>2.3387418910586431</v>
      </c>
      <c r="AD58" s="4">
        <f t="shared" si="9"/>
        <v>0.37375066738644719</v>
      </c>
      <c r="AE58" s="4">
        <f>MIN(AC58,Ghosts!P96)</f>
        <v>2.3387418910586431</v>
      </c>
    </row>
    <row r="59" spans="1:31" s="4" customFormat="1">
      <c r="A59" s="4">
        <f t="shared" si="10"/>
        <v>-5</v>
      </c>
      <c r="B59" s="4">
        <f>MOD(ATAN(A59/Param!$B$29*2)+Param!$D$14,2*PI())</f>
        <v>1.9405604760176551</v>
      </c>
      <c r="C59" s="4">
        <f t="shared" si="19"/>
        <v>111.18592516570965</v>
      </c>
      <c r="D59" s="4">
        <f t="shared" si="3"/>
        <v>-1</v>
      </c>
      <c r="E59" s="4">
        <f t="shared" si="4"/>
        <v>1</v>
      </c>
      <c r="F59" s="4">
        <f t="shared" si="20"/>
        <v>2.7670513663344201</v>
      </c>
      <c r="G59" s="4">
        <f t="shared" si="6"/>
        <v>1.0724865714390039</v>
      </c>
      <c r="H59" s="4">
        <f t="shared" si="21"/>
        <v>-2.5800335780631189</v>
      </c>
      <c r="I59" s="4">
        <f t="shared" si="22"/>
        <v>-0.38759185481249409</v>
      </c>
      <c r="J59" s="4">
        <f>IF(TRUNC(MOD((COS(J$2*$D59-0.5+Param!$H$8)+SIN(ROUND($H59*(J$2*$D59-Param!$G$15)+Param!$G$16,0)+Param!$H$9))*1000,1),2)&gt;PwallX,    $F59*(J$2-Param!$G$15*$D59),    "NoWall")</f>
        <v>2.4221346318290289</v>
      </c>
      <c r="K59" s="4" t="str">
        <f>IF(TRUNC(MOD((COS(ROUND($I59*(K$2*$E59-Param!$G$16)+Param!$G$15,0)+Param!$H$8)+SIN(K$2*$E59-0.5+Param!$H$9))*100000,1),2)&gt;PWallY,    $G59*(K$2-Param!$G$16*$E59),    "NoWall")</f>
        <v>NoWall</v>
      </c>
      <c r="L59" s="4">
        <f>IF(J59="NoWall",     IF(TRUNC(MOD((COS(L$2*$D59-0.5+Param!$H$8)+SIN(ROUND($H59*(L$2*$D59-Param!$G$15)+Param!$G$16,0)+Param!$H$9))*1000,1),2)&gt;PwallX,        $F59*(L$2-Param!$G$15*$D59),        "NoWall"),     J59)</f>
        <v>2.4221346318290289</v>
      </c>
      <c r="M59" s="4" t="str">
        <f>IF(K59="NoWall",    IF(TRUNC(MOD((COS(ROUND($I59*(M$2*$E59-Param!$G$16)+Param!$G$15,0)+Param!$H$8)+SIN(M$2*$E59-0.5+Param!$H$9))*100000,1),2)&gt;PWallY,        $G59*(M$2-Param!$G$16*$E59),        "NoWall"),    K59)</f>
        <v>NoWall</v>
      </c>
      <c r="N59" s="4">
        <f>IF(L59="NoWall",     IF(TRUNC(MOD((COS(N$2*$D59-0.5+Param!$H$8)+SIN(ROUND($H59*(N$2*$D59-Param!$G$15)+Param!$G$16,0)+Param!$H$9))*1000,1),2)&gt;PwallX,        $F59*(N$2-Param!$G$15*$D59),        "NoWall"),     L59)</f>
        <v>2.4221346318290289</v>
      </c>
      <c r="O59" s="4">
        <f>IF(M59="NoWall",    IF(TRUNC(MOD((COS(ROUND($I59*(O$2*$E59-Param!$G$16)+Param!$G$15,0)+Param!$H$8)+SIN(O$2*$E59-0.5+Param!$H$9))*100000,1),2)&gt;PWallY,        $G59*(O$2-Param!$G$16*$E59),        "NoWall"),    M59)</f>
        <v>2.5327380524200431</v>
      </c>
      <c r="P59" s="4">
        <f>IF(N59="NoWall",     IF(TRUNC(MOD((COS(P$2*$D59-0.5+Param!$H$8)+SIN(ROUND($H59*(P$2*$D59-Param!$G$15)+Param!$G$16,0)+Param!$H$9))*1000,1),2)&gt;PwallX,        $F59*(P$2-Param!$G$15*$D59),        "NoWall"),     N59)</f>
        <v>2.4221346318290289</v>
      </c>
      <c r="Q59" s="4">
        <f>IF(O59="NoWall",    IF(TRUNC(MOD((COS(ROUND($I59*(Q$2*$E59-Param!$G$16)+Param!$G$15,0)+Param!$H$8)+SIN(Q$2*$E59-0.5+Param!$H$9))*100000,1),2)&gt;PWallY,        $G59*(Q$2-Param!$G$16*$E59),        "NoWall"),    O59)</f>
        <v>2.5327380524200431</v>
      </c>
      <c r="R59" s="4">
        <f>IF(P59="NoWall",     IF(TRUNC(MOD((COS(R$2*$D59-0.5+Param!$H$8)+SIN(ROUND($H59*(R$2*$D59-Param!$G$15)+Param!$G$16,0)+Param!$H$9))*1000,1),2)&gt;PwallX,        $F59*(R$2-Param!$G$15*$D59),        "NoWall"),     P59)</f>
        <v>2.4221346318290289</v>
      </c>
      <c r="S59" s="4">
        <f>IF(Q59="NoWall",    IF(TRUNC(MOD((COS(ROUND($I59*(S$2*$E59-Param!$G$16)+Param!$G$15,0)+Param!$H$8)+SIN(S$2*$E59-0.5+Param!$H$9))*100000,1),2)&gt;PWallY,        $G59*(S$2-Param!$G$16*$E59),        "NoWall"),    Q59)</f>
        <v>2.5327380524200431</v>
      </c>
      <c r="T59" s="4">
        <f>IF(R59="NoWall",     IF(TRUNC(MOD((COS(T$2*$D59-0.5+Param!$H$8)+SIN(ROUND($H59*(T$2*$D59-Param!$G$15)+Param!$G$16,0)+Param!$H$9))*1000,1),2)&gt;PwallX,        $F59*(T$2-Param!$G$15*$D59),        "NoWall"),     R59)</f>
        <v>2.4221346318290289</v>
      </c>
      <c r="U59" s="4">
        <f>IF(S59="NoWall",    IF(TRUNC(MOD((COS(ROUND($I59*(U$2*$E59-Param!$G$16)+Param!$G$15,0)+Param!$H$8)+SIN(U$2*$E59-0.5+Param!$H$9))*100000,1),2)&gt;PWallY,        $G59*(U$2-Param!$G$16*$E59),        "NoWall"),    S59)</f>
        <v>2.5327380524200431</v>
      </c>
      <c r="V59" s="4">
        <f>IF(T59="NoWall",     IF(TRUNC(MOD((COS(V$2*$D59-0.5+Param!$H$8)+SIN(ROUND($H59*(V$2*$D59-Param!$G$15)+Param!$G$16,0)+Param!$H$9))*1000,1),2)&gt;PwallX,        $F59*(V$2-Param!$G$15*$D59),        "NoWall"),     T59)</f>
        <v>2.4221346318290289</v>
      </c>
      <c r="W59" s="4">
        <f>IF(U59="NoWall",    IF(TRUNC(MOD((COS(ROUND($I59*(W$2*$E59-Param!$G$16)+Param!$G$15,0)+Param!$H$8)+SIN(W$2*$E59-0.5+Param!$H$9))*100000,1),2)&gt;PWallY,        $G59*(W$2-Param!$G$16*$E59),        "NoWall"),    U59)</f>
        <v>2.5327380524200431</v>
      </c>
      <c r="X59" s="4">
        <f>IF(V59="NoWall",     IF(TRUNC(MOD((COS(X$2*$D59-0.5+Param!$H$8)+SIN(ROUND($H59*(X$2*$D59-Param!$G$15)+Param!$G$16,0)+Param!$H$9))*1000,1),2)&gt;PwallX,        $F59*(X$2-Param!$G$15*$D59),        "NoWall"),     V59)</f>
        <v>2.4221346318290289</v>
      </c>
      <c r="Y59" s="4">
        <f>IF(W59="NoWall",    IF(TRUNC(MOD((COS(ROUND($I59*(Y$2*$E59-Param!$G$16)+Param!$G$15,0)+Param!$H$8)+SIN(Y$2*$E59-0.5+Param!$H$9))*100000,1),2)&gt;PWallY,        $G59*(Y$2-Param!$G$16*$E59),        "NoWall"),    W59)</f>
        <v>2.5327380524200431</v>
      </c>
      <c r="Z59" s="4">
        <f>IF(X59="NoWall",     IF(TRUNC(MOD((COS(Z$2*$D59-0.5+Param!$H$8)+SIN(ROUND($H59*(Z$2*$D59-Param!$G$15)+Param!$G$16,0)+Param!$H$9))*1000,1),2)&gt;PwallX,        $F59*(Z$2-Param!$G$15*$D59),        "NoWall"),     X59)</f>
        <v>2.4221346318290289</v>
      </c>
      <c r="AA59" s="4">
        <f>IF(Y59="NoWall",    IF(TRUNC(MOD((COS(ROUND($I59*(AA$2*$E59-Param!$G$16)+Param!$G$15,0)+Param!$H$8)+SIN(AA$2*$E59-0.5+Param!$H$9))*100000,1),2)&gt;PWallY,        $G59*(AA$2-Param!$G$16*$E59),        "NoWall"),    Y59)</f>
        <v>2.5327380524200431</v>
      </c>
      <c r="AB59" s="8">
        <f t="shared" si="8"/>
        <v>2.4221346318290289</v>
      </c>
      <c r="AC59" s="8">
        <f>AB59*COS(B59-Param!$D$14)</f>
        <v>2.4167699859694869</v>
      </c>
      <c r="AD59" s="4">
        <f t="shared" si="9"/>
        <v>0.36139553178036021</v>
      </c>
      <c r="AE59" s="4">
        <f>MIN(AC59,Ghosts!P97)</f>
        <v>2.4167699859694869</v>
      </c>
    </row>
    <row r="60" spans="1:31" s="4" customFormat="1">
      <c r="A60" s="4">
        <f t="shared" si="10"/>
        <v>-6</v>
      </c>
      <c r="B60" s="4">
        <f>MOD(ATAN(A60/Param!$B$29*2)+Param!$D$14,2*PI())</f>
        <v>1.9272986540812416</v>
      </c>
      <c r="C60" s="4">
        <f t="shared" si="19"/>
        <v>110.42607874009913</v>
      </c>
      <c r="D60" s="4">
        <f t="shared" si="3"/>
        <v>-1</v>
      </c>
      <c r="E60" s="4">
        <f t="shared" si="4"/>
        <v>1</v>
      </c>
      <c r="F60" s="4">
        <f t="shared" si="20"/>
        <v>2.8653408071187094</v>
      </c>
      <c r="G60" s="4">
        <f t="shared" si="6"/>
        <v>1.0670955122657921</v>
      </c>
      <c r="H60" s="4">
        <f t="shared" si="21"/>
        <v>-2.6851774505495345</v>
      </c>
      <c r="I60" s="4">
        <f t="shared" si="22"/>
        <v>-0.37241486583888345</v>
      </c>
      <c r="J60" s="4">
        <f>IF(TRUNC(MOD((COS(J$2*$D60-0.5+Param!$H$8)+SIN(ROUND($H60*(J$2*$D60-Param!$G$15)+Param!$G$16,0)+Param!$H$9))*1000,1),2)&gt;PwallX,    $F60*(J$2-Param!$G$15*$D60),    "NoWall")</f>
        <v>2.5081721594887023</v>
      </c>
      <c r="K60" s="4" t="str">
        <f>IF(TRUNC(MOD((COS(ROUND($I60*(K$2*$E60-Param!$G$16)+Param!$G$15,0)+Param!$H$8)+SIN(K$2*$E60-0.5+Param!$H$9))*100000,1),2)&gt;PWallY,    $G60*(K$2-Param!$G$16*$E60),    "NoWall")</f>
        <v>NoWall</v>
      </c>
      <c r="L60" s="4">
        <f>IF(J60="NoWall",     IF(TRUNC(MOD((COS(L$2*$D60-0.5+Param!$H$8)+SIN(ROUND($H60*(L$2*$D60-Param!$G$15)+Param!$G$16,0)+Param!$H$9))*1000,1),2)&gt;PwallX,        $F60*(L$2-Param!$G$15*$D60),        "NoWall"),     J60)</f>
        <v>2.5081721594887023</v>
      </c>
      <c r="M60" s="4" t="str">
        <f>IF(K60="NoWall",    IF(TRUNC(MOD((COS(ROUND($I60*(M$2*$E60-Param!$G$16)+Param!$G$15,0)+Param!$H$8)+SIN(M$2*$E60-0.5+Param!$H$9))*100000,1),2)&gt;PWallY,        $G60*(M$2-Param!$G$16*$E60),        "NoWall"),    K60)</f>
        <v>NoWall</v>
      </c>
      <c r="N60" s="4">
        <f>IF(L60="NoWall",     IF(TRUNC(MOD((COS(N$2*$D60-0.5+Param!$H$8)+SIN(ROUND($H60*(N$2*$D60-Param!$G$15)+Param!$G$16,0)+Param!$H$9))*1000,1),2)&gt;PwallX,        $F60*(N$2-Param!$G$15*$D60),        "NoWall"),     L60)</f>
        <v>2.5081721594887023</v>
      </c>
      <c r="O60" s="4">
        <f>IF(M60="NoWall",    IF(TRUNC(MOD((COS(ROUND($I60*(O$2*$E60-Param!$G$16)+Param!$G$15,0)+Param!$H$8)+SIN(O$2*$E60-0.5+Param!$H$9))*100000,1),2)&gt;PWallY,        $G60*(O$2-Param!$G$16*$E60),        "NoWall"),    M60)</f>
        <v>2.5200067594841129</v>
      </c>
      <c r="P60" s="4">
        <f>IF(N60="NoWall",     IF(TRUNC(MOD((COS(P$2*$D60-0.5+Param!$H$8)+SIN(ROUND($H60*(P$2*$D60-Param!$G$15)+Param!$G$16,0)+Param!$H$9))*1000,1),2)&gt;PwallX,        $F60*(P$2-Param!$G$15*$D60),        "NoWall"),     N60)</f>
        <v>2.5081721594887023</v>
      </c>
      <c r="Q60" s="4">
        <f>IF(O60="NoWall",    IF(TRUNC(MOD((COS(ROUND($I60*(Q$2*$E60-Param!$G$16)+Param!$G$15,0)+Param!$H$8)+SIN(Q$2*$E60-0.5+Param!$H$9))*100000,1),2)&gt;PWallY,        $G60*(Q$2-Param!$G$16*$E60),        "NoWall"),    O60)</f>
        <v>2.5200067594841129</v>
      </c>
      <c r="R60" s="4">
        <f>IF(P60="NoWall",     IF(TRUNC(MOD((COS(R$2*$D60-0.5+Param!$H$8)+SIN(ROUND($H60*(R$2*$D60-Param!$G$15)+Param!$G$16,0)+Param!$H$9))*1000,1),2)&gt;PwallX,        $F60*(R$2-Param!$G$15*$D60),        "NoWall"),     P60)</f>
        <v>2.5081721594887023</v>
      </c>
      <c r="S60" s="4">
        <f>IF(Q60="NoWall",    IF(TRUNC(MOD((COS(ROUND($I60*(S$2*$E60-Param!$G$16)+Param!$G$15,0)+Param!$H$8)+SIN(S$2*$E60-0.5+Param!$H$9))*100000,1),2)&gt;PWallY,        $G60*(S$2-Param!$G$16*$E60),        "NoWall"),    Q60)</f>
        <v>2.5200067594841129</v>
      </c>
      <c r="T60" s="4">
        <f>IF(R60="NoWall",     IF(TRUNC(MOD((COS(T$2*$D60-0.5+Param!$H$8)+SIN(ROUND($H60*(T$2*$D60-Param!$G$15)+Param!$G$16,0)+Param!$H$9))*1000,1),2)&gt;PwallX,        $F60*(T$2-Param!$G$15*$D60),        "NoWall"),     R60)</f>
        <v>2.5081721594887023</v>
      </c>
      <c r="U60" s="4">
        <f>IF(S60="NoWall",    IF(TRUNC(MOD((COS(ROUND($I60*(U$2*$E60-Param!$G$16)+Param!$G$15,0)+Param!$H$8)+SIN(U$2*$E60-0.5+Param!$H$9))*100000,1),2)&gt;PWallY,        $G60*(U$2-Param!$G$16*$E60),        "NoWall"),    S60)</f>
        <v>2.5200067594841129</v>
      </c>
      <c r="V60" s="4">
        <f>IF(T60="NoWall",     IF(TRUNC(MOD((COS(V$2*$D60-0.5+Param!$H$8)+SIN(ROUND($H60*(V$2*$D60-Param!$G$15)+Param!$G$16,0)+Param!$H$9))*1000,1),2)&gt;PwallX,        $F60*(V$2-Param!$G$15*$D60),        "NoWall"),     T60)</f>
        <v>2.5081721594887023</v>
      </c>
      <c r="W60" s="4">
        <f>IF(U60="NoWall",    IF(TRUNC(MOD((COS(ROUND($I60*(W$2*$E60-Param!$G$16)+Param!$G$15,0)+Param!$H$8)+SIN(W$2*$E60-0.5+Param!$H$9))*100000,1),2)&gt;PWallY,        $G60*(W$2-Param!$G$16*$E60),        "NoWall"),    U60)</f>
        <v>2.5200067594841129</v>
      </c>
      <c r="X60" s="4">
        <f>IF(V60="NoWall",     IF(TRUNC(MOD((COS(X$2*$D60-0.5+Param!$H$8)+SIN(ROUND($H60*(X$2*$D60-Param!$G$15)+Param!$G$16,0)+Param!$H$9))*1000,1),2)&gt;PwallX,        $F60*(X$2-Param!$G$15*$D60),        "NoWall"),     V60)</f>
        <v>2.5081721594887023</v>
      </c>
      <c r="Y60" s="4">
        <f>IF(W60="NoWall",    IF(TRUNC(MOD((COS(ROUND($I60*(Y$2*$E60-Param!$G$16)+Param!$G$15,0)+Param!$H$8)+SIN(Y$2*$E60-0.5+Param!$H$9))*100000,1),2)&gt;PWallY,        $G60*(Y$2-Param!$G$16*$E60),        "NoWall"),    W60)</f>
        <v>2.5200067594841129</v>
      </c>
      <c r="Z60" s="4">
        <f>IF(X60="NoWall",     IF(TRUNC(MOD((COS(Z$2*$D60-0.5+Param!$H$8)+SIN(ROUND($H60*(Z$2*$D60-Param!$G$15)+Param!$G$16,0)+Param!$H$9))*1000,1),2)&gt;PwallX,        $F60*(Z$2-Param!$G$15*$D60),        "NoWall"),     X60)</f>
        <v>2.5081721594887023</v>
      </c>
      <c r="AA60" s="4">
        <f>IF(Y60="NoWall",    IF(TRUNC(MOD((COS(ROUND($I60*(AA$2*$E60-Param!$G$16)+Param!$G$15,0)+Param!$H$8)+SIN(AA$2*$E60-0.5+Param!$H$9))*100000,1),2)&gt;PWallY,        $G60*(AA$2-Param!$G$16*$E60),        "NoWall"),    Y60)</f>
        <v>2.5200067594841129</v>
      </c>
      <c r="AB60" s="8">
        <f t="shared" si="8"/>
        <v>2.5081721594887023</v>
      </c>
      <c r="AC60" s="8">
        <f>AB60*COS(B60-Param!$D$14)</f>
        <v>2.500184329777285</v>
      </c>
      <c r="AD60" s="4">
        <f t="shared" si="9"/>
        <v>0.34899862435755641</v>
      </c>
      <c r="AE60" s="4">
        <f>MIN(AC60,Ghosts!P98)</f>
        <v>2.500184329777285</v>
      </c>
    </row>
    <row r="61" spans="1:31" s="4" customFormat="1">
      <c r="A61" s="4">
        <f t="shared" si="10"/>
        <v>-7</v>
      </c>
      <c r="B61" s="4">
        <f>MOD(ATAN(A61/Param!$B$29*2)+Param!$D$14,2*PI())</f>
        <v>1.9140649110690608</v>
      </c>
      <c r="C61" s="4">
        <f t="shared" si="19"/>
        <v>109.66784111834043</v>
      </c>
      <c r="D61" s="4">
        <f t="shared" si="3"/>
        <v>-1</v>
      </c>
      <c r="E61" s="4">
        <f t="shared" si="4"/>
        <v>1</v>
      </c>
      <c r="F61" s="4">
        <f t="shared" si="20"/>
        <v>2.9711785727864082</v>
      </c>
      <c r="G61" s="4">
        <f t="shared" si="6"/>
        <v>1.0619548711339635</v>
      </c>
      <c r="H61" s="4">
        <f t="shared" si="21"/>
        <v>-2.7978388287006597</v>
      </c>
      <c r="I61" s="4">
        <f t="shared" si="22"/>
        <v>-0.3574187296787244</v>
      </c>
      <c r="J61" s="4" t="str">
        <f>IF(TRUNC(MOD((COS(J$2*$D61-0.5+Param!$H$8)+SIN(ROUND($H61*(J$2*$D61-Param!$G$15)+Param!$G$16,0)+Param!$H$9))*1000,1),2)&gt;PwallX,    $F61*(J$2-Param!$G$15*$D61),    "NoWall")</f>
        <v>NoWall</v>
      </c>
      <c r="K61" s="4" t="str">
        <f>IF(TRUNC(MOD((COS(ROUND($I61*(K$2*$E61-Param!$G$16)+Param!$G$15,0)+Param!$H$8)+SIN(K$2*$E61-0.5+Param!$H$9))*100000,1),2)&gt;PWallY,    $G61*(K$2-Param!$G$16*$E61),    "NoWall")</f>
        <v>NoWall</v>
      </c>
      <c r="L61" s="4">
        <f>IF(J61="NoWall",     IF(TRUNC(MOD((COS(L$2*$D61-0.5+Param!$H$8)+SIN(ROUND($H61*(L$2*$D61-Param!$G$15)+Param!$G$16,0)+Param!$H$9))*1000,1),2)&gt;PwallX,        $F61*(L$2-Param!$G$15*$D61),        "NoWall"),     J61)</f>
        <v>5.5719956758052831</v>
      </c>
      <c r="M61" s="4" t="str">
        <f>IF(K61="NoWall",    IF(TRUNC(MOD((COS(ROUND($I61*(M$2*$E61-Param!$G$16)+Param!$G$15,0)+Param!$H$8)+SIN(M$2*$E61-0.5+Param!$H$9))*100000,1),2)&gt;PWallY,        $G61*(M$2-Param!$G$16*$E61),        "NoWall"),    K61)</f>
        <v>NoWall</v>
      </c>
      <c r="N61" s="4">
        <f>IF(L61="NoWall",     IF(TRUNC(MOD((COS(N$2*$D61-0.5+Param!$H$8)+SIN(ROUND($H61*(N$2*$D61-Param!$G$15)+Param!$G$16,0)+Param!$H$9))*1000,1),2)&gt;PwallX,        $F61*(N$2-Param!$G$15*$D61),        "NoWall"),     L61)</f>
        <v>5.5719956758052831</v>
      </c>
      <c r="O61" s="4" t="str">
        <f>IF(M61="NoWall",    IF(TRUNC(MOD((COS(ROUND($I61*(O$2*$E61-Param!$G$16)+Param!$G$15,0)+Param!$H$8)+SIN(O$2*$E61-0.5+Param!$H$9))*100000,1),2)&gt;PWallY,        $G61*(O$2-Param!$G$16*$E61),        "NoWall"),    M61)</f>
        <v>NoWall</v>
      </c>
      <c r="P61" s="4">
        <f>IF(N61="NoWall",     IF(TRUNC(MOD((COS(P$2*$D61-0.5+Param!$H$8)+SIN(ROUND($H61*(P$2*$D61-Param!$G$15)+Param!$G$16,0)+Param!$H$9))*1000,1),2)&gt;PwallX,        $F61*(P$2-Param!$G$15*$D61),        "NoWall"),     N61)</f>
        <v>5.5719956758052831</v>
      </c>
      <c r="Q61" s="4" t="str">
        <f>IF(O61="NoWall",    IF(TRUNC(MOD((COS(ROUND($I61*(Q$2*$E61-Param!$G$16)+Param!$G$15,0)+Param!$H$8)+SIN(Q$2*$E61-0.5+Param!$H$9))*100000,1),2)&gt;PWallY,        $G61*(Q$2-Param!$G$16*$E61),        "NoWall"),    O61)</f>
        <v>NoWall</v>
      </c>
      <c r="R61" s="4">
        <f>IF(P61="NoWall",     IF(TRUNC(MOD((COS(R$2*$D61-0.5+Param!$H$8)+SIN(ROUND($H61*(R$2*$D61-Param!$G$15)+Param!$G$16,0)+Param!$H$9))*1000,1),2)&gt;PwallX,        $F61*(R$2-Param!$G$15*$D61),        "NoWall"),     P61)</f>
        <v>5.5719956758052831</v>
      </c>
      <c r="S61" s="4" t="str">
        <f>IF(Q61="NoWall",    IF(TRUNC(MOD((COS(ROUND($I61*(S$2*$E61-Param!$G$16)+Param!$G$15,0)+Param!$H$8)+SIN(S$2*$E61-0.5+Param!$H$9))*100000,1),2)&gt;PWallY,        $G61*(S$2-Param!$G$16*$E61),        "NoWall"),    Q61)</f>
        <v>NoWall</v>
      </c>
      <c r="T61" s="4">
        <f>IF(R61="NoWall",     IF(TRUNC(MOD((COS(T$2*$D61-0.5+Param!$H$8)+SIN(ROUND($H61*(T$2*$D61-Param!$G$15)+Param!$G$16,0)+Param!$H$9))*1000,1),2)&gt;PwallX,        $F61*(T$2-Param!$G$15*$D61),        "NoWall"),     R61)</f>
        <v>5.5719956758052831</v>
      </c>
      <c r="U61" s="4">
        <f>IF(S61="NoWall",    IF(TRUNC(MOD((COS(ROUND($I61*(U$2*$E61-Param!$G$16)+Param!$G$15,0)+Param!$H$8)+SIN(U$2*$E61-0.5+Param!$H$9))*100000,1),2)&gt;PWallY,        $G61*(U$2-Param!$G$16*$E61),        "NoWall"),    S61)</f>
        <v>5.6937314564011299</v>
      </c>
      <c r="V61" s="4">
        <f>IF(T61="NoWall",     IF(TRUNC(MOD((COS(V$2*$D61-0.5+Param!$H$8)+SIN(ROUND($H61*(V$2*$D61-Param!$G$15)+Param!$G$16,0)+Param!$H$9))*1000,1),2)&gt;PwallX,        $F61*(V$2-Param!$G$15*$D61),        "NoWall"),     T61)</f>
        <v>5.5719956758052831</v>
      </c>
      <c r="W61" s="4">
        <f>IF(U61="NoWall",    IF(TRUNC(MOD((COS(ROUND($I61*(W$2*$E61-Param!$G$16)+Param!$G$15,0)+Param!$H$8)+SIN(W$2*$E61-0.5+Param!$H$9))*100000,1),2)&gt;PWallY,        $G61*(W$2-Param!$G$16*$E61),        "NoWall"),    U61)</f>
        <v>5.6937314564011299</v>
      </c>
      <c r="X61" s="4">
        <f>IF(V61="NoWall",     IF(TRUNC(MOD((COS(X$2*$D61-0.5+Param!$H$8)+SIN(ROUND($H61*(X$2*$D61-Param!$G$15)+Param!$G$16,0)+Param!$H$9))*1000,1),2)&gt;PwallX,        $F61*(X$2-Param!$G$15*$D61),        "NoWall"),     V61)</f>
        <v>5.5719956758052831</v>
      </c>
      <c r="Y61" s="4">
        <f>IF(W61="NoWall",    IF(TRUNC(MOD((COS(ROUND($I61*(Y$2*$E61-Param!$G$16)+Param!$G$15,0)+Param!$H$8)+SIN(Y$2*$E61-0.5+Param!$H$9))*100000,1),2)&gt;PWallY,        $G61*(Y$2-Param!$G$16*$E61),        "NoWall"),    W61)</f>
        <v>5.6937314564011299</v>
      </c>
      <c r="Z61" s="4">
        <f>IF(X61="NoWall",     IF(TRUNC(MOD((COS(Z$2*$D61-0.5+Param!$H$8)+SIN(ROUND($H61*(Z$2*$D61-Param!$G$15)+Param!$G$16,0)+Param!$H$9))*1000,1),2)&gt;PwallX,        $F61*(Z$2-Param!$G$15*$D61),        "NoWall"),     X61)</f>
        <v>5.5719956758052831</v>
      </c>
      <c r="AA61" s="4">
        <f>IF(Y61="NoWall",    IF(TRUNC(MOD((COS(ROUND($I61*(AA$2*$E61-Param!$G$16)+Param!$G$15,0)+Param!$H$8)+SIN(AA$2*$E61-0.5+Param!$H$9))*100000,1),2)&gt;PWallY,        $G61*(AA$2-Param!$G$16*$E61),        "NoWall"),    Y61)</f>
        <v>5.6937314564011299</v>
      </c>
      <c r="AB61" s="8">
        <f t="shared" si="8"/>
        <v>5.5719956758052831</v>
      </c>
      <c r="AC61" s="8">
        <f>AB61*COS(B61-Param!$D$14)</f>
        <v>5.5478839551327317</v>
      </c>
      <c r="AD61" s="4">
        <f t="shared" si="9"/>
        <v>0.33656677830110615</v>
      </c>
      <c r="AE61" s="4">
        <f>MIN(AC61,Ghosts!P99)</f>
        <v>5.5478839551327317</v>
      </c>
    </row>
    <row r="62" spans="1:31" s="4" customFormat="1">
      <c r="A62" s="4">
        <f t="shared" si="10"/>
        <v>-8</v>
      </c>
      <c r="B62" s="4">
        <f>MOD(ATAN(A62/Param!$B$29*2)+Param!$D$14,2*PI())</f>
        <v>1.9008637769024002</v>
      </c>
      <c r="C62" s="4">
        <f t="shared" si="19"/>
        <v>108.91147184580483</v>
      </c>
      <c r="D62" s="4">
        <f t="shared" si="3"/>
        <v>-1</v>
      </c>
      <c r="E62" s="4">
        <f t="shared" si="4"/>
        <v>1</v>
      </c>
      <c r="F62" s="4">
        <f t="shared" si="20"/>
        <v>3.0854023481807413</v>
      </c>
      <c r="G62" s="4">
        <f t="shared" si="6"/>
        <v>1.0570595629134791</v>
      </c>
      <c r="H62" s="4">
        <f t="shared" si="21"/>
        <v>-2.9188538247331319</v>
      </c>
      <c r="I62" s="4">
        <f t="shared" si="22"/>
        <v>-0.34260023284702484</v>
      </c>
      <c r="J62" s="4" t="str">
        <f>IF(TRUNC(MOD((COS(J$2*$D62-0.5+Param!$H$8)+SIN(ROUND($H62*(J$2*$D62-Param!$G$15)+Param!$G$16,0)+Param!$H$9))*1000,1),2)&gt;PwallX,    $F62*(J$2-Param!$G$15*$D62),    "NoWall")</f>
        <v>NoWall</v>
      </c>
      <c r="K62" s="4" t="str">
        <f>IF(TRUNC(MOD((COS(ROUND($I62*(K$2*$E62-Param!$G$16)+Param!$G$15,0)+Param!$H$8)+SIN(K$2*$E62-0.5+Param!$H$9))*100000,1),2)&gt;PWallY,    $G62*(K$2-Param!$G$16*$E62),    "NoWall")</f>
        <v>NoWall</v>
      </c>
      <c r="L62" s="4">
        <f>IF(J62="NoWall",     IF(TRUNC(MOD((COS(L$2*$D62-0.5+Param!$H$8)+SIN(ROUND($H62*(L$2*$D62-Param!$G$15)+Param!$G$16,0)+Param!$H$9))*1000,1),2)&gt;PwallX,        $F62*(L$2-Param!$G$15*$D62),        "NoWall"),     J62)</f>
        <v>5.7862050768829514</v>
      </c>
      <c r="M62" s="4" t="str">
        <f>IF(K62="NoWall",    IF(TRUNC(MOD((COS(ROUND($I62*(M$2*$E62-Param!$G$16)+Param!$G$15,0)+Param!$H$8)+SIN(M$2*$E62-0.5+Param!$H$9))*100000,1),2)&gt;PWallY,        $G62*(M$2-Param!$G$16*$E62),        "NoWall"),    K62)</f>
        <v>NoWall</v>
      </c>
      <c r="N62" s="4">
        <f>IF(L62="NoWall",     IF(TRUNC(MOD((COS(N$2*$D62-0.5+Param!$H$8)+SIN(ROUND($H62*(N$2*$D62-Param!$G$15)+Param!$G$16,0)+Param!$H$9))*1000,1),2)&gt;PwallX,        $F62*(N$2-Param!$G$15*$D62),        "NoWall"),     L62)</f>
        <v>5.7862050768829514</v>
      </c>
      <c r="O62" s="4" t="str">
        <f>IF(M62="NoWall",    IF(TRUNC(MOD((COS(ROUND($I62*(O$2*$E62-Param!$G$16)+Param!$G$15,0)+Param!$H$8)+SIN(O$2*$E62-0.5+Param!$H$9))*100000,1),2)&gt;PWallY,        $G62*(O$2-Param!$G$16*$E62),        "NoWall"),    M62)</f>
        <v>NoWall</v>
      </c>
      <c r="P62" s="4">
        <f>IF(N62="NoWall",     IF(TRUNC(MOD((COS(P$2*$D62-0.5+Param!$H$8)+SIN(ROUND($H62*(P$2*$D62-Param!$G$15)+Param!$G$16,0)+Param!$H$9))*1000,1),2)&gt;PwallX,        $F62*(P$2-Param!$G$15*$D62),        "NoWall"),     N62)</f>
        <v>5.7862050768829514</v>
      </c>
      <c r="Q62" s="4" t="str">
        <f>IF(O62="NoWall",    IF(TRUNC(MOD((COS(ROUND($I62*(Q$2*$E62-Param!$G$16)+Param!$G$15,0)+Param!$H$8)+SIN(Q$2*$E62-0.5+Param!$H$9))*100000,1),2)&gt;PWallY,        $G62*(Q$2-Param!$G$16*$E62),        "NoWall"),    O62)</f>
        <v>NoWall</v>
      </c>
      <c r="R62" s="4">
        <f>IF(P62="NoWall",     IF(TRUNC(MOD((COS(R$2*$D62-0.5+Param!$H$8)+SIN(ROUND($H62*(R$2*$D62-Param!$G$15)+Param!$G$16,0)+Param!$H$9))*1000,1),2)&gt;PwallX,        $F62*(R$2-Param!$G$15*$D62),        "NoWall"),     P62)</f>
        <v>5.7862050768829514</v>
      </c>
      <c r="S62" s="4" t="str">
        <f>IF(Q62="NoWall",    IF(TRUNC(MOD((COS(ROUND($I62*(S$2*$E62-Param!$G$16)+Param!$G$15,0)+Param!$H$8)+SIN(S$2*$E62-0.5+Param!$H$9))*100000,1),2)&gt;PWallY,        $G62*(S$2-Param!$G$16*$E62),        "NoWall"),    Q62)</f>
        <v>NoWall</v>
      </c>
      <c r="T62" s="4">
        <f>IF(R62="NoWall",     IF(TRUNC(MOD((COS(T$2*$D62-0.5+Param!$H$8)+SIN(ROUND($H62*(T$2*$D62-Param!$G$15)+Param!$G$16,0)+Param!$H$9))*1000,1),2)&gt;PwallX,        $F62*(T$2-Param!$G$15*$D62),        "NoWall"),     R62)</f>
        <v>5.7862050768829514</v>
      </c>
      <c r="U62" s="4" t="str">
        <f>IF(S62="NoWall",    IF(TRUNC(MOD((COS(ROUND($I62*(U$2*$E62-Param!$G$16)+Param!$G$15,0)+Param!$H$8)+SIN(U$2*$E62-0.5+Param!$H$9))*100000,1),2)&gt;PWallY,        $G62*(U$2-Param!$G$16*$E62),        "NoWall"),    S62)</f>
        <v>NoWall</v>
      </c>
      <c r="V62" s="4">
        <f>IF(T62="NoWall",     IF(TRUNC(MOD((COS(V$2*$D62-0.5+Param!$H$8)+SIN(ROUND($H62*(V$2*$D62-Param!$G$15)+Param!$G$16,0)+Param!$H$9))*1000,1),2)&gt;PwallX,        $F62*(V$2-Param!$G$15*$D62),        "NoWall"),     T62)</f>
        <v>5.7862050768829514</v>
      </c>
      <c r="W62" s="4">
        <f>IF(U62="NoWall",    IF(TRUNC(MOD((COS(ROUND($I62*(W$2*$E62-Param!$G$16)+Param!$G$15,0)+Param!$H$8)+SIN(W$2*$E62-0.5+Param!$H$9))*100000,1),2)&gt;PWallY,        $G62*(W$2-Param!$G$16*$E62),        "NoWall"),    U62)</f>
        <v>6.7245445457954576</v>
      </c>
      <c r="X62" s="4">
        <f>IF(V62="NoWall",     IF(TRUNC(MOD((COS(X$2*$D62-0.5+Param!$H$8)+SIN(ROUND($H62*(X$2*$D62-Param!$G$15)+Param!$G$16,0)+Param!$H$9))*1000,1),2)&gt;PwallX,        $F62*(X$2-Param!$G$15*$D62),        "NoWall"),     V62)</f>
        <v>5.7862050768829514</v>
      </c>
      <c r="Y62" s="4">
        <f>IF(W62="NoWall",    IF(TRUNC(MOD((COS(ROUND($I62*(Y$2*$E62-Param!$G$16)+Param!$G$15,0)+Param!$H$8)+SIN(Y$2*$E62-0.5+Param!$H$9))*100000,1),2)&gt;PWallY,        $G62*(Y$2-Param!$G$16*$E62),        "NoWall"),    W62)</f>
        <v>6.7245445457954576</v>
      </c>
      <c r="Z62" s="4">
        <f>IF(X62="NoWall",     IF(TRUNC(MOD((COS(Z$2*$D62-0.5+Param!$H$8)+SIN(ROUND($H62*(Z$2*$D62-Param!$G$15)+Param!$G$16,0)+Param!$H$9))*1000,1),2)&gt;PwallX,        $F62*(Z$2-Param!$G$15*$D62),        "NoWall"),     X62)</f>
        <v>5.7862050768829514</v>
      </c>
      <c r="AA62" s="4">
        <f>IF(Y62="NoWall",    IF(TRUNC(MOD((COS(ROUND($I62*(AA$2*$E62-Param!$G$16)+Param!$G$15,0)+Param!$H$8)+SIN(AA$2*$E62-0.5+Param!$H$9))*100000,1),2)&gt;PWallY,        $G62*(AA$2-Param!$G$16*$E62),        "NoWall"),    Y62)</f>
        <v>6.7245445457954576</v>
      </c>
      <c r="AB62" s="8">
        <f t="shared" si="8"/>
        <v>5.7862050768829514</v>
      </c>
      <c r="AC62" s="8">
        <f>AB62*COS(B62-Param!$D$14)</f>
        <v>5.7535662544788435</v>
      </c>
      <c r="AD62" s="4">
        <f t="shared" si="9"/>
        <v>0.32410683831547421</v>
      </c>
      <c r="AE62" s="4">
        <f>MIN(AC62,Ghosts!P100)</f>
        <v>5.7535662544788435</v>
      </c>
    </row>
    <row r="63" spans="1:31" s="4" customFormat="1">
      <c r="A63" s="4">
        <f t="shared" si="10"/>
        <v>-9</v>
      </c>
      <c r="B63" s="4">
        <f>MOD(ATAN(A63/Param!$B$29*2)+Param!$D$14,2*PI())</f>
        <v>1.8876997137751403</v>
      </c>
      <c r="C63" s="4">
        <f t="shared" si="19"/>
        <v>108.15722658736905</v>
      </c>
      <c r="D63" s="4">
        <f t="shared" si="3"/>
        <v>-1</v>
      </c>
      <c r="E63" s="4">
        <f t="shared" si="4"/>
        <v>1</v>
      </c>
      <c r="F63" s="4">
        <f t="shared" si="20"/>
        <v>3.2089785436047347</v>
      </c>
      <c r="G63" s="4">
        <f t="shared" si="6"/>
        <v>1.0524045295146311</v>
      </c>
      <c r="H63" s="4">
        <f t="shared" si="21"/>
        <v>-3.0491873168625712</v>
      </c>
      <c r="I63" s="4">
        <f t="shared" si="22"/>
        <v>-0.32795623754231645</v>
      </c>
      <c r="J63" s="4" t="str">
        <f>IF(TRUNC(MOD((COS(J$2*$D63-0.5+Param!$H$8)+SIN(ROUND($H63*(J$2*$D63-Param!$G$15)+Param!$G$16,0)+Param!$H$9))*1000,1),2)&gt;PwallX,    $F63*(J$2-Param!$G$15*$D63),    "NoWall")</f>
        <v>NoWall</v>
      </c>
      <c r="K63" s="4" t="str">
        <f>IF(TRUNC(MOD((COS(ROUND($I63*(K$2*$E63-Param!$G$16)+Param!$G$15,0)+Param!$H$8)+SIN(K$2*$E63-0.5+Param!$H$9))*100000,1),2)&gt;PWallY,    $G63*(K$2-Param!$G$16*$E63),    "NoWall")</f>
        <v>NoWall</v>
      </c>
      <c r="L63" s="4">
        <f>IF(J63="NoWall",     IF(TRUNC(MOD((COS(L$2*$D63-0.5+Param!$H$8)+SIN(ROUND($H63*(L$2*$D63-Param!$G$15)+Param!$G$16,0)+Param!$H$9))*1000,1),2)&gt;PwallX,        $F63*(L$2-Param!$G$15*$D63),        "NoWall"),     J63)</f>
        <v>6.017953526081417</v>
      </c>
      <c r="M63" s="4" t="str">
        <f>IF(K63="NoWall",    IF(TRUNC(MOD((COS(ROUND($I63*(M$2*$E63-Param!$G$16)+Param!$G$15,0)+Param!$H$8)+SIN(M$2*$E63-0.5+Param!$H$9))*100000,1),2)&gt;PWallY,        $G63*(M$2-Param!$G$16*$E63),        "NoWall"),    K63)</f>
        <v>NoWall</v>
      </c>
      <c r="N63" s="4">
        <f>IF(L63="NoWall",     IF(TRUNC(MOD((COS(N$2*$D63-0.5+Param!$H$8)+SIN(ROUND($H63*(N$2*$D63-Param!$G$15)+Param!$G$16,0)+Param!$H$9))*1000,1),2)&gt;PwallX,        $F63*(N$2-Param!$G$15*$D63),        "NoWall"),     L63)</f>
        <v>6.017953526081417</v>
      </c>
      <c r="O63" s="4" t="str">
        <f>IF(M63="NoWall",    IF(TRUNC(MOD((COS(ROUND($I63*(O$2*$E63-Param!$G$16)+Param!$G$15,0)+Param!$H$8)+SIN(O$2*$E63-0.5+Param!$H$9))*100000,1),2)&gt;PWallY,        $G63*(O$2-Param!$G$16*$E63),        "NoWall"),    M63)</f>
        <v>NoWall</v>
      </c>
      <c r="P63" s="4">
        <f>IF(N63="NoWall",     IF(TRUNC(MOD((COS(P$2*$D63-0.5+Param!$H$8)+SIN(ROUND($H63*(P$2*$D63-Param!$G$15)+Param!$G$16,0)+Param!$H$9))*1000,1),2)&gt;PwallX,        $F63*(P$2-Param!$G$15*$D63),        "NoWall"),     N63)</f>
        <v>6.017953526081417</v>
      </c>
      <c r="Q63" s="4" t="str">
        <f>IF(O63="NoWall",    IF(TRUNC(MOD((COS(ROUND($I63*(Q$2*$E63-Param!$G$16)+Param!$G$15,0)+Param!$H$8)+SIN(Q$2*$E63-0.5+Param!$H$9))*100000,1),2)&gt;PWallY,        $G63*(Q$2-Param!$G$16*$E63),        "NoWall"),    O63)</f>
        <v>NoWall</v>
      </c>
      <c r="R63" s="4">
        <f>IF(P63="NoWall",     IF(TRUNC(MOD((COS(R$2*$D63-0.5+Param!$H$8)+SIN(ROUND($H63*(R$2*$D63-Param!$G$15)+Param!$G$16,0)+Param!$H$9))*1000,1),2)&gt;PwallX,        $F63*(R$2-Param!$G$15*$D63),        "NoWall"),     P63)</f>
        <v>6.017953526081417</v>
      </c>
      <c r="S63" s="4" t="str">
        <f>IF(Q63="NoWall",    IF(TRUNC(MOD((COS(ROUND($I63*(S$2*$E63-Param!$G$16)+Param!$G$15,0)+Param!$H$8)+SIN(S$2*$E63-0.5+Param!$H$9))*100000,1),2)&gt;PWallY,        $G63*(S$2-Param!$G$16*$E63),        "NoWall"),    Q63)</f>
        <v>NoWall</v>
      </c>
      <c r="T63" s="4">
        <f>IF(R63="NoWall",     IF(TRUNC(MOD((COS(T$2*$D63-0.5+Param!$H$8)+SIN(ROUND($H63*(T$2*$D63-Param!$G$15)+Param!$G$16,0)+Param!$H$9))*1000,1),2)&gt;PwallX,        $F63*(T$2-Param!$G$15*$D63),        "NoWall"),     R63)</f>
        <v>6.017953526081417</v>
      </c>
      <c r="U63" s="4" t="str">
        <f>IF(S63="NoWall",    IF(TRUNC(MOD((COS(ROUND($I63*(U$2*$E63-Param!$G$16)+Param!$G$15,0)+Param!$H$8)+SIN(U$2*$E63-0.5+Param!$H$9))*100000,1),2)&gt;PWallY,        $G63*(U$2-Param!$G$16*$E63),        "NoWall"),    S63)</f>
        <v>NoWall</v>
      </c>
      <c r="V63" s="4">
        <f>IF(T63="NoWall",     IF(TRUNC(MOD((COS(V$2*$D63-0.5+Param!$H$8)+SIN(ROUND($H63*(V$2*$D63-Param!$G$15)+Param!$G$16,0)+Param!$H$9))*1000,1),2)&gt;PwallX,        $F63*(V$2-Param!$G$15*$D63),        "NoWall"),     T63)</f>
        <v>6.017953526081417</v>
      </c>
      <c r="W63" s="4">
        <f>IF(U63="NoWall",    IF(TRUNC(MOD((COS(ROUND($I63*(W$2*$E63-Param!$G$16)+Param!$G$15,0)+Param!$H$8)+SIN(W$2*$E63-0.5+Param!$H$9))*100000,1),2)&gt;PWallY,        $G63*(W$2-Param!$G$16*$E63),        "NoWall"),    U63)</f>
        <v>6.6949312860029435</v>
      </c>
      <c r="X63" s="4">
        <f>IF(V63="NoWall",     IF(TRUNC(MOD((COS(X$2*$D63-0.5+Param!$H$8)+SIN(ROUND($H63*(X$2*$D63-Param!$G$15)+Param!$G$16,0)+Param!$H$9))*1000,1),2)&gt;PwallX,        $F63*(X$2-Param!$G$15*$D63),        "NoWall"),     V63)</f>
        <v>6.017953526081417</v>
      </c>
      <c r="Y63" s="4">
        <f>IF(W63="NoWall",    IF(TRUNC(MOD((COS(ROUND($I63*(Y$2*$E63-Param!$G$16)+Param!$G$15,0)+Param!$H$8)+SIN(Y$2*$E63-0.5+Param!$H$9))*100000,1),2)&gt;PWallY,        $G63*(Y$2-Param!$G$16*$E63),        "NoWall"),    W63)</f>
        <v>6.6949312860029435</v>
      </c>
      <c r="Z63" s="4">
        <f>IF(X63="NoWall",     IF(TRUNC(MOD((COS(Z$2*$D63-0.5+Param!$H$8)+SIN(ROUND($H63*(Z$2*$D63-Param!$G$15)+Param!$G$16,0)+Param!$H$9))*1000,1),2)&gt;PwallX,        $F63*(Z$2-Param!$G$15*$D63),        "NoWall"),     X63)</f>
        <v>6.017953526081417</v>
      </c>
      <c r="AA63" s="4">
        <f>IF(Y63="NoWall",    IF(TRUNC(MOD((COS(ROUND($I63*(AA$2*$E63-Param!$G$16)+Param!$G$15,0)+Param!$H$8)+SIN(AA$2*$E63-0.5+Param!$H$9))*100000,1),2)&gt;PWallY,        $G63*(AA$2-Param!$G$16*$E63),        "NoWall"),    Y63)</f>
        <v>6.6949312860029435</v>
      </c>
      <c r="AB63" s="8">
        <f t="shared" si="8"/>
        <v>6.017953526081417</v>
      </c>
      <c r="AC63" s="8">
        <f>AB63*COS(B63-Param!$D$14)</f>
        <v>5.9750866711369417</v>
      </c>
      <c r="AD63" s="4">
        <f t="shared" si="9"/>
        <v>0.31162564236926066</v>
      </c>
      <c r="AE63" s="4">
        <f>MIN(AC63,Ghosts!P101)</f>
        <v>5.9750866711369417</v>
      </c>
    </row>
    <row r="64" spans="1:31" s="4" customFormat="1">
      <c r="A64" s="4">
        <f t="shared" si="10"/>
        <v>-10</v>
      </c>
      <c r="B64" s="4">
        <f>MOD(ATAN(A64/Param!$B$29*2)+Param!$D$14,2*PI())</f>
        <v>1.874577107496805</v>
      </c>
      <c r="C64" s="4">
        <f t="shared" si="19"/>
        <v>107.40535663140857</v>
      </c>
      <c r="D64" s="4">
        <f t="shared" si="3"/>
        <v>-1</v>
      </c>
      <c r="E64" s="4">
        <f t="shared" si="4"/>
        <v>1</v>
      </c>
      <c r="F64" s="4">
        <f t="shared" si="20"/>
        <v>3.3430280735923374</v>
      </c>
      <c r="G64" s="4">
        <f t="shared" si="6"/>
        <v>1.0479847409528291</v>
      </c>
      <c r="H64" s="4">
        <f t="shared" si="21"/>
        <v>-3.1899587302701105</v>
      </c>
      <c r="I64" s="4">
        <f t="shared" si="22"/>
        <v>-0.31348367943159089</v>
      </c>
      <c r="J64" s="4" t="str">
        <f>IF(TRUNC(MOD((COS(J$2*$D64-0.5+Param!$H$8)+SIN(ROUND($H64*(J$2*$D64-Param!$G$15)+Param!$G$16,0)+Param!$H$9))*1000,1),2)&gt;PwallX,    $F64*(J$2-Param!$G$15*$D64),    "NoWall")</f>
        <v>NoWall</v>
      </c>
      <c r="K64" s="4" t="str">
        <f>IF(TRUNC(MOD((COS(ROUND($I64*(K$2*$E64-Param!$G$16)+Param!$G$15,0)+Param!$H$8)+SIN(K$2*$E64-0.5+Param!$H$9))*100000,1),2)&gt;PWallY,    $G64*(K$2-Param!$G$16*$E64),    "NoWall")</f>
        <v>NoWall</v>
      </c>
      <c r="L64" s="4">
        <f>IF(J64="NoWall",     IF(TRUNC(MOD((COS(L$2*$D64-0.5+Param!$H$8)+SIN(ROUND($H64*(L$2*$D64-Param!$G$15)+Param!$G$16,0)+Param!$H$9))*1000,1),2)&gt;PwallX,        $F64*(L$2-Param!$G$15*$D64),        "NoWall"),     J64)</f>
        <v>6.2693431289399815</v>
      </c>
      <c r="M64" s="4" t="str">
        <f>IF(K64="NoWall",    IF(TRUNC(MOD((COS(ROUND($I64*(M$2*$E64-Param!$G$16)+Param!$G$15,0)+Param!$H$8)+SIN(M$2*$E64-0.5+Param!$H$9))*100000,1),2)&gt;PWallY,        $G64*(M$2-Param!$G$16*$E64),        "NoWall"),    K64)</f>
        <v>NoWall</v>
      </c>
      <c r="N64" s="4">
        <f>IF(L64="NoWall",     IF(TRUNC(MOD((COS(N$2*$D64-0.5+Param!$H$8)+SIN(ROUND($H64*(N$2*$D64-Param!$G$15)+Param!$G$16,0)+Param!$H$9))*1000,1),2)&gt;PwallX,        $F64*(N$2-Param!$G$15*$D64),        "NoWall"),     L64)</f>
        <v>6.2693431289399815</v>
      </c>
      <c r="O64" s="4" t="str">
        <f>IF(M64="NoWall",    IF(TRUNC(MOD((COS(ROUND($I64*(O$2*$E64-Param!$G$16)+Param!$G$15,0)+Param!$H$8)+SIN(O$2*$E64-0.5+Param!$H$9))*100000,1),2)&gt;PWallY,        $G64*(O$2-Param!$G$16*$E64),        "NoWall"),    M64)</f>
        <v>NoWall</v>
      </c>
      <c r="P64" s="4">
        <f>IF(N64="NoWall",     IF(TRUNC(MOD((COS(P$2*$D64-0.5+Param!$H$8)+SIN(ROUND($H64*(P$2*$D64-Param!$G$15)+Param!$G$16,0)+Param!$H$9))*1000,1),2)&gt;PwallX,        $F64*(P$2-Param!$G$15*$D64),        "NoWall"),     N64)</f>
        <v>6.2693431289399815</v>
      </c>
      <c r="Q64" s="4" t="str">
        <f>IF(O64="NoWall",    IF(TRUNC(MOD((COS(ROUND($I64*(Q$2*$E64-Param!$G$16)+Param!$G$15,0)+Param!$H$8)+SIN(Q$2*$E64-0.5+Param!$H$9))*100000,1),2)&gt;PWallY,        $G64*(Q$2-Param!$G$16*$E64),        "NoWall"),    O64)</f>
        <v>NoWall</v>
      </c>
      <c r="R64" s="4">
        <f>IF(P64="NoWall",     IF(TRUNC(MOD((COS(R$2*$D64-0.5+Param!$H$8)+SIN(ROUND($H64*(R$2*$D64-Param!$G$15)+Param!$G$16,0)+Param!$H$9))*1000,1),2)&gt;PwallX,        $F64*(R$2-Param!$G$15*$D64),        "NoWall"),     P64)</f>
        <v>6.2693431289399815</v>
      </c>
      <c r="S64" s="4" t="str">
        <f>IF(Q64="NoWall",    IF(TRUNC(MOD((COS(ROUND($I64*(S$2*$E64-Param!$G$16)+Param!$G$15,0)+Param!$H$8)+SIN(S$2*$E64-0.5+Param!$H$9))*100000,1),2)&gt;PWallY,        $G64*(S$2-Param!$G$16*$E64),        "NoWall"),    Q64)</f>
        <v>NoWall</v>
      </c>
      <c r="T64" s="4">
        <f>IF(R64="NoWall",     IF(TRUNC(MOD((COS(T$2*$D64-0.5+Param!$H$8)+SIN(ROUND($H64*(T$2*$D64-Param!$G$15)+Param!$G$16,0)+Param!$H$9))*1000,1),2)&gt;PwallX,        $F64*(T$2-Param!$G$15*$D64),        "NoWall"),     R64)</f>
        <v>6.2693431289399815</v>
      </c>
      <c r="U64" s="4" t="str">
        <f>IF(S64="NoWall",    IF(TRUNC(MOD((COS(ROUND($I64*(U$2*$E64-Param!$G$16)+Param!$G$15,0)+Param!$H$8)+SIN(U$2*$E64-0.5+Param!$H$9))*100000,1),2)&gt;PWallY,        $G64*(U$2-Param!$G$16*$E64),        "NoWall"),    S64)</f>
        <v>NoWall</v>
      </c>
      <c r="V64" s="4">
        <f>IF(T64="NoWall",     IF(TRUNC(MOD((COS(V$2*$D64-0.5+Param!$H$8)+SIN(ROUND($H64*(V$2*$D64-Param!$G$15)+Param!$G$16,0)+Param!$H$9))*1000,1),2)&gt;PwallX,        $F64*(V$2-Param!$G$15*$D64),        "NoWall"),     T64)</f>
        <v>6.2693431289399815</v>
      </c>
      <c r="W64" s="4">
        <f>IF(U64="NoWall",    IF(TRUNC(MOD((COS(ROUND($I64*(W$2*$E64-Param!$G$16)+Param!$G$15,0)+Param!$H$8)+SIN(W$2*$E64-0.5+Param!$H$9))*100000,1),2)&gt;PWallY,        $G64*(W$2-Param!$G$16*$E64),        "NoWall"),    U64)</f>
        <v>6.6668145496244202</v>
      </c>
      <c r="X64" s="4">
        <f>IF(V64="NoWall",     IF(TRUNC(MOD((COS(X$2*$D64-0.5+Param!$H$8)+SIN(ROUND($H64*(X$2*$D64-Param!$G$15)+Param!$G$16,0)+Param!$H$9))*1000,1),2)&gt;PwallX,        $F64*(X$2-Param!$G$15*$D64),        "NoWall"),     V64)</f>
        <v>6.2693431289399815</v>
      </c>
      <c r="Y64" s="4">
        <f>IF(W64="NoWall",    IF(TRUNC(MOD((COS(ROUND($I64*(Y$2*$E64-Param!$G$16)+Param!$G$15,0)+Param!$H$8)+SIN(Y$2*$E64-0.5+Param!$H$9))*100000,1),2)&gt;PWallY,        $G64*(Y$2-Param!$G$16*$E64),        "NoWall"),    W64)</f>
        <v>6.6668145496244202</v>
      </c>
      <c r="Z64" s="4">
        <f>IF(X64="NoWall",     IF(TRUNC(MOD((COS(Z$2*$D64-0.5+Param!$H$8)+SIN(ROUND($H64*(Z$2*$D64-Param!$G$15)+Param!$G$16,0)+Param!$H$9))*1000,1),2)&gt;PwallX,        $F64*(Z$2-Param!$G$15*$D64),        "NoWall"),     X64)</f>
        <v>6.2693431289399815</v>
      </c>
      <c r="AA64" s="4">
        <f>IF(Y64="NoWall",    IF(TRUNC(MOD((COS(ROUND($I64*(AA$2*$E64-Param!$G$16)+Param!$G$15,0)+Param!$H$8)+SIN(AA$2*$E64-0.5+Param!$H$9))*100000,1),2)&gt;PWallY,        $G64*(AA$2-Param!$G$16*$E64),        "NoWall"),    Y64)</f>
        <v>6.6668145496244202</v>
      </c>
      <c r="AB64" s="8">
        <f t="shared" si="8"/>
        <v>6.2693431289399815</v>
      </c>
      <c r="AC64" s="8">
        <f>AB64*COS(B64-Param!$D$14)</f>
        <v>6.214347828358278</v>
      </c>
      <c r="AD64" s="4">
        <f t="shared" si="9"/>
        <v>0.29913000369315595</v>
      </c>
      <c r="AE64" s="4">
        <f>MIN(AC64,Ghosts!P102)</f>
        <v>6.214347828358278</v>
      </c>
    </row>
    <row r="65" spans="1:31" s="4" customFormat="1">
      <c r="A65" s="4">
        <f t="shared" si="10"/>
        <v>-11</v>
      </c>
      <c r="B65" s="4">
        <f>MOD(ATAN(A65/Param!$B$29*2)+Param!$D$14,2*PI())</f>
        <v>1.8615002592226562</v>
      </c>
      <c r="C65" s="4">
        <f t="shared" si="19"/>
        <v>106.6561084159669</v>
      </c>
      <c r="D65" s="4">
        <f t="shared" si="3"/>
        <v>-1</v>
      </c>
      <c r="E65" s="4">
        <f t="shared" si="4"/>
        <v>1</v>
      </c>
      <c r="F65" s="4">
        <f t="shared" si="20"/>
        <v>3.4888585883188949</v>
      </c>
      <c r="G65" s="4">
        <f t="shared" si="6"/>
        <v>1.0437951965880528</v>
      </c>
      <c r="H65" s="4">
        <f t="shared" si="21"/>
        <v>-3.3424742705496642</v>
      </c>
      <c r="I65" s="4">
        <f t="shared" si="22"/>
        <v>-0.29917956551257213</v>
      </c>
      <c r="J65" s="4" t="str">
        <f>IF(TRUNC(MOD((COS(J$2*$D65-0.5+Param!$H$8)+SIN(ROUND($H65*(J$2*$D65-Param!$G$15)+Param!$G$16,0)+Param!$H$9))*1000,1),2)&gt;PwallX,    $F65*(J$2-Param!$G$15*$D65),    "NoWall")</f>
        <v>NoWall</v>
      </c>
      <c r="K65" s="4" t="str">
        <f>IF(TRUNC(MOD((COS(ROUND($I65*(K$2*$E65-Param!$G$16)+Param!$G$15,0)+Param!$H$8)+SIN(K$2*$E65-0.5+Param!$H$9))*100000,1),2)&gt;PWallY,    $G65*(K$2-Param!$G$16*$E65),    "NoWall")</f>
        <v>NoWall</v>
      </c>
      <c r="L65" s="4">
        <f>IF(J65="NoWall",     IF(TRUNC(MOD((COS(L$2*$D65-0.5+Param!$H$8)+SIN(ROUND($H65*(L$2*$D65-Param!$G$15)+Param!$G$16,0)+Param!$H$9))*1000,1),2)&gt;PwallX,        $F65*(L$2-Param!$G$15*$D65),        "NoWall"),     J65)</f>
        <v>6.5428261854278329</v>
      </c>
      <c r="M65" s="4" t="str">
        <f>IF(K65="NoWall",    IF(TRUNC(MOD((COS(ROUND($I65*(M$2*$E65-Param!$G$16)+Param!$G$15,0)+Param!$H$8)+SIN(M$2*$E65-0.5+Param!$H$9))*100000,1),2)&gt;PWallY,        $G65*(M$2-Param!$G$16*$E65),        "NoWall"),    K65)</f>
        <v>NoWall</v>
      </c>
      <c r="N65" s="4">
        <f>IF(L65="NoWall",     IF(TRUNC(MOD((COS(N$2*$D65-0.5+Param!$H$8)+SIN(ROUND($H65*(N$2*$D65-Param!$G$15)+Param!$G$16,0)+Param!$H$9))*1000,1),2)&gt;PwallX,        $F65*(N$2-Param!$G$15*$D65),        "NoWall"),     L65)</f>
        <v>6.5428261854278329</v>
      </c>
      <c r="O65" s="4" t="str">
        <f>IF(M65="NoWall",    IF(TRUNC(MOD((COS(ROUND($I65*(O$2*$E65-Param!$G$16)+Param!$G$15,0)+Param!$H$8)+SIN(O$2*$E65-0.5+Param!$H$9))*100000,1),2)&gt;PWallY,        $G65*(O$2-Param!$G$16*$E65),        "NoWall"),    M65)</f>
        <v>NoWall</v>
      </c>
      <c r="P65" s="4">
        <f>IF(N65="NoWall",     IF(TRUNC(MOD((COS(P$2*$D65-0.5+Param!$H$8)+SIN(ROUND($H65*(P$2*$D65-Param!$G$15)+Param!$G$16,0)+Param!$H$9))*1000,1),2)&gt;PwallX,        $F65*(P$2-Param!$G$15*$D65),        "NoWall"),     N65)</f>
        <v>6.5428261854278329</v>
      </c>
      <c r="Q65" s="4" t="str">
        <f>IF(O65="NoWall",    IF(TRUNC(MOD((COS(ROUND($I65*(Q$2*$E65-Param!$G$16)+Param!$G$15,0)+Param!$H$8)+SIN(Q$2*$E65-0.5+Param!$H$9))*100000,1),2)&gt;PWallY,        $G65*(Q$2-Param!$G$16*$E65),        "NoWall"),    O65)</f>
        <v>NoWall</v>
      </c>
      <c r="R65" s="4">
        <f>IF(P65="NoWall",     IF(TRUNC(MOD((COS(R$2*$D65-0.5+Param!$H$8)+SIN(ROUND($H65*(R$2*$D65-Param!$G$15)+Param!$G$16,0)+Param!$H$9))*1000,1),2)&gt;PwallX,        $F65*(R$2-Param!$G$15*$D65),        "NoWall"),     P65)</f>
        <v>6.5428261854278329</v>
      </c>
      <c r="S65" s="4" t="str">
        <f>IF(Q65="NoWall",    IF(TRUNC(MOD((COS(ROUND($I65*(S$2*$E65-Param!$G$16)+Param!$G$15,0)+Param!$H$8)+SIN(S$2*$E65-0.5+Param!$H$9))*100000,1),2)&gt;PWallY,        $G65*(S$2-Param!$G$16*$E65),        "NoWall"),    Q65)</f>
        <v>NoWall</v>
      </c>
      <c r="T65" s="4">
        <f>IF(R65="NoWall",     IF(TRUNC(MOD((COS(T$2*$D65-0.5+Param!$H$8)+SIN(ROUND($H65*(T$2*$D65-Param!$G$15)+Param!$G$16,0)+Param!$H$9))*1000,1),2)&gt;PwallX,        $F65*(T$2-Param!$G$15*$D65),        "NoWall"),     R65)</f>
        <v>6.5428261854278329</v>
      </c>
      <c r="U65" s="4" t="str">
        <f>IF(S65="NoWall",    IF(TRUNC(MOD((COS(ROUND($I65*(U$2*$E65-Param!$G$16)+Param!$G$15,0)+Param!$H$8)+SIN(U$2*$E65-0.5+Param!$H$9))*100000,1),2)&gt;PWallY,        $G65*(U$2-Param!$G$16*$E65),        "NoWall"),    S65)</f>
        <v>NoWall</v>
      </c>
      <c r="V65" s="4">
        <f>IF(T65="NoWall",     IF(TRUNC(MOD((COS(V$2*$D65-0.5+Param!$H$8)+SIN(ROUND($H65*(V$2*$D65-Param!$G$15)+Param!$G$16,0)+Param!$H$9))*1000,1),2)&gt;PwallX,        $F65*(V$2-Param!$G$15*$D65),        "NoWall"),     T65)</f>
        <v>6.5428261854278329</v>
      </c>
      <c r="W65" s="4">
        <f>IF(U65="NoWall",    IF(TRUNC(MOD((COS(ROUND($I65*(W$2*$E65-Param!$G$16)+Param!$G$15,0)+Param!$H$8)+SIN(W$2*$E65-0.5+Param!$H$9))*100000,1),2)&gt;PWallY,        $G65*(W$2-Param!$G$16*$E65),        "NoWall"),    U65)</f>
        <v>6.6401625248039124</v>
      </c>
      <c r="X65" s="4">
        <f>IF(V65="NoWall",     IF(TRUNC(MOD((COS(X$2*$D65-0.5+Param!$H$8)+SIN(ROUND($H65*(X$2*$D65-Param!$G$15)+Param!$G$16,0)+Param!$H$9))*1000,1),2)&gt;PwallX,        $F65*(X$2-Param!$G$15*$D65),        "NoWall"),     V65)</f>
        <v>6.5428261854278329</v>
      </c>
      <c r="Y65" s="4">
        <f>IF(W65="NoWall",    IF(TRUNC(MOD((COS(ROUND($I65*(Y$2*$E65-Param!$G$16)+Param!$G$15,0)+Param!$H$8)+SIN(Y$2*$E65-0.5+Param!$H$9))*100000,1),2)&gt;PWallY,        $G65*(Y$2-Param!$G$16*$E65),        "NoWall"),    W65)</f>
        <v>6.6401625248039124</v>
      </c>
      <c r="Z65" s="4">
        <f>IF(X65="NoWall",     IF(TRUNC(MOD((COS(Z$2*$D65-0.5+Param!$H$8)+SIN(ROUND($H65*(Z$2*$D65-Param!$G$15)+Param!$G$16,0)+Param!$H$9))*1000,1),2)&gt;PwallX,        $F65*(Z$2-Param!$G$15*$D65),        "NoWall"),     X65)</f>
        <v>6.5428261854278329</v>
      </c>
      <c r="AA65" s="4">
        <f>IF(Y65="NoWall",    IF(TRUNC(MOD((COS(ROUND($I65*(AA$2*$E65-Param!$G$16)+Param!$G$15,0)+Param!$H$8)+SIN(AA$2*$E65-0.5+Param!$H$9))*100000,1),2)&gt;PWallY,        $G65*(AA$2-Param!$G$16*$E65),        "NoWall"),    Y65)</f>
        <v>6.6401625248039124</v>
      </c>
      <c r="AB65" s="8">
        <f t="shared" si="8"/>
        <v>6.5428261854278329</v>
      </c>
      <c r="AC65" s="8">
        <f>AB65*COS(B65-Param!$D$14)</f>
        <v>6.473569809428259</v>
      </c>
      <c r="AD65" s="4">
        <f t="shared" si="9"/>
        <v>0.28662669313915917</v>
      </c>
      <c r="AE65" s="4">
        <f>MIN(AC65,Ghosts!P103)</f>
        <v>6.473569809428259</v>
      </c>
    </row>
    <row r="66" spans="1:31" s="4" customFormat="1">
      <c r="A66" s="4">
        <f t="shared" si="10"/>
        <v>-12</v>
      </c>
      <c r="B66" s="4">
        <f>MOD(ATAN(A66/Param!$B$29*2)+Param!$D$14,2*PI())</f>
        <v>1.8484733776070774</v>
      </c>
      <c r="C66" s="4">
        <f t="shared" si="19"/>
        <v>105.90972307917767</v>
      </c>
      <c r="D66" s="4">
        <f t="shared" si="3"/>
        <v>-1</v>
      </c>
      <c r="E66" s="4">
        <f t="shared" si="4"/>
        <v>1</v>
      </c>
      <c r="F66" s="4">
        <f t="shared" si="20"/>
        <v>3.648005123757418</v>
      </c>
      <c r="G66" s="4">
        <f t="shared" si="6"/>
        <v>1.0398309265199444</v>
      </c>
      <c r="H66" s="4">
        <f t="shared" si="21"/>
        <v>-3.5082675757359749</v>
      </c>
      <c r="I66" s="4">
        <f t="shared" si="22"/>
        <v>-0.28504097205020545</v>
      </c>
      <c r="J66" s="4" t="str">
        <f>IF(TRUNC(MOD((COS(J$2*$D66-0.5+Param!$H$8)+SIN(ROUND($H66*(J$2*$D66-Param!$G$15)+Param!$G$16,0)+Param!$H$9))*1000,1),2)&gt;PwallX,    $F66*(J$2-Param!$G$15*$D66),    "NoWall")</f>
        <v>NoWall</v>
      </c>
      <c r="K66" s="4" t="str">
        <f>IF(TRUNC(MOD((COS(ROUND($I66*(K$2*$E66-Param!$G$16)+Param!$G$15,0)+Param!$H$8)+SIN(K$2*$E66-0.5+Param!$H$9))*100000,1),2)&gt;PWallY,    $G66*(K$2-Param!$G$16*$E66),    "NoWall")</f>
        <v>NoWall</v>
      </c>
      <c r="L66" s="4" t="str">
        <f>IF(J66="NoWall",     IF(TRUNC(MOD((COS(L$2*$D66-0.5+Param!$H$8)+SIN(ROUND($H66*(L$2*$D66-Param!$G$15)+Param!$G$16,0)+Param!$H$9))*1000,1),2)&gt;PwallX,        $F66*(L$2-Param!$G$15*$D66),        "NoWall"),     J66)</f>
        <v>NoWall</v>
      </c>
      <c r="M66" s="4" t="str">
        <f>IF(K66="NoWall",    IF(TRUNC(MOD((COS(ROUND($I66*(M$2*$E66-Param!$G$16)+Param!$G$15,0)+Param!$H$8)+SIN(M$2*$E66-0.5+Param!$H$9))*100000,1),2)&gt;PWallY,        $G66*(M$2-Param!$G$16*$E66),        "NoWall"),    K66)</f>
        <v>NoWall</v>
      </c>
      <c r="N66" s="4" t="str">
        <f>IF(L66="NoWall",     IF(TRUNC(MOD((COS(N$2*$D66-0.5+Param!$H$8)+SIN(ROUND($H66*(N$2*$D66-Param!$G$15)+Param!$G$16,0)+Param!$H$9))*1000,1),2)&gt;PwallX,        $F66*(N$2-Param!$G$15*$D66),        "NoWall"),     L66)</f>
        <v>NoWall</v>
      </c>
      <c r="O66" s="4" t="str">
        <f>IF(M66="NoWall",    IF(TRUNC(MOD((COS(ROUND($I66*(O$2*$E66-Param!$G$16)+Param!$G$15,0)+Param!$H$8)+SIN(O$2*$E66-0.5+Param!$H$9))*100000,1),2)&gt;PWallY,        $G66*(O$2-Param!$G$16*$E66),        "NoWall"),    M66)</f>
        <v>NoWall</v>
      </c>
      <c r="P66" s="4">
        <f>IF(N66="NoWall",     IF(TRUNC(MOD((COS(P$2*$D66-0.5+Param!$H$8)+SIN(ROUND($H66*(P$2*$D66-Param!$G$15)+Param!$G$16,0)+Param!$H$9))*1000,1),2)&gt;PwallX,        $F66*(P$2-Param!$G$15*$D66),        "NoWall"),     N66)</f>
        <v>14.137291670673878</v>
      </c>
      <c r="Q66" s="4" t="str">
        <f>IF(O66="NoWall",    IF(TRUNC(MOD((COS(ROUND($I66*(Q$2*$E66-Param!$G$16)+Param!$G$15,0)+Param!$H$8)+SIN(Q$2*$E66-0.5+Param!$H$9))*100000,1),2)&gt;PWallY,        $G66*(Q$2-Param!$G$16*$E66),        "NoWall"),    O66)</f>
        <v>NoWall</v>
      </c>
      <c r="R66" s="4">
        <f>IF(P66="NoWall",     IF(TRUNC(MOD((COS(R$2*$D66-0.5+Param!$H$8)+SIN(ROUND($H66*(R$2*$D66-Param!$G$15)+Param!$G$16,0)+Param!$H$9))*1000,1),2)&gt;PwallX,        $F66*(R$2-Param!$G$15*$D66),        "NoWall"),     P66)</f>
        <v>14.137291670673878</v>
      </c>
      <c r="S66" s="4" t="str">
        <f>IF(Q66="NoWall",    IF(TRUNC(MOD((COS(ROUND($I66*(S$2*$E66-Param!$G$16)+Param!$G$15,0)+Param!$H$8)+SIN(S$2*$E66-0.5+Param!$H$9))*100000,1),2)&gt;PWallY,        $G66*(S$2-Param!$G$16*$E66),        "NoWall"),    Q66)</f>
        <v>NoWall</v>
      </c>
      <c r="T66" s="4">
        <f>IF(R66="NoWall",     IF(TRUNC(MOD((COS(T$2*$D66-0.5+Param!$H$8)+SIN(ROUND($H66*(T$2*$D66-Param!$G$15)+Param!$G$16,0)+Param!$H$9))*1000,1),2)&gt;PwallX,        $F66*(T$2-Param!$G$15*$D66),        "NoWall"),     R66)</f>
        <v>14.137291670673878</v>
      </c>
      <c r="U66" s="4" t="str">
        <f>IF(S66="NoWall",    IF(TRUNC(MOD((COS(ROUND($I66*(U$2*$E66-Param!$G$16)+Param!$G$15,0)+Param!$H$8)+SIN(U$2*$E66-0.5+Param!$H$9))*100000,1),2)&gt;PWallY,        $G66*(U$2-Param!$G$16*$E66),        "NoWall"),    S66)</f>
        <v>NoWall</v>
      </c>
      <c r="V66" s="4">
        <f>IF(T66="NoWall",     IF(TRUNC(MOD((COS(V$2*$D66-0.5+Param!$H$8)+SIN(ROUND($H66*(V$2*$D66-Param!$G$15)+Param!$G$16,0)+Param!$H$9))*1000,1),2)&gt;PwallX,        $F66*(V$2-Param!$G$15*$D66),        "NoWall"),     T66)</f>
        <v>14.137291670673878</v>
      </c>
      <c r="W66" s="4" t="str">
        <f>IF(U66="NoWall",    IF(TRUNC(MOD((COS(ROUND($I66*(W$2*$E66-Param!$G$16)+Param!$G$15,0)+Param!$H$8)+SIN(W$2*$E66-0.5+Param!$H$9))*100000,1),2)&gt;PWallY,        $G66*(W$2-Param!$G$16*$E66),        "NoWall"),    U66)</f>
        <v>NoWall</v>
      </c>
      <c r="X66" s="4">
        <f>IF(V66="NoWall",     IF(TRUNC(MOD((COS(X$2*$D66-0.5+Param!$H$8)+SIN(ROUND($H66*(X$2*$D66-Param!$G$15)+Param!$G$16,0)+Param!$H$9))*1000,1),2)&gt;PwallX,        $F66*(X$2-Param!$G$15*$D66),        "NoWall"),     V66)</f>
        <v>14.137291670673878</v>
      </c>
      <c r="Y66" s="4">
        <f>IF(W66="NoWall",    IF(TRUNC(MOD((COS(ROUND($I66*(Y$2*$E66-Param!$G$16)+Param!$G$15,0)+Param!$H$8)+SIN(Y$2*$E66-0.5+Param!$H$9))*100000,1),2)&gt;PWallY,        $G66*(Y$2-Param!$G$16*$E66),        "NoWall"),    W66)</f>
        <v>7.6547745217575009</v>
      </c>
      <c r="Z66" s="4">
        <f>IF(X66="NoWall",     IF(TRUNC(MOD((COS(Z$2*$D66-0.5+Param!$H$8)+SIN(ROUND($H66*(Z$2*$D66-Param!$G$15)+Param!$G$16,0)+Param!$H$9))*1000,1),2)&gt;PwallX,        $F66*(Z$2-Param!$G$15*$D66),        "NoWall"),     X66)</f>
        <v>14.137291670673878</v>
      </c>
      <c r="AA66" s="4">
        <f>IF(Y66="NoWall",    IF(TRUNC(MOD((COS(ROUND($I66*(AA$2*$E66-Param!$G$16)+Param!$G$15,0)+Param!$H$8)+SIN(AA$2*$E66-0.5+Param!$H$9))*100000,1),2)&gt;PWallY,        $G66*(AA$2-Param!$G$16*$E66),        "NoWall"),    Y66)</f>
        <v>7.6547745217575009</v>
      </c>
      <c r="AB66" s="8">
        <f t="shared" si="8"/>
        <v>7.6547745217575009</v>
      </c>
      <c r="AC66" s="8">
        <f>AB66*COS(B66-Param!$D$14)</f>
        <v>7.5586353909441231</v>
      </c>
      <c r="AD66" s="4">
        <f t="shared" si="9"/>
        <v>0.96169480489174464</v>
      </c>
      <c r="AE66" s="4">
        <f>MIN(AC66,Ghosts!P104)</f>
        <v>7.5586353909441231</v>
      </c>
    </row>
    <row r="67" spans="1:31" s="4" customFormat="1">
      <c r="A67" s="4">
        <f t="shared" si="10"/>
        <v>-13</v>
      </c>
      <c r="B67" s="4">
        <f>MOD(ATAN(A67/Param!$B$29*2)+Param!$D$14,2*PI())</f>
        <v>1.8355005714125989</v>
      </c>
      <c r="C67" s="4">
        <f t="shared" si="19"/>
        <v>105.16643603579288</v>
      </c>
      <c r="D67" s="4">
        <f t="shared" si="3"/>
        <v>-1</v>
      </c>
      <c r="E67" s="4">
        <f t="shared" si="4"/>
        <v>1</v>
      </c>
      <c r="F67" s="4">
        <f t="shared" si="20"/>
        <v>3.8222818525076625</v>
      </c>
      <c r="G67" s="4">
        <f t="shared" si="6"/>
        <v>1.0360869931194305</v>
      </c>
      <c r="H67" s="4">
        <f t="shared" si="21"/>
        <v>-3.6891514688352673</v>
      </c>
      <c r="I67" s="4">
        <f t="shared" si="22"/>
        <v>-0.27106504258436381</v>
      </c>
      <c r="J67" s="4" t="str">
        <f>IF(TRUNC(MOD((COS(J$2*$D67-0.5+Param!$H$8)+SIN(ROUND($H67*(J$2*$D67-Param!$G$15)+Param!$G$16,0)+Param!$H$9))*1000,1),2)&gt;PwallX,    $F67*(J$2-Param!$G$15*$D67),    "NoWall")</f>
        <v>NoWall</v>
      </c>
      <c r="K67" s="4" t="str">
        <f>IF(TRUNC(MOD((COS(ROUND($I67*(K$2*$E67-Param!$G$16)+Param!$G$15,0)+Param!$H$8)+SIN(K$2*$E67-0.5+Param!$H$9))*100000,1),2)&gt;PWallY,    $G67*(K$2-Param!$G$16*$E67),    "NoWall")</f>
        <v>NoWall</v>
      </c>
      <c r="L67" s="4" t="str">
        <f>IF(J67="NoWall",     IF(TRUNC(MOD((COS(L$2*$D67-0.5+Param!$H$8)+SIN(ROUND($H67*(L$2*$D67-Param!$G$15)+Param!$G$16,0)+Param!$H$9))*1000,1),2)&gt;PwallX,        $F67*(L$2-Param!$G$15*$D67),        "NoWall"),     J67)</f>
        <v>NoWall</v>
      </c>
      <c r="M67" s="4" t="str">
        <f>IF(K67="NoWall",    IF(TRUNC(MOD((COS(ROUND($I67*(M$2*$E67-Param!$G$16)+Param!$G$15,0)+Param!$H$8)+SIN(M$2*$E67-0.5+Param!$H$9))*100000,1),2)&gt;PWallY,        $G67*(M$2-Param!$G$16*$E67),        "NoWall"),    K67)</f>
        <v>NoWall</v>
      </c>
      <c r="N67" s="4">
        <f>IF(L67="NoWall",     IF(TRUNC(MOD((COS(N$2*$D67-0.5+Param!$H$8)+SIN(ROUND($H67*(N$2*$D67-Param!$G$15)+Param!$G$16,0)+Param!$H$9))*1000,1),2)&gt;PwallX,        $F67*(N$2-Param!$G$15*$D67),        "NoWall"),     L67)</f>
        <v>10.990392900746819</v>
      </c>
      <c r="O67" s="4" t="str">
        <f>IF(M67="NoWall",    IF(TRUNC(MOD((COS(ROUND($I67*(O$2*$E67-Param!$G$16)+Param!$G$15,0)+Param!$H$8)+SIN(O$2*$E67-0.5+Param!$H$9))*100000,1),2)&gt;PWallY,        $G67*(O$2-Param!$G$16*$E67),        "NoWall"),    M67)</f>
        <v>NoWall</v>
      </c>
      <c r="P67" s="4">
        <f>IF(N67="NoWall",     IF(TRUNC(MOD((COS(P$2*$D67-0.5+Param!$H$8)+SIN(ROUND($H67*(P$2*$D67-Param!$G$15)+Param!$G$16,0)+Param!$H$9))*1000,1),2)&gt;PwallX,        $F67*(P$2-Param!$G$15*$D67),        "NoWall"),     N67)</f>
        <v>10.990392900746819</v>
      </c>
      <c r="Q67" s="4" t="str">
        <f>IF(O67="NoWall",    IF(TRUNC(MOD((COS(ROUND($I67*(Q$2*$E67-Param!$G$16)+Param!$G$15,0)+Param!$H$8)+SIN(Q$2*$E67-0.5+Param!$H$9))*100000,1),2)&gt;PWallY,        $G67*(Q$2-Param!$G$16*$E67),        "NoWall"),    O67)</f>
        <v>NoWall</v>
      </c>
      <c r="R67" s="4">
        <f>IF(P67="NoWall",     IF(TRUNC(MOD((COS(R$2*$D67-0.5+Param!$H$8)+SIN(ROUND($H67*(R$2*$D67-Param!$G$15)+Param!$G$16,0)+Param!$H$9))*1000,1),2)&gt;PwallX,        $F67*(R$2-Param!$G$15*$D67),        "NoWall"),     P67)</f>
        <v>10.990392900746819</v>
      </c>
      <c r="S67" s="4" t="str">
        <f>IF(Q67="NoWall",    IF(TRUNC(MOD((COS(ROUND($I67*(S$2*$E67-Param!$G$16)+Param!$G$15,0)+Param!$H$8)+SIN(S$2*$E67-0.5+Param!$H$9))*100000,1),2)&gt;PWallY,        $G67*(S$2-Param!$G$16*$E67),        "NoWall"),    Q67)</f>
        <v>NoWall</v>
      </c>
      <c r="T67" s="4">
        <f>IF(R67="NoWall",     IF(TRUNC(MOD((COS(T$2*$D67-0.5+Param!$H$8)+SIN(ROUND($H67*(T$2*$D67-Param!$G$15)+Param!$G$16,0)+Param!$H$9))*1000,1),2)&gt;PwallX,        $F67*(T$2-Param!$G$15*$D67),        "NoWall"),     R67)</f>
        <v>10.990392900746819</v>
      </c>
      <c r="U67" s="4" t="str">
        <f>IF(S67="NoWall",    IF(TRUNC(MOD((COS(ROUND($I67*(U$2*$E67-Param!$G$16)+Param!$G$15,0)+Param!$H$8)+SIN(U$2*$E67-0.5+Param!$H$9))*100000,1),2)&gt;PWallY,        $G67*(U$2-Param!$G$16*$E67),        "NoWall"),    S67)</f>
        <v>NoWall</v>
      </c>
      <c r="V67" s="4">
        <f>IF(T67="NoWall",     IF(TRUNC(MOD((COS(V$2*$D67-0.5+Param!$H$8)+SIN(ROUND($H67*(V$2*$D67-Param!$G$15)+Param!$G$16,0)+Param!$H$9))*1000,1),2)&gt;PwallX,        $F67*(V$2-Param!$G$15*$D67),        "NoWall"),     T67)</f>
        <v>10.990392900746819</v>
      </c>
      <c r="W67" s="4" t="str">
        <f>IF(U67="NoWall",    IF(TRUNC(MOD((COS(ROUND($I67*(W$2*$E67-Param!$G$16)+Param!$G$15,0)+Param!$H$8)+SIN(W$2*$E67-0.5+Param!$H$9))*100000,1),2)&gt;PWallY,        $G67*(W$2-Param!$G$16*$E67),        "NoWall"),    U67)</f>
        <v>NoWall</v>
      </c>
      <c r="X67" s="4">
        <f>IF(V67="NoWall",     IF(TRUNC(MOD((COS(X$2*$D67-0.5+Param!$H$8)+SIN(ROUND($H67*(X$2*$D67-Param!$G$15)+Param!$G$16,0)+Param!$H$9))*1000,1),2)&gt;PwallX,        $F67*(X$2-Param!$G$15*$D67),        "NoWall"),     V67)</f>
        <v>10.990392900746819</v>
      </c>
      <c r="Y67" s="4">
        <f>IF(W67="NoWall",    IF(TRUNC(MOD((COS(ROUND($I67*(Y$2*$E67-Param!$G$16)+Param!$G$15,0)+Param!$H$8)+SIN(Y$2*$E67-0.5+Param!$H$9))*100000,1),2)&gt;PWallY,        $G67*(Y$2-Param!$G$16*$E67),        "NoWall"),    W67)</f>
        <v>7.6272133430365283</v>
      </c>
      <c r="Z67" s="4">
        <f>IF(X67="NoWall",     IF(TRUNC(MOD((COS(Z$2*$D67-0.5+Param!$H$8)+SIN(ROUND($H67*(Z$2*$D67-Param!$G$15)+Param!$G$16,0)+Param!$H$9))*1000,1),2)&gt;PwallX,        $F67*(Z$2-Param!$G$15*$D67),        "NoWall"),     X67)</f>
        <v>10.990392900746819</v>
      </c>
      <c r="AA67" s="4">
        <f>IF(Y67="NoWall",    IF(TRUNC(MOD((COS(ROUND($I67*(AA$2*$E67-Param!$G$16)+Param!$G$15,0)+Param!$H$8)+SIN(AA$2*$E67-0.5+Param!$H$9))*100000,1),2)&gt;PWallY,        $G67*(AA$2-Param!$G$16*$E67),        "NoWall"),    Y67)</f>
        <v>7.6272133430365283</v>
      </c>
      <c r="AB67" s="8">
        <f t="shared" si="8"/>
        <v>7.6272133430365283</v>
      </c>
      <c r="AC67" s="8">
        <f>AB67*COS(B67-Param!$D$14)</f>
        <v>7.5151544801930488</v>
      </c>
      <c r="AD67" s="4">
        <f t="shared" si="9"/>
        <v>0.96516991974700839</v>
      </c>
      <c r="AE67" s="4">
        <f>MIN(AC67,Ghosts!P105)</f>
        <v>7.5151544801930488</v>
      </c>
    </row>
    <row r="68" spans="1:31" s="4" customFormat="1">
      <c r="A68" s="4">
        <f t="shared" si="10"/>
        <v>-14</v>
      </c>
      <c r="B68" s="4">
        <f>MOD(ATAN(A68/Param!$B$29*2)+Param!$D$14,2*PI())</f>
        <v>1.8225858426028643</v>
      </c>
      <c r="C68" s="4">
        <f t="shared" si="19"/>
        <v>104.42647658143906</v>
      </c>
      <c r="D68" s="4">
        <f t="shared" ref="D68:D104" si="23">(($B68*2&lt;=PI())+($B68*2&gt;=PI()*3))*2-1</f>
        <v>-1</v>
      </c>
      <c r="E68" s="4">
        <f t="shared" si="4"/>
        <v>1</v>
      </c>
      <c r="F68" s="4">
        <f t="shared" si="20"/>
        <v>4.0138486402198126</v>
      </c>
      <c r="G68" s="4">
        <f t="shared" si="6"/>
        <v>1.0325584926778131</v>
      </c>
      <c r="H68" s="4">
        <f t="shared" si="21"/>
        <v>-3.8872845157763325</v>
      </c>
      <c r="I68" s="4">
        <f t="shared" si="22"/>
        <v>-0.25724898600592638</v>
      </c>
      <c r="J68" s="4" t="str">
        <f>IF(TRUNC(MOD((COS(J$2*$D68-0.5+Param!$H$8)+SIN(ROUND($H68*(J$2*$D68-Param!$G$15)+Param!$G$16,0)+Param!$H$9))*1000,1),2)&gt;PwallX,    $F68*(J$2-Param!$G$15*$D68),    "NoWall")</f>
        <v>NoWall</v>
      </c>
      <c r="K68" s="4" t="str">
        <f>IF(TRUNC(MOD((COS(ROUND($I68*(K$2*$E68-Param!$G$16)+Param!$G$15,0)+Param!$H$8)+SIN(K$2*$E68-0.5+Param!$H$9))*100000,1),2)&gt;PWallY,    $G68*(K$2-Param!$G$16*$E68),    "NoWall")</f>
        <v>NoWall</v>
      </c>
      <c r="L68" s="4" t="str">
        <f>IF(J68="NoWall",     IF(TRUNC(MOD((COS(L$2*$D68-0.5+Param!$H$8)+SIN(ROUND($H68*(L$2*$D68-Param!$G$15)+Param!$G$16,0)+Param!$H$9))*1000,1),2)&gt;PwallX,        $F68*(L$2-Param!$G$15*$D68),        "NoWall"),     J68)</f>
        <v>NoWall</v>
      </c>
      <c r="M68" s="4" t="str">
        <f>IF(K68="NoWall",    IF(TRUNC(MOD((COS(ROUND($I68*(M$2*$E68-Param!$G$16)+Param!$G$15,0)+Param!$H$8)+SIN(M$2*$E68-0.5+Param!$H$9))*100000,1),2)&gt;PWallY,        $G68*(M$2-Param!$G$16*$E68),        "NoWall"),    K68)</f>
        <v>NoWall</v>
      </c>
      <c r="N68" s="4">
        <f>IF(L68="NoWall",     IF(TRUNC(MOD((COS(N$2*$D68-0.5+Param!$H$8)+SIN(ROUND($H68*(N$2*$D68-Param!$G$15)+Param!$G$16,0)+Param!$H$9))*1000,1),2)&gt;PwallX,        $F68*(N$2-Param!$G$15*$D68),        "NoWall"),     L68)</f>
        <v>11.541214201983204</v>
      </c>
      <c r="O68" s="4" t="str">
        <f>IF(M68="NoWall",    IF(TRUNC(MOD((COS(ROUND($I68*(O$2*$E68-Param!$G$16)+Param!$G$15,0)+Param!$H$8)+SIN(O$2*$E68-0.5+Param!$H$9))*100000,1),2)&gt;PWallY,        $G68*(O$2-Param!$G$16*$E68),        "NoWall"),    M68)</f>
        <v>NoWall</v>
      </c>
      <c r="P68" s="4">
        <f>IF(N68="NoWall",     IF(TRUNC(MOD((COS(P$2*$D68-0.5+Param!$H$8)+SIN(ROUND($H68*(P$2*$D68-Param!$G$15)+Param!$G$16,0)+Param!$H$9))*1000,1),2)&gt;PwallX,        $F68*(P$2-Param!$G$15*$D68),        "NoWall"),     N68)</f>
        <v>11.541214201983204</v>
      </c>
      <c r="Q68" s="4">
        <f>IF(O68="NoWall",    IF(TRUNC(MOD((COS(ROUND($I68*(Q$2*$E68-Param!$G$16)+Param!$G$15,0)+Param!$H$8)+SIN(Q$2*$E68-0.5+Param!$H$9))*100000,1),2)&gt;PWallY,        $G68*(Q$2-Param!$G$16*$E68),        "NoWall"),    O68)</f>
        <v>3.4710041155872422</v>
      </c>
      <c r="R68" s="4">
        <f>IF(P68="NoWall",     IF(TRUNC(MOD((COS(R$2*$D68-0.5+Param!$H$8)+SIN(ROUND($H68*(R$2*$D68-Param!$G$15)+Param!$G$16,0)+Param!$H$9))*1000,1),2)&gt;PwallX,        $F68*(R$2-Param!$G$15*$D68),        "NoWall"),     P68)</f>
        <v>11.541214201983204</v>
      </c>
      <c r="S68" s="4">
        <f>IF(Q68="NoWall",    IF(TRUNC(MOD((COS(ROUND($I68*(S$2*$E68-Param!$G$16)+Param!$G$15,0)+Param!$H$8)+SIN(S$2*$E68-0.5+Param!$H$9))*100000,1),2)&gt;PWallY,        $G68*(S$2-Param!$G$16*$E68),        "NoWall"),    Q68)</f>
        <v>3.4710041155872422</v>
      </c>
      <c r="T68" s="4">
        <f>IF(R68="NoWall",     IF(TRUNC(MOD((COS(T$2*$D68-0.5+Param!$H$8)+SIN(ROUND($H68*(T$2*$D68-Param!$G$15)+Param!$G$16,0)+Param!$H$9))*1000,1),2)&gt;PwallX,        $F68*(T$2-Param!$G$15*$D68),        "NoWall"),     R68)</f>
        <v>11.541214201983204</v>
      </c>
      <c r="U68" s="4">
        <f>IF(S68="NoWall",    IF(TRUNC(MOD((COS(ROUND($I68*(U$2*$E68-Param!$G$16)+Param!$G$15,0)+Param!$H$8)+SIN(U$2*$E68-0.5+Param!$H$9))*100000,1),2)&gt;PWallY,        $G68*(U$2-Param!$G$16*$E68),        "NoWall"),    S68)</f>
        <v>3.4710041155872422</v>
      </c>
      <c r="V68" s="4">
        <f>IF(T68="NoWall",     IF(TRUNC(MOD((COS(V$2*$D68-0.5+Param!$H$8)+SIN(ROUND($H68*(V$2*$D68-Param!$G$15)+Param!$G$16,0)+Param!$H$9))*1000,1),2)&gt;PwallX,        $F68*(V$2-Param!$G$15*$D68),        "NoWall"),     T68)</f>
        <v>11.541214201983204</v>
      </c>
      <c r="W68" s="4">
        <f>IF(U68="NoWall",    IF(TRUNC(MOD((COS(ROUND($I68*(W$2*$E68-Param!$G$16)+Param!$G$15,0)+Param!$H$8)+SIN(W$2*$E68-0.5+Param!$H$9))*100000,1),2)&gt;PWallY,        $G68*(W$2-Param!$G$16*$E68),        "NoWall"),    U68)</f>
        <v>3.4710041155872422</v>
      </c>
      <c r="X68" s="4">
        <f>IF(V68="NoWall",     IF(TRUNC(MOD((COS(X$2*$D68-0.5+Param!$H$8)+SIN(ROUND($H68*(X$2*$D68-Param!$G$15)+Param!$G$16,0)+Param!$H$9))*1000,1),2)&gt;PwallX,        $F68*(X$2-Param!$G$15*$D68),        "NoWall"),     V68)</f>
        <v>11.541214201983204</v>
      </c>
      <c r="Y68" s="4">
        <f>IF(W68="NoWall",    IF(TRUNC(MOD((COS(ROUND($I68*(Y$2*$E68-Param!$G$16)+Param!$G$15,0)+Param!$H$8)+SIN(Y$2*$E68-0.5+Param!$H$9))*100000,1),2)&gt;PWallY,        $G68*(Y$2-Param!$G$16*$E68),        "NoWall"),    W68)</f>
        <v>3.4710041155872422</v>
      </c>
      <c r="Z68" s="4">
        <f>IF(X68="NoWall",     IF(TRUNC(MOD((COS(Z$2*$D68-0.5+Param!$H$8)+SIN(ROUND($H68*(Z$2*$D68-Param!$G$15)+Param!$G$16,0)+Param!$H$9))*1000,1),2)&gt;PwallX,        $F68*(Z$2-Param!$G$15*$D68),        "NoWall"),     X68)</f>
        <v>11.541214201983204</v>
      </c>
      <c r="AA68" s="4">
        <f>IF(Y68="NoWall",    IF(TRUNC(MOD((COS(ROUND($I68*(AA$2*$E68-Param!$G$16)+Param!$G$15,0)+Param!$H$8)+SIN(AA$2*$E68-0.5+Param!$H$9))*100000,1),2)&gt;PWallY,        $G68*(AA$2-Param!$G$16*$E68),        "NoWall"),    Y68)</f>
        <v>3.4710041155872422</v>
      </c>
      <c r="AB68" s="8">
        <f t="shared" si="8"/>
        <v>3.4710041155872422</v>
      </c>
      <c r="AC68" s="8">
        <f>AB68*COS(B68-Param!$D$14)</f>
        <v>3.4120673291705059</v>
      </c>
      <c r="AD68" s="4">
        <f t="shared" si="9"/>
        <v>0.96846813724481928</v>
      </c>
      <c r="AE68" s="4">
        <f>MIN(AC68,Ghosts!P106)</f>
        <v>3.4120673291705059</v>
      </c>
    </row>
    <row r="69" spans="1:31" s="4" customFormat="1">
      <c r="A69" s="4">
        <f t="shared" si="10"/>
        <v>-15</v>
      </c>
      <c r="B69" s="4">
        <f>MOD(ATAN(A69/Param!$B$29*2)+Param!$D$14,2*PI())</f>
        <v>1.809733079943598</v>
      </c>
      <c r="C69" s="4">
        <f t="shared" si="19"/>
        <v>103.69006752597977</v>
      </c>
      <c r="D69" s="4">
        <f t="shared" si="23"/>
        <v>-1</v>
      </c>
      <c r="E69" s="4">
        <f t="shared" ref="E69:E104" si="24">($B69&lt;=PI())*2-1</f>
        <v>1</v>
      </c>
      <c r="F69" s="4">
        <f t="shared" si="20"/>
        <v>4.2252975964983888</v>
      </c>
      <c r="G69" s="4">
        <f t="shared" ref="G69:G104" si="25">1/MAX(ABS(SIN($B69)),0.0001)</f>
        <v>1.0292405571544603</v>
      </c>
      <c r="H69" s="4">
        <f t="shared" si="21"/>
        <v>-4.1052575776648972</v>
      </c>
      <c r="I69" s="4">
        <f t="shared" si="22"/>
        <v>-0.24359007469850597</v>
      </c>
      <c r="J69" s="4" t="str">
        <f>IF(TRUNC(MOD((COS(J$2*$D69-0.5+Param!$H$8)+SIN(ROUND($H69*(J$2*$D69-Param!$G$15)+Param!$G$16,0)+Param!$H$9))*1000,1),2)&gt;PwallX,    $F69*(J$2-Param!$G$15*$D69),    "NoWall")</f>
        <v>NoWall</v>
      </c>
      <c r="K69" s="4" t="str">
        <f>IF(TRUNC(MOD((COS(ROUND($I69*(K$2*$E69-Param!$G$16)+Param!$G$15,0)+Param!$H$8)+SIN(K$2*$E69-0.5+Param!$H$9))*100000,1),2)&gt;PWallY,    $G69*(K$2-Param!$G$16*$E69),    "NoWall")</f>
        <v>NoWall</v>
      </c>
      <c r="L69" s="4" t="str">
        <f>IF(J69="NoWall",     IF(TRUNC(MOD((COS(L$2*$D69-0.5+Param!$H$8)+SIN(ROUND($H69*(L$2*$D69-Param!$G$15)+Param!$G$16,0)+Param!$H$9))*1000,1),2)&gt;PwallX,        $F69*(L$2-Param!$G$15*$D69),        "NoWall"),     J69)</f>
        <v>NoWall</v>
      </c>
      <c r="M69" s="4" t="str">
        <f>IF(K69="NoWall",    IF(TRUNC(MOD((COS(ROUND($I69*(M$2*$E69-Param!$G$16)+Param!$G$15,0)+Param!$H$8)+SIN(M$2*$E69-0.5+Param!$H$9))*100000,1),2)&gt;PWallY,        $G69*(M$2-Param!$G$16*$E69),        "NoWall"),    K69)</f>
        <v>NoWall</v>
      </c>
      <c r="N69" s="4" t="str">
        <f>IF(L69="NoWall",     IF(TRUNC(MOD((COS(N$2*$D69-0.5+Param!$H$8)+SIN(ROUND($H69*(N$2*$D69-Param!$G$15)+Param!$G$16,0)+Param!$H$9))*1000,1),2)&gt;PwallX,        $F69*(N$2-Param!$G$15*$D69),        "NoWall"),     L69)</f>
        <v>NoWall</v>
      </c>
      <c r="O69" s="4" t="str">
        <f>IF(M69="NoWall",    IF(TRUNC(MOD((COS(ROUND($I69*(O$2*$E69-Param!$G$16)+Param!$G$15,0)+Param!$H$8)+SIN(O$2*$E69-0.5+Param!$H$9))*100000,1),2)&gt;PWallY,        $G69*(O$2-Param!$G$16*$E69),        "NoWall"),    M69)</f>
        <v>NoWall</v>
      </c>
      <c r="P69" s="4" t="str">
        <f>IF(N69="NoWall",     IF(TRUNC(MOD((COS(P$2*$D69-0.5+Param!$H$8)+SIN(ROUND($H69*(P$2*$D69-Param!$G$15)+Param!$G$16,0)+Param!$H$9))*1000,1),2)&gt;PwallX,        $F69*(P$2-Param!$G$15*$D69),        "NoWall"),     N69)</f>
        <v>NoWall</v>
      </c>
      <c r="Q69" s="4">
        <f>IF(O69="NoWall",    IF(TRUNC(MOD((COS(ROUND($I69*(Q$2*$E69-Param!$G$16)+Param!$G$15,0)+Param!$H$8)+SIN(Q$2*$E69-0.5+Param!$H$9))*100000,1),2)&gt;PWallY,        $G69*(Q$2-Param!$G$16*$E69),        "NoWall"),    O69)</f>
        <v>3.4598506865675032</v>
      </c>
      <c r="R69" s="4" t="str">
        <f>IF(P69="NoWall",     IF(TRUNC(MOD((COS(R$2*$D69-0.5+Param!$H$8)+SIN(ROUND($H69*(R$2*$D69-Param!$G$15)+Param!$G$16,0)+Param!$H$9))*1000,1),2)&gt;PwallX,        $F69*(R$2-Param!$G$15*$D69),        "NoWall"),     P69)</f>
        <v>NoWall</v>
      </c>
      <c r="S69" s="4">
        <f>IF(Q69="NoWall",    IF(TRUNC(MOD((COS(ROUND($I69*(S$2*$E69-Param!$G$16)+Param!$G$15,0)+Param!$H$8)+SIN(S$2*$E69-0.5+Param!$H$9))*100000,1),2)&gt;PWallY,        $G69*(S$2-Param!$G$16*$E69),        "NoWall"),    Q69)</f>
        <v>3.4598506865675032</v>
      </c>
      <c r="T69" s="4" t="str">
        <f>IF(R69="NoWall",     IF(TRUNC(MOD((COS(T$2*$D69-0.5+Param!$H$8)+SIN(ROUND($H69*(T$2*$D69-Param!$G$15)+Param!$G$16,0)+Param!$H$9))*1000,1),2)&gt;PwallX,        $F69*(T$2-Param!$G$15*$D69),        "NoWall"),     R69)</f>
        <v>NoWall</v>
      </c>
      <c r="U69" s="4">
        <f>IF(S69="NoWall",    IF(TRUNC(MOD((COS(ROUND($I69*(U$2*$E69-Param!$G$16)+Param!$G$15,0)+Param!$H$8)+SIN(U$2*$E69-0.5+Param!$H$9))*100000,1),2)&gt;PWallY,        $G69*(U$2-Param!$G$16*$E69),        "NoWall"),    S69)</f>
        <v>3.4598506865675032</v>
      </c>
      <c r="V69" s="4" t="str">
        <f>IF(T69="NoWall",     IF(TRUNC(MOD((COS(V$2*$D69-0.5+Param!$H$8)+SIN(ROUND($H69*(V$2*$D69-Param!$G$15)+Param!$G$16,0)+Param!$H$9))*1000,1),2)&gt;PwallX,        $F69*(V$2-Param!$G$15*$D69),        "NoWall"),     T69)</f>
        <v>NoWall</v>
      </c>
      <c r="W69" s="4">
        <f>IF(U69="NoWall",    IF(TRUNC(MOD((COS(ROUND($I69*(W$2*$E69-Param!$G$16)+Param!$G$15,0)+Param!$H$8)+SIN(W$2*$E69-0.5+Param!$H$9))*100000,1),2)&gt;PWallY,        $G69*(W$2-Param!$G$16*$E69),        "NoWall"),    U69)</f>
        <v>3.4598506865675032</v>
      </c>
      <c r="X69" s="4">
        <f>IF(V69="NoWall",     IF(TRUNC(MOD((COS(X$2*$D69-0.5+Param!$H$8)+SIN(ROUND($H69*(X$2*$D69-Param!$G$15)+Param!$G$16,0)+Param!$H$9))*1000,1),2)&gt;PwallX,        $F69*(X$2-Param!$G$15*$D69),        "NoWall"),     V69)</f>
        <v>33.275691651926316</v>
      </c>
      <c r="Y69" s="4">
        <f>IF(W69="NoWall",    IF(TRUNC(MOD((COS(ROUND($I69*(Y$2*$E69-Param!$G$16)+Param!$G$15,0)+Param!$H$8)+SIN(Y$2*$E69-0.5+Param!$H$9))*100000,1),2)&gt;PWallY,        $G69*(Y$2-Param!$G$16*$E69),        "NoWall"),    W69)</f>
        <v>3.4598506865675032</v>
      </c>
      <c r="Z69" s="4">
        <f>IF(X69="NoWall",     IF(TRUNC(MOD((COS(Z$2*$D69-0.5+Param!$H$8)+SIN(ROUND($H69*(Z$2*$D69-Param!$G$15)+Param!$G$16,0)+Param!$H$9))*1000,1),2)&gt;PwallX,        $F69*(Z$2-Param!$G$15*$D69),        "NoWall"),     X69)</f>
        <v>33.275691651926316</v>
      </c>
      <c r="AA69" s="4">
        <f>IF(Y69="NoWall",    IF(TRUNC(MOD((COS(ROUND($I69*(AA$2*$E69-Param!$G$16)+Param!$G$15,0)+Param!$H$8)+SIN(AA$2*$E69-0.5+Param!$H$9))*100000,1),2)&gt;PWallY,        $G69*(AA$2-Param!$G$16*$E69),        "NoWall"),    Y69)</f>
        <v>3.4598506865675032</v>
      </c>
      <c r="AB69" s="8">
        <f t="shared" ref="AB69:AB104" si="26">MIN(IF(Z69="NoWall",10000,Z69),IF(AA69="NoWall",10000,AA69))</f>
        <v>3.4598506865675032</v>
      </c>
      <c r="AC69" s="8">
        <f>AB69*COS(B69-Param!$D$14)</f>
        <v>3.3926627240240559</v>
      </c>
      <c r="AD69" s="4">
        <f t="shared" ref="AD69:AD104" si="27">IF(Z69=AB69,MIN(ABS(COS($B69)),0.9999),IF(AA69=AB69,MIN(ABS(SIN($B69)),0.9999),0))</f>
        <v>0.97159016232774431</v>
      </c>
      <c r="AE69" s="4">
        <f>MIN(AC69,Ghosts!P107)</f>
        <v>3.3926627240240559</v>
      </c>
    </row>
    <row r="70" spans="1:31" s="4" customFormat="1">
      <c r="A70" s="4">
        <f t="shared" ref="A70:A104" si="28">A69-1</f>
        <v>-16</v>
      </c>
      <c r="B70" s="4">
        <f>MOD(ATAN(A70/Param!$B$29*2)+Param!$D$14,2*PI())</f>
        <v>1.7969460531313093</v>
      </c>
      <c r="C70" s="4">
        <f t="shared" si="19"/>
        <v>102.95742485711502</v>
      </c>
      <c r="D70" s="4">
        <f t="shared" si="23"/>
        <v>-1</v>
      </c>
      <c r="E70" s="4">
        <f t="shared" si="24"/>
        <v>1</v>
      </c>
      <c r="F70" s="4">
        <f t="shared" si="20"/>
        <v>4.4597669970641443</v>
      </c>
      <c r="G70" s="4">
        <f t="shared" si="25"/>
        <v>1.026128356004532</v>
      </c>
      <c r="H70" s="4">
        <f t="shared" si="21"/>
        <v>-4.3462077341174723</v>
      </c>
      <c r="I70" s="4">
        <f t="shared" si="22"/>
        <v>-0.23008564274322635</v>
      </c>
      <c r="J70" s="4" t="str">
        <f>IF(TRUNC(MOD((COS(J$2*$D70-0.5+Param!$H$8)+SIN(ROUND($H70*(J$2*$D70-Param!$G$15)+Param!$G$16,0)+Param!$H$9))*1000,1),2)&gt;PwallX,    $F70*(J$2-Param!$G$15*$D70),    "NoWall")</f>
        <v>NoWall</v>
      </c>
      <c r="K70" s="4" t="str">
        <f>IF(TRUNC(MOD((COS(ROUND($I70*(K$2*$E70-Param!$G$16)+Param!$G$15,0)+Param!$H$8)+SIN(K$2*$E70-0.5+Param!$H$9))*100000,1),2)&gt;PWallY,    $G70*(K$2-Param!$G$16*$E70),    "NoWall")</f>
        <v>NoWall</v>
      </c>
      <c r="L70" s="4" t="str">
        <f>IF(J70="NoWall",     IF(TRUNC(MOD((COS(L$2*$D70-0.5+Param!$H$8)+SIN(ROUND($H70*(L$2*$D70-Param!$G$15)+Param!$G$16,0)+Param!$H$9))*1000,1),2)&gt;PwallX,        $F70*(L$2-Param!$G$15*$D70),        "NoWall"),     J70)</f>
        <v>NoWall</v>
      </c>
      <c r="M70" s="4" t="str">
        <f>IF(K70="NoWall",    IF(TRUNC(MOD((COS(ROUND($I70*(M$2*$E70-Param!$G$16)+Param!$G$15,0)+Param!$H$8)+SIN(M$2*$E70-0.5+Param!$H$9))*100000,1),2)&gt;PWallY,        $G70*(M$2-Param!$G$16*$E70),        "NoWall"),    K70)</f>
        <v>NoWall</v>
      </c>
      <c r="N70" s="4" t="str">
        <f>IF(L70="NoWall",     IF(TRUNC(MOD((COS(N$2*$D70-0.5+Param!$H$8)+SIN(ROUND($H70*(N$2*$D70-Param!$G$15)+Param!$G$16,0)+Param!$H$9))*1000,1),2)&gt;PwallX,        $F70*(N$2-Param!$G$15*$D70),        "NoWall"),     L70)</f>
        <v>NoWall</v>
      </c>
      <c r="O70" s="4" t="str">
        <f>IF(M70="NoWall",    IF(TRUNC(MOD((COS(ROUND($I70*(O$2*$E70-Param!$G$16)+Param!$G$15,0)+Param!$H$8)+SIN(O$2*$E70-0.5+Param!$H$9))*100000,1),2)&gt;PWallY,        $G70*(O$2-Param!$G$16*$E70),        "NoWall"),    M70)</f>
        <v>NoWall</v>
      </c>
      <c r="P70" s="4" t="str">
        <f>IF(N70="NoWall",     IF(TRUNC(MOD((COS(P$2*$D70-0.5+Param!$H$8)+SIN(ROUND($H70*(P$2*$D70-Param!$G$15)+Param!$G$16,0)+Param!$H$9))*1000,1),2)&gt;PwallX,        $F70*(P$2-Param!$G$15*$D70),        "NoWall"),     N70)</f>
        <v>NoWall</v>
      </c>
      <c r="Q70" s="4">
        <f>IF(O70="NoWall",    IF(TRUNC(MOD((COS(ROUND($I70*(Q$2*$E70-Param!$G$16)+Param!$G$15,0)+Param!$H$8)+SIN(Q$2*$E70-0.5+Param!$H$9))*100000,1),2)&gt;PWallY,        $G70*(Q$2-Param!$G$16*$E70),        "NoWall"),    O70)</f>
        <v>3.4493888453482988</v>
      </c>
      <c r="R70" s="4">
        <f>IF(P70="NoWall",     IF(TRUNC(MOD((COS(R$2*$D70-0.5+Param!$H$8)+SIN(ROUND($H70*(R$2*$D70-Param!$G$15)+Param!$G$16,0)+Param!$H$9))*1000,1),2)&gt;PwallX,        $F70*(R$2-Param!$G$15*$D70),        "NoWall"),     P70)</f>
        <v>21.742918934033234</v>
      </c>
      <c r="S70" s="4">
        <f>IF(Q70="NoWall",    IF(TRUNC(MOD((COS(ROUND($I70*(S$2*$E70-Param!$G$16)+Param!$G$15,0)+Param!$H$8)+SIN(S$2*$E70-0.5+Param!$H$9))*100000,1),2)&gt;PWallY,        $G70*(S$2-Param!$G$16*$E70),        "NoWall"),    Q70)</f>
        <v>3.4493888453482988</v>
      </c>
      <c r="T70" s="4">
        <f>IF(R70="NoWall",     IF(TRUNC(MOD((COS(T$2*$D70-0.5+Param!$H$8)+SIN(ROUND($H70*(T$2*$D70-Param!$G$15)+Param!$G$16,0)+Param!$H$9))*1000,1),2)&gt;PwallX,        $F70*(T$2-Param!$G$15*$D70),        "NoWall"),     R70)</f>
        <v>21.742918934033234</v>
      </c>
      <c r="U70" s="4">
        <f>IF(S70="NoWall",    IF(TRUNC(MOD((COS(ROUND($I70*(U$2*$E70-Param!$G$16)+Param!$G$15,0)+Param!$H$8)+SIN(U$2*$E70-0.5+Param!$H$9))*100000,1),2)&gt;PWallY,        $G70*(U$2-Param!$G$16*$E70),        "NoWall"),    S70)</f>
        <v>3.4493888453482988</v>
      </c>
      <c r="V70" s="4">
        <f>IF(T70="NoWall",     IF(TRUNC(MOD((COS(V$2*$D70-0.5+Param!$H$8)+SIN(ROUND($H70*(V$2*$D70-Param!$G$15)+Param!$G$16,0)+Param!$H$9))*1000,1),2)&gt;PwallX,        $F70*(V$2-Param!$G$15*$D70),        "NoWall"),     T70)</f>
        <v>21.742918934033234</v>
      </c>
      <c r="W70" s="4">
        <f>IF(U70="NoWall",    IF(TRUNC(MOD((COS(ROUND($I70*(W$2*$E70-Param!$G$16)+Param!$G$15,0)+Param!$H$8)+SIN(W$2*$E70-0.5+Param!$H$9))*100000,1),2)&gt;PWallY,        $G70*(W$2-Param!$G$16*$E70),        "NoWall"),    U70)</f>
        <v>3.4493888453482988</v>
      </c>
      <c r="X70" s="4">
        <f>IF(V70="NoWall",     IF(TRUNC(MOD((COS(X$2*$D70-0.5+Param!$H$8)+SIN(ROUND($H70*(X$2*$D70-Param!$G$15)+Param!$G$16,0)+Param!$H$9))*1000,1),2)&gt;PwallX,        $F70*(X$2-Param!$G$15*$D70),        "NoWall"),     V70)</f>
        <v>21.742918934033234</v>
      </c>
      <c r="Y70" s="4">
        <f>IF(W70="NoWall",    IF(TRUNC(MOD((COS(ROUND($I70*(Y$2*$E70-Param!$G$16)+Param!$G$15,0)+Param!$H$8)+SIN(Y$2*$E70-0.5+Param!$H$9))*100000,1),2)&gt;PWallY,        $G70*(Y$2-Param!$G$16*$E70),        "NoWall"),    W70)</f>
        <v>3.4493888453482988</v>
      </c>
      <c r="Z70" s="4">
        <f>IF(X70="NoWall",     IF(TRUNC(MOD((COS(Z$2*$D70-0.5+Param!$H$8)+SIN(ROUND($H70*(Z$2*$D70-Param!$G$15)+Param!$G$16,0)+Param!$H$9))*1000,1),2)&gt;PwallX,        $F70*(Z$2-Param!$G$15*$D70),        "NoWall"),     X70)</f>
        <v>21.742918934033234</v>
      </c>
      <c r="AA70" s="4">
        <f>IF(Y70="NoWall",    IF(TRUNC(MOD((COS(ROUND($I70*(AA$2*$E70-Param!$G$16)+Param!$G$15,0)+Param!$H$8)+SIN(AA$2*$E70-0.5+Param!$H$9))*100000,1),2)&gt;PWallY,        $G70*(AA$2-Param!$G$16*$E70),        "NoWall"),    Y70)</f>
        <v>3.4493888453482988</v>
      </c>
      <c r="AB70" s="8">
        <f t="shared" si="26"/>
        <v>3.4493888453482988</v>
      </c>
      <c r="AC70" s="8">
        <f>AB70*COS(B70-Param!$D$14)</f>
        <v>3.3734775807925499</v>
      </c>
      <c r="AD70" s="4">
        <f t="shared" si="27"/>
        <v>0.97453695158930331</v>
      </c>
      <c r="AE70" s="4">
        <f>MIN(AC70,Ghosts!P108)</f>
        <v>3.3734775807925499</v>
      </c>
    </row>
    <row r="71" spans="1:31" s="4" customFormat="1">
      <c r="A71" s="4">
        <f t="shared" si="28"/>
        <v>-17</v>
      </c>
      <c r="B71" s="4">
        <f>MOD(ATAN(A71/Param!$B$29*2)+Param!$D$14,2*PI())</f>
        <v>1.7842284074651031</v>
      </c>
      <c r="C71" s="4">
        <f t="shared" si="19"/>
        <v>102.22875743509856</v>
      </c>
      <c r="D71" s="4">
        <f t="shared" si="23"/>
        <v>-1</v>
      </c>
      <c r="E71" s="4">
        <f t="shared" si="24"/>
        <v>1</v>
      </c>
      <c r="F71" s="4">
        <f t="shared" si="20"/>
        <v>4.721093237429363</v>
      </c>
      <c r="G71" s="4">
        <f t="shared" si="25"/>
        <v>1.0232170980686051</v>
      </c>
      <c r="H71" s="4">
        <f t="shared" si="21"/>
        <v>-4.613970237929724</v>
      </c>
      <c r="I71" s="4">
        <f t="shared" si="22"/>
        <v>-0.21673308418406645</v>
      </c>
      <c r="J71" s="4" t="str">
        <f>IF(TRUNC(MOD((COS(J$2*$D71-0.5+Param!$H$8)+SIN(ROUND($H71*(J$2*$D71-Param!$G$15)+Param!$G$16,0)+Param!$H$9))*1000,1),2)&gt;PwallX,    $F71*(J$2-Param!$G$15*$D71),    "NoWall")</f>
        <v>NoWall</v>
      </c>
      <c r="K71" s="4" t="str">
        <f>IF(TRUNC(MOD((COS(ROUND($I71*(K$2*$E71-Param!$G$16)+Param!$G$15,0)+Param!$H$8)+SIN(K$2*$E71-0.5+Param!$H$9))*100000,1),2)&gt;PWallY,    $G71*(K$2-Param!$G$16*$E71),    "NoWall")</f>
        <v>NoWall</v>
      </c>
      <c r="L71" s="4" t="str">
        <f>IF(J71="NoWall",     IF(TRUNC(MOD((COS(L$2*$D71-0.5+Param!$H$8)+SIN(ROUND($H71*(L$2*$D71-Param!$G$15)+Param!$G$16,0)+Param!$H$9))*1000,1),2)&gt;PwallX,        $F71*(L$2-Param!$G$15*$D71),        "NoWall"),     J71)</f>
        <v>NoWall</v>
      </c>
      <c r="M71" s="4" t="str">
        <f>IF(K71="NoWall",    IF(TRUNC(MOD((COS(ROUND($I71*(M$2*$E71-Param!$G$16)+Param!$G$15,0)+Param!$H$8)+SIN(M$2*$E71-0.5+Param!$H$9))*100000,1),2)&gt;PWallY,        $G71*(M$2-Param!$G$16*$E71),        "NoWall"),    K71)</f>
        <v>NoWall</v>
      </c>
      <c r="N71" s="4" t="str">
        <f>IF(L71="NoWall",     IF(TRUNC(MOD((COS(N$2*$D71-0.5+Param!$H$8)+SIN(ROUND($H71*(N$2*$D71-Param!$G$15)+Param!$G$16,0)+Param!$H$9))*1000,1),2)&gt;PwallX,        $F71*(N$2-Param!$G$15*$D71),        "NoWall"),     L71)</f>
        <v>NoWall</v>
      </c>
      <c r="O71" s="4" t="str">
        <f>IF(M71="NoWall",    IF(TRUNC(MOD((COS(ROUND($I71*(O$2*$E71-Param!$G$16)+Param!$G$15,0)+Param!$H$8)+SIN(O$2*$E71-0.5+Param!$H$9))*100000,1),2)&gt;PWallY,        $G71*(O$2-Param!$G$16*$E71),        "NoWall"),    M71)</f>
        <v>NoWall</v>
      </c>
      <c r="P71" s="4" t="str">
        <f>IF(N71="NoWall",     IF(TRUNC(MOD((COS(P$2*$D71-0.5+Param!$H$8)+SIN(ROUND($H71*(P$2*$D71-Param!$G$15)+Param!$G$16,0)+Param!$H$9))*1000,1),2)&gt;PwallX,        $F71*(P$2-Param!$G$15*$D71),        "NoWall"),     N71)</f>
        <v>NoWall</v>
      </c>
      <c r="Q71" s="4">
        <f>IF(O71="NoWall",    IF(TRUNC(MOD((COS(ROUND($I71*(Q$2*$E71-Param!$G$16)+Param!$G$15,0)+Param!$H$8)+SIN(Q$2*$E71-0.5+Param!$H$9))*100000,1),2)&gt;PWallY,        $G71*(Q$2-Param!$G$16*$E71),        "NoWall"),    O71)</f>
        <v>3.4396024861746577</v>
      </c>
      <c r="R71" s="4">
        <f>IF(P71="NoWall",     IF(TRUNC(MOD((COS(R$2*$D71-0.5+Param!$H$8)+SIN(ROUND($H71*(R$2*$D71-Param!$G$15)+Param!$G$16,0)+Param!$H$9))*1000,1),2)&gt;PwallX,        $F71*(R$2-Param!$G$15*$D71),        "NoWall"),     P71)</f>
        <v>23.016975462846752</v>
      </c>
      <c r="S71" s="4">
        <f>IF(Q71="NoWall",    IF(TRUNC(MOD((COS(ROUND($I71*(S$2*$E71-Param!$G$16)+Param!$G$15,0)+Param!$H$8)+SIN(S$2*$E71-0.5+Param!$H$9))*100000,1),2)&gt;PWallY,        $G71*(S$2-Param!$G$16*$E71),        "NoWall"),    Q71)</f>
        <v>3.4396024861746577</v>
      </c>
      <c r="T71" s="4">
        <f>IF(R71="NoWall",     IF(TRUNC(MOD((COS(T$2*$D71-0.5+Param!$H$8)+SIN(ROUND($H71*(T$2*$D71-Param!$G$15)+Param!$G$16,0)+Param!$H$9))*1000,1),2)&gt;PwallX,        $F71*(T$2-Param!$G$15*$D71),        "NoWall"),     R71)</f>
        <v>23.016975462846752</v>
      </c>
      <c r="U71" s="4">
        <f>IF(S71="NoWall",    IF(TRUNC(MOD((COS(ROUND($I71*(U$2*$E71-Param!$G$16)+Param!$G$15,0)+Param!$H$8)+SIN(U$2*$E71-0.5+Param!$H$9))*100000,1),2)&gt;PWallY,        $G71*(U$2-Param!$G$16*$E71),        "NoWall"),    S71)</f>
        <v>3.4396024861746577</v>
      </c>
      <c r="V71" s="4">
        <f>IF(T71="NoWall",     IF(TRUNC(MOD((COS(V$2*$D71-0.5+Param!$H$8)+SIN(ROUND($H71*(V$2*$D71-Param!$G$15)+Param!$G$16,0)+Param!$H$9))*1000,1),2)&gt;PwallX,        $F71*(V$2-Param!$G$15*$D71),        "NoWall"),     T71)</f>
        <v>23.016975462846752</v>
      </c>
      <c r="W71" s="4">
        <f>IF(U71="NoWall",    IF(TRUNC(MOD((COS(ROUND($I71*(W$2*$E71-Param!$G$16)+Param!$G$15,0)+Param!$H$8)+SIN(W$2*$E71-0.5+Param!$H$9))*100000,1),2)&gt;PWallY,        $G71*(W$2-Param!$G$16*$E71),        "NoWall"),    U71)</f>
        <v>3.4396024861746577</v>
      </c>
      <c r="X71" s="4">
        <f>IF(V71="NoWall",     IF(TRUNC(MOD((COS(X$2*$D71-0.5+Param!$H$8)+SIN(ROUND($H71*(X$2*$D71-Param!$G$15)+Param!$G$16,0)+Param!$H$9))*1000,1),2)&gt;PwallX,        $F71*(X$2-Param!$G$15*$D71),        "NoWall"),     V71)</f>
        <v>23.016975462846752</v>
      </c>
      <c r="Y71" s="4">
        <f>IF(W71="NoWall",    IF(TRUNC(MOD((COS(ROUND($I71*(Y$2*$E71-Param!$G$16)+Param!$G$15,0)+Param!$H$8)+SIN(Y$2*$E71-0.5+Param!$H$9))*100000,1),2)&gt;PWallY,        $G71*(Y$2-Param!$G$16*$E71),        "NoWall"),    W71)</f>
        <v>3.4396024861746577</v>
      </c>
      <c r="Z71" s="4">
        <f>IF(X71="NoWall",     IF(TRUNC(MOD((COS(Z$2*$D71-0.5+Param!$H$8)+SIN(ROUND($H71*(Z$2*$D71-Param!$G$15)+Param!$G$16,0)+Param!$H$9))*1000,1),2)&gt;PwallX,        $F71*(Z$2-Param!$G$15*$D71),        "NoWall"),     X71)</f>
        <v>23.016975462846752</v>
      </c>
      <c r="AA71" s="4">
        <f>IF(Y71="NoWall",    IF(TRUNC(MOD((COS(ROUND($I71*(AA$2*$E71-Param!$G$16)+Param!$G$15,0)+Param!$H$8)+SIN(AA$2*$E71-0.5+Param!$H$9))*100000,1),2)&gt;PWallY,        $G71*(AA$2-Param!$G$16*$E71),        "NoWall"),    Y71)</f>
        <v>3.4396024861746577</v>
      </c>
      <c r="AB71" s="8">
        <f t="shared" si="26"/>
        <v>3.4396024861746577</v>
      </c>
      <c r="AC71" s="8">
        <f>AB71*COS(B71-Param!$D$14)</f>
        <v>3.3545081973106763</v>
      </c>
      <c r="AD71" s="4">
        <f t="shared" si="27"/>
        <v>0.97730970474161438</v>
      </c>
      <c r="AE71" s="4">
        <f>MIN(AC71,Ghosts!P109)</f>
        <v>3.3545081973106763</v>
      </c>
    </row>
    <row r="72" spans="1:31" s="4" customFormat="1">
      <c r="A72" s="4">
        <f t="shared" si="28"/>
        <v>-18</v>
      </c>
      <c r="B72" s="4">
        <f>MOD(ATAN(A72/Param!$B$29*2)+Param!$D$14,2*PI())</f>
        <v>1.7715836590726155</v>
      </c>
      <c r="C72" s="4">
        <f t="shared" si="19"/>
        <v>101.50426671920418</v>
      </c>
      <c r="D72" s="4">
        <f t="shared" si="23"/>
        <v>-1</v>
      </c>
      <c r="E72" s="4">
        <f t="shared" si="24"/>
        <v>1</v>
      </c>
      <c r="F72" s="4">
        <f t="shared" si="20"/>
        <v>5.0140165028896027</v>
      </c>
      <c r="G72" s="4">
        <f t="shared" si="25"/>
        <v>1.0205020335066093</v>
      </c>
      <c r="H72" s="4">
        <f t="shared" si="21"/>
        <v>-4.9132841858831329</v>
      </c>
      <c r="I72" s="4">
        <f t="shared" si="22"/>
        <v>-0.20352985135140439</v>
      </c>
      <c r="J72" s="4" t="str">
        <f>IF(TRUNC(MOD((COS(J$2*$D72-0.5+Param!$H$8)+SIN(ROUND($H72*(J$2*$D72-Param!$G$15)+Param!$G$16,0)+Param!$H$9))*1000,1),2)&gt;PwallX,    $F72*(J$2-Param!$G$15*$D72),    "NoWall")</f>
        <v>NoWall</v>
      </c>
      <c r="K72" s="4" t="str">
        <f>IF(TRUNC(MOD((COS(ROUND($I72*(K$2*$E72-Param!$G$16)+Param!$G$15,0)+Param!$H$8)+SIN(K$2*$E72-0.5+Param!$H$9))*100000,1),2)&gt;PWallY,    $G72*(K$2-Param!$G$16*$E72),    "NoWall")</f>
        <v>NoWall</v>
      </c>
      <c r="L72" s="4" t="str">
        <f>IF(J72="NoWall",     IF(TRUNC(MOD((COS(L$2*$D72-0.5+Param!$H$8)+SIN(ROUND($H72*(L$2*$D72-Param!$G$15)+Param!$G$16,0)+Param!$H$9))*1000,1),2)&gt;PwallX,        $F72*(L$2-Param!$G$15*$D72),        "NoWall"),     J72)</f>
        <v>NoWall</v>
      </c>
      <c r="M72" s="4" t="str">
        <f>IF(K72="NoWall",    IF(TRUNC(MOD((COS(ROUND($I72*(M$2*$E72-Param!$G$16)+Param!$G$15,0)+Param!$H$8)+SIN(M$2*$E72-0.5+Param!$H$9))*100000,1),2)&gt;PWallY,        $G72*(M$2-Param!$G$16*$E72),        "NoWall"),    K72)</f>
        <v>NoWall</v>
      </c>
      <c r="N72" s="4" t="str">
        <f>IF(L72="NoWall",     IF(TRUNC(MOD((COS(N$2*$D72-0.5+Param!$H$8)+SIN(ROUND($H72*(N$2*$D72-Param!$G$15)+Param!$G$16,0)+Param!$H$9))*1000,1),2)&gt;PwallX,        $F72*(N$2-Param!$G$15*$D72),        "NoWall"),     L72)</f>
        <v>NoWall</v>
      </c>
      <c r="O72" s="4" t="str">
        <f>IF(M72="NoWall",    IF(TRUNC(MOD((COS(ROUND($I72*(O$2*$E72-Param!$G$16)+Param!$G$15,0)+Param!$H$8)+SIN(O$2*$E72-0.5+Param!$H$9))*100000,1),2)&gt;PWallY,        $G72*(O$2-Param!$G$16*$E72),        "NoWall"),    M72)</f>
        <v>NoWall</v>
      </c>
      <c r="P72" s="4" t="str">
        <f>IF(N72="NoWall",     IF(TRUNC(MOD((COS(P$2*$D72-0.5+Param!$H$8)+SIN(ROUND($H72*(P$2*$D72-Param!$G$15)+Param!$G$16,0)+Param!$H$9))*1000,1),2)&gt;PwallX,        $F72*(P$2-Param!$G$15*$D72),        "NoWall"),     N72)</f>
        <v>NoWall</v>
      </c>
      <c r="Q72" s="4">
        <f>IF(O72="NoWall",    IF(TRUNC(MOD((COS(ROUND($I72*(Q$2*$E72-Param!$G$16)+Param!$G$15,0)+Param!$H$8)+SIN(Q$2*$E72-0.5+Param!$H$9))*100000,1),2)&gt;PWallY,        $G72*(Q$2-Param!$G$16*$E72),        "NoWall"),    O72)</f>
        <v>3.4304756421889651</v>
      </c>
      <c r="R72" s="4">
        <f>IF(P72="NoWall",     IF(TRUNC(MOD((COS(R$2*$D72-0.5+Param!$H$8)+SIN(ROUND($H72*(R$2*$D72-Param!$G$15)+Param!$G$16,0)+Param!$H$9))*1000,1),2)&gt;PwallX,        $F72*(R$2-Param!$G$15*$D72),        "NoWall"),     P72)</f>
        <v>24.445078504774052</v>
      </c>
      <c r="S72" s="4">
        <f>IF(Q72="NoWall",    IF(TRUNC(MOD((COS(ROUND($I72*(S$2*$E72-Param!$G$16)+Param!$G$15,0)+Param!$H$8)+SIN(S$2*$E72-0.5+Param!$H$9))*100000,1),2)&gt;PWallY,        $G72*(S$2-Param!$G$16*$E72),        "NoWall"),    Q72)</f>
        <v>3.4304756421889651</v>
      </c>
      <c r="T72" s="4">
        <f>IF(R72="NoWall",     IF(TRUNC(MOD((COS(T$2*$D72-0.5+Param!$H$8)+SIN(ROUND($H72*(T$2*$D72-Param!$G$15)+Param!$G$16,0)+Param!$H$9))*1000,1),2)&gt;PwallX,        $F72*(T$2-Param!$G$15*$D72),        "NoWall"),     R72)</f>
        <v>24.445078504774052</v>
      </c>
      <c r="U72" s="4">
        <f>IF(S72="NoWall",    IF(TRUNC(MOD((COS(ROUND($I72*(U$2*$E72-Param!$G$16)+Param!$G$15,0)+Param!$H$8)+SIN(U$2*$E72-0.5+Param!$H$9))*100000,1),2)&gt;PWallY,        $G72*(U$2-Param!$G$16*$E72),        "NoWall"),    S72)</f>
        <v>3.4304756421889651</v>
      </c>
      <c r="V72" s="4">
        <f>IF(T72="NoWall",     IF(TRUNC(MOD((COS(V$2*$D72-0.5+Param!$H$8)+SIN(ROUND($H72*(V$2*$D72-Param!$G$15)+Param!$G$16,0)+Param!$H$9))*1000,1),2)&gt;PwallX,        $F72*(V$2-Param!$G$15*$D72),        "NoWall"),     T72)</f>
        <v>24.445078504774052</v>
      </c>
      <c r="W72" s="4">
        <f>IF(U72="NoWall",    IF(TRUNC(MOD((COS(ROUND($I72*(W$2*$E72-Param!$G$16)+Param!$G$15,0)+Param!$H$8)+SIN(W$2*$E72-0.5+Param!$H$9))*100000,1),2)&gt;PWallY,        $G72*(W$2-Param!$G$16*$E72),        "NoWall"),    U72)</f>
        <v>3.4304756421889651</v>
      </c>
      <c r="X72" s="4">
        <f>IF(V72="NoWall",     IF(TRUNC(MOD((COS(X$2*$D72-0.5+Param!$H$8)+SIN(ROUND($H72*(X$2*$D72-Param!$G$15)+Param!$G$16,0)+Param!$H$9))*1000,1),2)&gt;PwallX,        $F72*(X$2-Param!$G$15*$D72),        "NoWall"),     V72)</f>
        <v>24.445078504774052</v>
      </c>
      <c r="Y72" s="4">
        <f>IF(W72="NoWall",    IF(TRUNC(MOD((COS(ROUND($I72*(Y$2*$E72-Param!$G$16)+Param!$G$15,0)+Param!$H$8)+SIN(Y$2*$E72-0.5+Param!$H$9))*100000,1),2)&gt;PWallY,        $G72*(Y$2-Param!$G$16*$E72),        "NoWall"),    W72)</f>
        <v>3.4304756421889651</v>
      </c>
      <c r="Z72" s="4">
        <f>IF(X72="NoWall",     IF(TRUNC(MOD((COS(Z$2*$D72-0.5+Param!$H$8)+SIN(ROUND($H72*(Z$2*$D72-Param!$G$15)+Param!$G$16,0)+Param!$H$9))*1000,1),2)&gt;PwallX,        $F72*(Z$2-Param!$G$15*$D72),        "NoWall"),     X72)</f>
        <v>24.445078504774052</v>
      </c>
      <c r="AA72" s="4">
        <f>IF(Y72="NoWall",    IF(TRUNC(MOD((COS(ROUND($I72*(AA$2*$E72-Param!$G$16)+Param!$G$15,0)+Param!$H$8)+SIN(AA$2*$E72-0.5+Param!$H$9))*100000,1),2)&gt;PWallY,        $G72*(AA$2-Param!$G$16*$E72),        "NoWall"),    Y72)</f>
        <v>3.4304756421889651</v>
      </c>
      <c r="AB72" s="8">
        <f t="shared" si="26"/>
        <v>3.4304756421889651</v>
      </c>
      <c r="AC72" s="8">
        <f>AB72*COS(B72-Param!$D$14)</f>
        <v>3.3357509542180108</v>
      </c>
      <c r="AD72" s="4">
        <f t="shared" si="27"/>
        <v>0.97990985531291785</v>
      </c>
      <c r="AE72" s="4">
        <f>MIN(AC72,Ghosts!P110)</f>
        <v>3.3357509542180108</v>
      </c>
    </row>
    <row r="73" spans="1:31" s="4" customFormat="1">
      <c r="A73" s="4">
        <f t="shared" si="28"/>
        <v>-19</v>
      </c>
      <c r="B73" s="4">
        <f>MOD(ATAN(A73/Param!$B$29*2)+Param!$D$14,2*PI())</f>
        <v>1.7590151906968023</v>
      </c>
      <c r="C73" s="4">
        <f t="shared" si="19"/>
        <v>100.78414652632644</v>
      </c>
      <c r="D73" s="4">
        <f t="shared" si="23"/>
        <v>-1</v>
      </c>
      <c r="E73" s="4">
        <f t="shared" si="24"/>
        <v>1</v>
      </c>
      <c r="F73" s="4">
        <f t="shared" si="20"/>
        <v>5.3444636952556444</v>
      </c>
      <c r="G73" s="4">
        <f t="shared" si="25"/>
        <v>1.017978455759128</v>
      </c>
      <c r="H73" s="4">
        <f t="shared" si="21"/>
        <v>-5.250075446115571</v>
      </c>
      <c r="I73" s="4">
        <f t="shared" si="22"/>
        <v>-0.19047345324149209</v>
      </c>
      <c r="J73" s="4">
        <f>IF(TRUNC(MOD((COS(J$2*$D73-0.5+Param!$H$8)+SIN(ROUND($H73*(J$2*$D73-Param!$G$15)+Param!$G$16,0)+Param!$H$9))*1000,1),2)&gt;PwallX,    $F73*(J$2-Param!$G$15*$D73),    "NoWall")</f>
        <v>4.6782689914355329</v>
      </c>
      <c r="K73" s="4" t="str">
        <f>IF(TRUNC(MOD((COS(ROUND($I73*(K$2*$E73-Param!$G$16)+Param!$G$15,0)+Param!$H$8)+SIN(K$2*$E73-0.5+Param!$H$9))*100000,1),2)&gt;PWallY,    $G73*(K$2-Param!$G$16*$E73),    "NoWall")</f>
        <v>NoWall</v>
      </c>
      <c r="L73" s="4">
        <f>IF(J73="NoWall",     IF(TRUNC(MOD((COS(L$2*$D73-0.5+Param!$H$8)+SIN(ROUND($H73*(L$2*$D73-Param!$G$15)+Param!$G$16,0)+Param!$H$9))*1000,1),2)&gt;PwallX,        $F73*(L$2-Param!$G$15*$D73),        "NoWall"),     J73)</f>
        <v>4.6782689914355329</v>
      </c>
      <c r="M73" s="4" t="str">
        <f>IF(K73="NoWall",    IF(TRUNC(MOD((COS(ROUND($I73*(M$2*$E73-Param!$G$16)+Param!$G$15,0)+Param!$H$8)+SIN(M$2*$E73-0.5+Param!$H$9))*100000,1),2)&gt;PWallY,        $G73*(M$2-Param!$G$16*$E73),        "NoWall"),    K73)</f>
        <v>NoWall</v>
      </c>
      <c r="N73" s="4">
        <f>IF(L73="NoWall",     IF(TRUNC(MOD((COS(N$2*$D73-0.5+Param!$H$8)+SIN(ROUND($H73*(N$2*$D73-Param!$G$15)+Param!$G$16,0)+Param!$H$9))*1000,1),2)&gt;PwallX,        $F73*(N$2-Param!$G$15*$D73),        "NoWall"),     L73)</f>
        <v>4.6782689914355329</v>
      </c>
      <c r="O73" s="4" t="str">
        <f>IF(M73="NoWall",    IF(TRUNC(MOD((COS(ROUND($I73*(O$2*$E73-Param!$G$16)+Param!$G$15,0)+Param!$H$8)+SIN(O$2*$E73-0.5+Param!$H$9))*100000,1),2)&gt;PWallY,        $G73*(O$2-Param!$G$16*$E73),        "NoWall"),    M73)</f>
        <v>NoWall</v>
      </c>
      <c r="P73" s="4">
        <f>IF(N73="NoWall",     IF(TRUNC(MOD((COS(P$2*$D73-0.5+Param!$H$8)+SIN(ROUND($H73*(P$2*$D73-Param!$G$15)+Param!$G$16,0)+Param!$H$9))*1000,1),2)&gt;PwallX,        $F73*(P$2-Param!$G$15*$D73),        "NoWall"),     N73)</f>
        <v>4.6782689914355329</v>
      </c>
      <c r="Q73" s="4">
        <f>IF(O73="NoWall",    IF(TRUNC(MOD((COS(ROUND($I73*(Q$2*$E73-Param!$G$16)+Param!$G$15,0)+Param!$H$8)+SIN(Q$2*$E73-0.5+Param!$H$9))*100000,1),2)&gt;PWallY,        $G73*(Q$2-Param!$G$16*$E73),        "NoWall"),    O73)</f>
        <v>3.4219924920239846</v>
      </c>
      <c r="R73" s="4">
        <f>IF(P73="NoWall",     IF(TRUNC(MOD((COS(R$2*$D73-0.5+Param!$H$8)+SIN(ROUND($H73*(R$2*$D73-Param!$G$15)+Param!$G$16,0)+Param!$H$9))*1000,1),2)&gt;PwallX,        $F73*(R$2-Param!$G$15*$D73),        "NoWall"),     P73)</f>
        <v>4.6782689914355329</v>
      </c>
      <c r="S73" s="4">
        <f>IF(Q73="NoWall",    IF(TRUNC(MOD((COS(ROUND($I73*(S$2*$E73-Param!$G$16)+Param!$G$15,0)+Param!$H$8)+SIN(S$2*$E73-0.5+Param!$H$9))*100000,1),2)&gt;PWallY,        $G73*(S$2-Param!$G$16*$E73),        "NoWall"),    Q73)</f>
        <v>3.4219924920239846</v>
      </c>
      <c r="T73" s="4">
        <f>IF(R73="NoWall",     IF(TRUNC(MOD((COS(T$2*$D73-0.5+Param!$H$8)+SIN(ROUND($H73*(T$2*$D73-Param!$G$15)+Param!$G$16,0)+Param!$H$9))*1000,1),2)&gt;PwallX,        $F73*(T$2-Param!$G$15*$D73),        "NoWall"),     R73)</f>
        <v>4.6782689914355329</v>
      </c>
      <c r="U73" s="4">
        <f>IF(S73="NoWall",    IF(TRUNC(MOD((COS(ROUND($I73*(U$2*$E73-Param!$G$16)+Param!$G$15,0)+Param!$H$8)+SIN(U$2*$E73-0.5+Param!$H$9))*100000,1),2)&gt;PWallY,        $G73*(U$2-Param!$G$16*$E73),        "NoWall"),    S73)</f>
        <v>3.4219924920239846</v>
      </c>
      <c r="V73" s="4">
        <f>IF(T73="NoWall",     IF(TRUNC(MOD((COS(V$2*$D73-0.5+Param!$H$8)+SIN(ROUND($H73*(V$2*$D73-Param!$G$15)+Param!$G$16,0)+Param!$H$9))*1000,1),2)&gt;PwallX,        $F73*(V$2-Param!$G$15*$D73),        "NoWall"),     T73)</f>
        <v>4.6782689914355329</v>
      </c>
      <c r="W73" s="4">
        <f>IF(U73="NoWall",    IF(TRUNC(MOD((COS(ROUND($I73*(W$2*$E73-Param!$G$16)+Param!$G$15,0)+Param!$H$8)+SIN(W$2*$E73-0.5+Param!$H$9))*100000,1),2)&gt;PWallY,        $G73*(W$2-Param!$G$16*$E73),        "NoWall"),    U73)</f>
        <v>3.4219924920239846</v>
      </c>
      <c r="X73" s="4">
        <f>IF(V73="NoWall",     IF(TRUNC(MOD((COS(X$2*$D73-0.5+Param!$H$8)+SIN(ROUND($H73*(X$2*$D73-Param!$G$15)+Param!$G$16,0)+Param!$H$9))*1000,1),2)&gt;PwallX,        $F73*(X$2-Param!$G$15*$D73),        "NoWall"),     V73)</f>
        <v>4.6782689914355329</v>
      </c>
      <c r="Y73" s="4">
        <f>IF(W73="NoWall",    IF(TRUNC(MOD((COS(ROUND($I73*(Y$2*$E73-Param!$G$16)+Param!$G$15,0)+Param!$H$8)+SIN(Y$2*$E73-0.5+Param!$H$9))*100000,1),2)&gt;PWallY,        $G73*(Y$2-Param!$G$16*$E73),        "NoWall"),    W73)</f>
        <v>3.4219924920239846</v>
      </c>
      <c r="Z73" s="4">
        <f>IF(X73="NoWall",     IF(TRUNC(MOD((COS(Z$2*$D73-0.5+Param!$H$8)+SIN(ROUND($H73*(Z$2*$D73-Param!$G$15)+Param!$G$16,0)+Param!$H$9))*1000,1),2)&gt;PwallX,        $F73*(Z$2-Param!$G$15*$D73),        "NoWall"),     X73)</f>
        <v>4.6782689914355329</v>
      </c>
      <c r="AA73" s="4">
        <f>IF(Y73="NoWall",    IF(TRUNC(MOD((COS(ROUND($I73*(AA$2*$E73-Param!$G$16)+Param!$G$15,0)+Param!$H$8)+SIN(AA$2*$E73-0.5+Param!$H$9))*100000,1),2)&gt;PWallY,        $G73*(AA$2-Param!$G$16*$E73),        "NoWall"),    Y73)</f>
        <v>3.4219924920239846</v>
      </c>
      <c r="AB73" s="8">
        <f t="shared" si="26"/>
        <v>3.4219924920239846</v>
      </c>
      <c r="AC73" s="8">
        <f>AB73*COS(B73-Param!$D$14)</f>
        <v>3.3172023126568004</v>
      </c>
      <c r="AD73" s="4">
        <f t="shared" si="27"/>
        <v>0.98233906065750565</v>
      </c>
      <c r="AE73" s="4">
        <f>MIN(AC73,Ghosts!P111)</f>
        <v>3.3172023126568004</v>
      </c>
    </row>
    <row r="74" spans="1:31" s="4" customFormat="1">
      <c r="A74" s="4">
        <f t="shared" si="28"/>
        <v>-20</v>
      </c>
      <c r="B74" s="4">
        <f>MOD(ATAN(A74/Param!$B$29*2)+Param!$D$14,2*PI())</f>
        <v>1.7465262480461379</v>
      </c>
      <c r="C74" s="4">
        <f t="shared" si="19"/>
        <v>100.06858282186245</v>
      </c>
      <c r="D74" s="4">
        <f t="shared" si="23"/>
        <v>-1</v>
      </c>
      <c r="E74" s="4">
        <f t="shared" si="24"/>
        <v>1</v>
      </c>
      <c r="F74" s="4">
        <f t="shared" si="20"/>
        <v>5.7199447342191352</v>
      </c>
      <c r="G74" s="4">
        <f t="shared" si="25"/>
        <v>1.0156417035198635</v>
      </c>
      <c r="H74" s="4">
        <f t="shared" si="21"/>
        <v>-5.6318529599520986</v>
      </c>
      <c r="I74" s="4">
        <f t="shared" si="22"/>
        <v>-0.17756145394969713</v>
      </c>
      <c r="J74" s="4">
        <f>IF(TRUNC(MOD((COS(J$2*$D74-0.5+Param!$H$8)+SIN(ROUND($H74*(J$2*$D74-Param!$G$15)+Param!$G$16,0)+Param!$H$9))*1000,1),2)&gt;PwallX,    $F74*(J$2-Param!$G$15*$D74),    "NoWall")</f>
        <v>5.0069458057273497</v>
      </c>
      <c r="K74" s="4" t="str">
        <f>IF(TRUNC(MOD((COS(ROUND($I74*(K$2*$E74-Param!$G$16)+Param!$G$15,0)+Param!$H$8)+SIN(K$2*$E74-0.5+Param!$H$9))*100000,1),2)&gt;PWallY,    $G74*(K$2-Param!$G$16*$E74),    "NoWall")</f>
        <v>NoWall</v>
      </c>
      <c r="L74" s="4">
        <f>IF(J74="NoWall",     IF(TRUNC(MOD((COS(L$2*$D74-0.5+Param!$H$8)+SIN(ROUND($H74*(L$2*$D74-Param!$G$15)+Param!$G$16,0)+Param!$H$9))*1000,1),2)&gt;PwallX,        $F74*(L$2-Param!$G$15*$D74),        "NoWall"),     J74)</f>
        <v>5.0069458057273497</v>
      </c>
      <c r="M74" s="4" t="str">
        <f>IF(K74="NoWall",    IF(TRUNC(MOD((COS(ROUND($I74*(M$2*$E74-Param!$G$16)+Param!$G$15,0)+Param!$H$8)+SIN(M$2*$E74-0.5+Param!$H$9))*100000,1),2)&gt;PWallY,        $G74*(M$2-Param!$G$16*$E74),        "NoWall"),    K74)</f>
        <v>NoWall</v>
      </c>
      <c r="N74" s="4">
        <f>IF(L74="NoWall",     IF(TRUNC(MOD((COS(N$2*$D74-0.5+Param!$H$8)+SIN(ROUND($H74*(N$2*$D74-Param!$G$15)+Param!$G$16,0)+Param!$H$9))*1000,1),2)&gt;PwallX,        $F74*(N$2-Param!$G$15*$D74),        "NoWall"),     L74)</f>
        <v>5.0069458057273497</v>
      </c>
      <c r="O74" s="4" t="str">
        <f>IF(M74="NoWall",    IF(TRUNC(MOD((COS(ROUND($I74*(O$2*$E74-Param!$G$16)+Param!$G$15,0)+Param!$H$8)+SIN(O$2*$E74-0.5+Param!$H$9))*100000,1),2)&gt;PWallY,        $G74*(O$2-Param!$G$16*$E74),        "NoWall"),    M74)</f>
        <v>NoWall</v>
      </c>
      <c r="P74" s="4">
        <f>IF(N74="NoWall",     IF(TRUNC(MOD((COS(P$2*$D74-0.5+Param!$H$8)+SIN(ROUND($H74*(P$2*$D74-Param!$G$15)+Param!$G$16,0)+Param!$H$9))*1000,1),2)&gt;PwallX,        $F74*(P$2-Param!$G$15*$D74),        "NoWall"),     N74)</f>
        <v>5.0069458057273497</v>
      </c>
      <c r="Q74" s="4">
        <f>IF(O74="NoWall",    IF(TRUNC(MOD((COS(ROUND($I74*(Q$2*$E74-Param!$G$16)+Param!$G$15,0)+Param!$H$8)+SIN(Q$2*$E74-0.5+Param!$H$9))*100000,1),2)&gt;PWallY,        $G74*(Q$2-Param!$G$16*$E74),        "NoWall"),    O74)</f>
        <v>3.4141373664334136</v>
      </c>
      <c r="R74" s="4">
        <f>IF(P74="NoWall",     IF(TRUNC(MOD((COS(R$2*$D74-0.5+Param!$H$8)+SIN(ROUND($H74*(R$2*$D74-Param!$G$15)+Param!$G$16,0)+Param!$H$9))*1000,1),2)&gt;PwallX,        $F74*(R$2-Param!$G$15*$D74),        "NoWall"),     P74)</f>
        <v>5.0069458057273497</v>
      </c>
      <c r="S74" s="4">
        <f>IF(Q74="NoWall",    IF(TRUNC(MOD((COS(ROUND($I74*(S$2*$E74-Param!$G$16)+Param!$G$15,0)+Param!$H$8)+SIN(S$2*$E74-0.5+Param!$H$9))*100000,1),2)&gt;PWallY,        $G74*(S$2-Param!$G$16*$E74),        "NoWall"),    Q74)</f>
        <v>3.4141373664334136</v>
      </c>
      <c r="T74" s="4">
        <f>IF(R74="NoWall",     IF(TRUNC(MOD((COS(T$2*$D74-0.5+Param!$H$8)+SIN(ROUND($H74*(T$2*$D74-Param!$G$15)+Param!$G$16,0)+Param!$H$9))*1000,1),2)&gt;PwallX,        $F74*(T$2-Param!$G$15*$D74),        "NoWall"),     R74)</f>
        <v>5.0069458057273497</v>
      </c>
      <c r="U74" s="4">
        <f>IF(S74="NoWall",    IF(TRUNC(MOD((COS(ROUND($I74*(U$2*$E74-Param!$G$16)+Param!$G$15,0)+Param!$H$8)+SIN(U$2*$E74-0.5+Param!$H$9))*100000,1),2)&gt;PWallY,        $G74*(U$2-Param!$G$16*$E74),        "NoWall"),    S74)</f>
        <v>3.4141373664334136</v>
      </c>
      <c r="V74" s="4">
        <f>IF(T74="NoWall",     IF(TRUNC(MOD((COS(V$2*$D74-0.5+Param!$H$8)+SIN(ROUND($H74*(V$2*$D74-Param!$G$15)+Param!$G$16,0)+Param!$H$9))*1000,1),2)&gt;PwallX,        $F74*(V$2-Param!$G$15*$D74),        "NoWall"),     T74)</f>
        <v>5.0069458057273497</v>
      </c>
      <c r="W74" s="4">
        <f>IF(U74="NoWall",    IF(TRUNC(MOD((COS(ROUND($I74*(W$2*$E74-Param!$G$16)+Param!$G$15,0)+Param!$H$8)+SIN(W$2*$E74-0.5+Param!$H$9))*100000,1),2)&gt;PWallY,        $G74*(W$2-Param!$G$16*$E74),        "NoWall"),    U74)</f>
        <v>3.4141373664334136</v>
      </c>
      <c r="X74" s="4">
        <f>IF(V74="NoWall",     IF(TRUNC(MOD((COS(X$2*$D74-0.5+Param!$H$8)+SIN(ROUND($H74*(X$2*$D74-Param!$G$15)+Param!$G$16,0)+Param!$H$9))*1000,1),2)&gt;PwallX,        $F74*(X$2-Param!$G$15*$D74),        "NoWall"),     V74)</f>
        <v>5.0069458057273497</v>
      </c>
      <c r="Y74" s="4">
        <f>IF(W74="NoWall",    IF(TRUNC(MOD((COS(ROUND($I74*(Y$2*$E74-Param!$G$16)+Param!$G$15,0)+Param!$H$8)+SIN(Y$2*$E74-0.5+Param!$H$9))*100000,1),2)&gt;PWallY,        $G74*(Y$2-Param!$G$16*$E74),        "NoWall"),    W74)</f>
        <v>3.4141373664334136</v>
      </c>
      <c r="Z74" s="4">
        <f>IF(X74="NoWall",     IF(TRUNC(MOD((COS(Z$2*$D74-0.5+Param!$H$8)+SIN(ROUND($H74*(Z$2*$D74-Param!$G$15)+Param!$G$16,0)+Param!$H$9))*1000,1),2)&gt;PwallX,        $F74*(Z$2-Param!$G$15*$D74),        "NoWall"),     X74)</f>
        <v>5.0069458057273497</v>
      </c>
      <c r="AA74" s="4">
        <f>IF(Y74="NoWall",    IF(TRUNC(MOD((COS(ROUND($I74*(AA$2*$E74-Param!$G$16)+Param!$G$15,0)+Param!$H$8)+SIN(AA$2*$E74-0.5+Param!$H$9))*100000,1),2)&gt;PWallY,        $G74*(AA$2-Param!$G$16*$E74),        "NoWall"),    Y74)</f>
        <v>3.4141373664334136</v>
      </c>
      <c r="AB74" s="8">
        <f t="shared" si="26"/>
        <v>3.4141373664334136</v>
      </c>
      <c r="AC74" s="8">
        <f>AB74*COS(B74-Param!$D$14)</f>
        <v>3.2988588120461473</v>
      </c>
      <c r="AD74" s="4">
        <f t="shared" si="27"/>
        <v>0.9845991913628056</v>
      </c>
      <c r="AE74" s="4">
        <f>MIN(AC74,Ghosts!P112)</f>
        <v>3.2988588120461473</v>
      </c>
    </row>
    <row r="75" spans="1:31" s="4" customFormat="1">
      <c r="A75" s="4">
        <f t="shared" si="28"/>
        <v>-21</v>
      </c>
      <c r="B75" s="4">
        <f>MOD(ATAN(A75/Param!$B$29*2)+Param!$D$14,2*PI())</f>
        <v>1.7341199367067683</v>
      </c>
      <c r="C75" s="4">
        <f t="shared" si="19"/>
        <v>99.357753542791272</v>
      </c>
      <c r="D75" s="4">
        <f t="shared" si="23"/>
        <v>-1</v>
      </c>
      <c r="E75" s="4">
        <f t="shared" si="24"/>
        <v>1</v>
      </c>
      <c r="F75" s="4">
        <f t="shared" si="20"/>
        <v>6.1501190298124886</v>
      </c>
      <c r="G75" s="4">
        <f t="shared" si="25"/>
        <v>1.0134871627038871</v>
      </c>
      <c r="H75" s="4">
        <f t="shared" si="21"/>
        <v>-6.0682752146603987</v>
      </c>
      <c r="I75" s="4">
        <f t="shared" si="22"/>
        <v>-0.16479147115544321</v>
      </c>
      <c r="J75" s="4">
        <f>IF(TRUNC(MOD((COS(J$2*$D75-0.5+Param!$H$8)+SIN(ROUND($H75*(J$2*$D75-Param!$G$15)+Param!$G$16,0)+Param!$H$9))*1000,1),2)&gt;PwallX,    $F75*(J$2-Param!$G$15*$D75),    "NoWall")</f>
        <v>5.3834982874615802</v>
      </c>
      <c r="K75" s="4" t="str">
        <f>IF(TRUNC(MOD((COS(ROUND($I75*(K$2*$E75-Param!$G$16)+Param!$G$15,0)+Param!$H$8)+SIN(K$2*$E75-0.5+Param!$H$9))*100000,1),2)&gt;PWallY,    $G75*(K$2-Param!$G$16*$E75),    "NoWall")</f>
        <v>NoWall</v>
      </c>
      <c r="L75" s="4">
        <f>IF(J75="NoWall",     IF(TRUNC(MOD((COS(L$2*$D75-0.5+Param!$H$8)+SIN(ROUND($H75*(L$2*$D75-Param!$G$15)+Param!$G$16,0)+Param!$H$9))*1000,1),2)&gt;PwallX,        $F75*(L$2-Param!$G$15*$D75),        "NoWall"),     J75)</f>
        <v>5.3834982874615802</v>
      </c>
      <c r="M75" s="4" t="str">
        <f>IF(K75="NoWall",    IF(TRUNC(MOD((COS(ROUND($I75*(M$2*$E75-Param!$G$16)+Param!$G$15,0)+Param!$H$8)+SIN(M$2*$E75-0.5+Param!$H$9))*100000,1),2)&gt;PWallY,        $G75*(M$2-Param!$G$16*$E75),        "NoWall"),    K75)</f>
        <v>NoWall</v>
      </c>
      <c r="N75" s="4">
        <f>IF(L75="NoWall",     IF(TRUNC(MOD((COS(N$2*$D75-0.5+Param!$H$8)+SIN(ROUND($H75*(N$2*$D75-Param!$G$15)+Param!$G$16,0)+Param!$H$9))*1000,1),2)&gt;PwallX,        $F75*(N$2-Param!$G$15*$D75),        "NoWall"),     L75)</f>
        <v>5.3834982874615802</v>
      </c>
      <c r="O75" s="4" t="str">
        <f>IF(M75="NoWall",    IF(TRUNC(MOD((COS(ROUND($I75*(O$2*$E75-Param!$G$16)+Param!$G$15,0)+Param!$H$8)+SIN(O$2*$E75-0.5+Param!$H$9))*100000,1),2)&gt;PWallY,        $G75*(O$2-Param!$G$16*$E75),        "NoWall"),    M75)</f>
        <v>NoWall</v>
      </c>
      <c r="P75" s="4">
        <f>IF(N75="NoWall",     IF(TRUNC(MOD((COS(P$2*$D75-0.5+Param!$H$8)+SIN(ROUND($H75*(P$2*$D75-Param!$G$15)+Param!$G$16,0)+Param!$H$9))*1000,1),2)&gt;PwallX,        $F75*(P$2-Param!$G$15*$D75),        "NoWall"),     N75)</f>
        <v>5.3834982874615802</v>
      </c>
      <c r="Q75" s="4">
        <f>IF(O75="NoWall",    IF(TRUNC(MOD((COS(ROUND($I75*(Q$2*$E75-Param!$G$16)+Param!$G$15,0)+Param!$H$8)+SIN(Q$2*$E75-0.5+Param!$H$9))*100000,1),2)&gt;PWallY,        $G75*(Q$2-Param!$G$16*$E75),        "NoWall"),    O75)</f>
        <v>3.4068947549082682</v>
      </c>
      <c r="R75" s="4">
        <f>IF(P75="NoWall",     IF(TRUNC(MOD((COS(R$2*$D75-0.5+Param!$H$8)+SIN(ROUND($H75*(R$2*$D75-Param!$G$15)+Param!$G$16,0)+Param!$H$9))*1000,1),2)&gt;PwallX,        $F75*(R$2-Param!$G$15*$D75),        "NoWall"),     P75)</f>
        <v>5.3834982874615802</v>
      </c>
      <c r="S75" s="4">
        <f>IF(Q75="NoWall",    IF(TRUNC(MOD((COS(ROUND($I75*(S$2*$E75-Param!$G$16)+Param!$G$15,0)+Param!$H$8)+SIN(S$2*$E75-0.5+Param!$H$9))*100000,1),2)&gt;PWallY,        $G75*(S$2-Param!$G$16*$E75),        "NoWall"),    Q75)</f>
        <v>3.4068947549082682</v>
      </c>
      <c r="T75" s="4">
        <f>IF(R75="NoWall",     IF(TRUNC(MOD((COS(T$2*$D75-0.5+Param!$H$8)+SIN(ROUND($H75*(T$2*$D75-Param!$G$15)+Param!$G$16,0)+Param!$H$9))*1000,1),2)&gt;PwallX,        $F75*(T$2-Param!$G$15*$D75),        "NoWall"),     R75)</f>
        <v>5.3834982874615802</v>
      </c>
      <c r="U75" s="4">
        <f>IF(S75="NoWall",    IF(TRUNC(MOD((COS(ROUND($I75*(U$2*$E75-Param!$G$16)+Param!$G$15,0)+Param!$H$8)+SIN(U$2*$E75-0.5+Param!$H$9))*100000,1),2)&gt;PWallY,        $G75*(U$2-Param!$G$16*$E75),        "NoWall"),    S75)</f>
        <v>3.4068947549082682</v>
      </c>
      <c r="V75" s="4">
        <f>IF(T75="NoWall",     IF(TRUNC(MOD((COS(V$2*$D75-0.5+Param!$H$8)+SIN(ROUND($H75*(V$2*$D75-Param!$G$15)+Param!$G$16,0)+Param!$H$9))*1000,1),2)&gt;PwallX,        $F75*(V$2-Param!$G$15*$D75),        "NoWall"),     T75)</f>
        <v>5.3834982874615802</v>
      </c>
      <c r="W75" s="4">
        <f>IF(U75="NoWall",    IF(TRUNC(MOD((COS(ROUND($I75*(W$2*$E75-Param!$G$16)+Param!$G$15,0)+Param!$H$8)+SIN(W$2*$E75-0.5+Param!$H$9))*100000,1),2)&gt;PWallY,        $G75*(W$2-Param!$G$16*$E75),        "NoWall"),    U75)</f>
        <v>3.4068947549082682</v>
      </c>
      <c r="X75" s="4">
        <f>IF(V75="NoWall",     IF(TRUNC(MOD((COS(X$2*$D75-0.5+Param!$H$8)+SIN(ROUND($H75*(X$2*$D75-Param!$G$15)+Param!$G$16,0)+Param!$H$9))*1000,1),2)&gt;PwallX,        $F75*(X$2-Param!$G$15*$D75),        "NoWall"),     V75)</f>
        <v>5.3834982874615802</v>
      </c>
      <c r="Y75" s="4">
        <f>IF(W75="NoWall",    IF(TRUNC(MOD((COS(ROUND($I75*(Y$2*$E75-Param!$G$16)+Param!$G$15,0)+Param!$H$8)+SIN(Y$2*$E75-0.5+Param!$H$9))*100000,1),2)&gt;PWallY,        $G75*(Y$2-Param!$G$16*$E75),        "NoWall"),    W75)</f>
        <v>3.4068947549082682</v>
      </c>
      <c r="Z75" s="4">
        <f>IF(X75="NoWall",     IF(TRUNC(MOD((COS(Z$2*$D75-0.5+Param!$H$8)+SIN(ROUND($H75*(Z$2*$D75-Param!$G$15)+Param!$G$16,0)+Param!$H$9))*1000,1),2)&gt;PwallX,        $F75*(Z$2-Param!$G$15*$D75),        "NoWall"),     X75)</f>
        <v>5.3834982874615802</v>
      </c>
      <c r="AA75" s="4">
        <f>IF(Y75="NoWall",    IF(TRUNC(MOD((COS(ROUND($I75*(AA$2*$E75-Param!$G$16)+Param!$G$15,0)+Param!$H$8)+SIN(AA$2*$E75-0.5+Param!$H$9))*100000,1),2)&gt;PWallY,        $G75*(AA$2-Param!$G$16*$E75),        "NoWall"),    Y75)</f>
        <v>3.4068947549082682</v>
      </c>
      <c r="AB75" s="8">
        <f t="shared" si="26"/>
        <v>3.4068947549082682</v>
      </c>
      <c r="AC75" s="8">
        <f>AB75*COS(B75-Param!$D$14)</f>
        <v>3.2807170679296283</v>
      </c>
      <c r="AD75" s="4">
        <f t="shared" si="27"/>
        <v>0.9866923201396014</v>
      </c>
      <c r="AE75" s="4">
        <f>MIN(AC75,Ghosts!P113)</f>
        <v>3.2807170679296283</v>
      </c>
    </row>
    <row r="76" spans="1:31" s="4" customFormat="1">
      <c r="A76" s="4">
        <f t="shared" si="28"/>
        <v>-22</v>
      </c>
      <c r="B76" s="4">
        <f>MOD(ATAN(A76/Param!$B$29*2)+Param!$D$14,2*PI())</f>
        <v>1.7217992196113436</v>
      </c>
      <c r="C76" s="4">
        <f t="shared" si="19"/>
        <v>98.651828452648758</v>
      </c>
      <c r="D76" s="4">
        <f t="shared" si="23"/>
        <v>-1</v>
      </c>
      <c r="E76" s="4">
        <f t="shared" si="24"/>
        <v>1</v>
      </c>
      <c r="F76" s="4">
        <f t="shared" si="20"/>
        <v>6.6476239466355986</v>
      </c>
      <c r="G76" s="4">
        <f t="shared" si="25"/>
        <v>1.011510268397191</v>
      </c>
      <c r="H76" s="4">
        <f t="shared" si="21"/>
        <v>-6.5719787078081024</v>
      </c>
      <c r="I76" s="4">
        <f t="shared" si="22"/>
        <v>-0.15216117465686704</v>
      </c>
      <c r="J76" s="4">
        <f>IF(TRUNC(MOD((COS(J$2*$D76-0.5+Param!$H$8)+SIN(ROUND($H76*(J$2*$D76-Param!$G$15)+Param!$G$16,0)+Param!$H$9))*1000,1),2)&gt;PwallX,    $F76*(J$2-Param!$G$15*$D76),    "NoWall")</f>
        <v>5.8189885364694254</v>
      </c>
      <c r="K76" s="4" t="str">
        <f>IF(TRUNC(MOD((COS(ROUND($I76*(K$2*$E76-Param!$G$16)+Param!$G$15,0)+Param!$H$8)+SIN(K$2*$E76-0.5+Param!$H$9))*100000,1),2)&gt;PWallY,    $G76*(K$2-Param!$G$16*$E76),    "NoWall")</f>
        <v>NoWall</v>
      </c>
      <c r="L76" s="4">
        <f>IF(J76="NoWall",     IF(TRUNC(MOD((COS(L$2*$D76-0.5+Param!$H$8)+SIN(ROUND($H76*(L$2*$D76-Param!$G$15)+Param!$G$16,0)+Param!$H$9))*1000,1),2)&gt;PwallX,        $F76*(L$2-Param!$G$15*$D76),        "NoWall"),     J76)</f>
        <v>5.8189885364694254</v>
      </c>
      <c r="M76" s="4" t="str">
        <f>IF(K76="NoWall",    IF(TRUNC(MOD((COS(ROUND($I76*(M$2*$E76-Param!$G$16)+Param!$G$15,0)+Param!$H$8)+SIN(M$2*$E76-0.5+Param!$H$9))*100000,1),2)&gt;PWallY,        $G76*(M$2-Param!$G$16*$E76),        "NoWall"),    K76)</f>
        <v>NoWall</v>
      </c>
      <c r="N76" s="4">
        <f>IF(L76="NoWall",     IF(TRUNC(MOD((COS(N$2*$D76-0.5+Param!$H$8)+SIN(ROUND($H76*(N$2*$D76-Param!$G$15)+Param!$G$16,0)+Param!$H$9))*1000,1),2)&gt;PwallX,        $F76*(N$2-Param!$G$15*$D76),        "NoWall"),     L76)</f>
        <v>5.8189885364694254</v>
      </c>
      <c r="O76" s="4" t="str">
        <f>IF(M76="NoWall",    IF(TRUNC(MOD((COS(ROUND($I76*(O$2*$E76-Param!$G$16)+Param!$G$15,0)+Param!$H$8)+SIN(O$2*$E76-0.5+Param!$H$9))*100000,1),2)&gt;PWallY,        $G76*(O$2-Param!$G$16*$E76),        "NoWall"),    M76)</f>
        <v>NoWall</v>
      </c>
      <c r="P76" s="4">
        <f>IF(N76="NoWall",     IF(TRUNC(MOD((COS(P$2*$D76-0.5+Param!$H$8)+SIN(ROUND($H76*(P$2*$D76-Param!$G$15)+Param!$G$16,0)+Param!$H$9))*1000,1),2)&gt;PwallX,        $F76*(P$2-Param!$G$15*$D76),        "NoWall"),     N76)</f>
        <v>5.8189885364694254</v>
      </c>
      <c r="Q76" s="4">
        <f>IF(O76="NoWall",    IF(TRUNC(MOD((COS(ROUND($I76*(Q$2*$E76-Param!$G$16)+Param!$G$15,0)+Param!$H$8)+SIN(Q$2*$E76-0.5+Param!$H$9))*100000,1),2)&gt;PWallY,        $G76*(Q$2-Param!$G$16*$E76),        "NoWall"),    O76)</f>
        <v>3.4002493122304132</v>
      </c>
      <c r="R76" s="4">
        <f>IF(P76="NoWall",     IF(TRUNC(MOD((COS(R$2*$D76-0.5+Param!$H$8)+SIN(ROUND($H76*(R$2*$D76-Param!$G$15)+Param!$G$16,0)+Param!$H$9))*1000,1),2)&gt;PwallX,        $F76*(R$2-Param!$G$15*$D76),        "NoWall"),     P76)</f>
        <v>5.8189885364694254</v>
      </c>
      <c r="S76" s="4">
        <f>IF(Q76="NoWall",    IF(TRUNC(MOD((COS(ROUND($I76*(S$2*$E76-Param!$G$16)+Param!$G$15,0)+Param!$H$8)+SIN(S$2*$E76-0.5+Param!$H$9))*100000,1),2)&gt;PWallY,        $G76*(S$2-Param!$G$16*$E76),        "NoWall"),    Q76)</f>
        <v>3.4002493122304132</v>
      </c>
      <c r="T76" s="4">
        <f>IF(R76="NoWall",     IF(TRUNC(MOD((COS(T$2*$D76-0.5+Param!$H$8)+SIN(ROUND($H76*(T$2*$D76-Param!$G$15)+Param!$G$16,0)+Param!$H$9))*1000,1),2)&gt;PwallX,        $F76*(T$2-Param!$G$15*$D76),        "NoWall"),     R76)</f>
        <v>5.8189885364694254</v>
      </c>
      <c r="U76" s="4">
        <f>IF(S76="NoWall",    IF(TRUNC(MOD((COS(ROUND($I76*(U$2*$E76-Param!$G$16)+Param!$G$15,0)+Param!$H$8)+SIN(U$2*$E76-0.5+Param!$H$9))*100000,1),2)&gt;PWallY,        $G76*(U$2-Param!$G$16*$E76),        "NoWall"),    S76)</f>
        <v>3.4002493122304132</v>
      </c>
      <c r="V76" s="4">
        <f>IF(T76="NoWall",     IF(TRUNC(MOD((COS(V$2*$D76-0.5+Param!$H$8)+SIN(ROUND($H76*(V$2*$D76-Param!$G$15)+Param!$G$16,0)+Param!$H$9))*1000,1),2)&gt;PwallX,        $F76*(V$2-Param!$G$15*$D76),        "NoWall"),     T76)</f>
        <v>5.8189885364694254</v>
      </c>
      <c r="W76" s="4">
        <f>IF(U76="NoWall",    IF(TRUNC(MOD((COS(ROUND($I76*(W$2*$E76-Param!$G$16)+Param!$G$15,0)+Param!$H$8)+SIN(W$2*$E76-0.5+Param!$H$9))*100000,1),2)&gt;PWallY,        $G76*(W$2-Param!$G$16*$E76),        "NoWall"),    U76)</f>
        <v>3.4002493122304132</v>
      </c>
      <c r="X76" s="4">
        <f>IF(V76="NoWall",     IF(TRUNC(MOD((COS(X$2*$D76-0.5+Param!$H$8)+SIN(ROUND($H76*(X$2*$D76-Param!$G$15)+Param!$G$16,0)+Param!$H$9))*1000,1),2)&gt;PwallX,        $F76*(X$2-Param!$G$15*$D76),        "NoWall"),     V76)</f>
        <v>5.8189885364694254</v>
      </c>
      <c r="Y76" s="4">
        <f>IF(W76="NoWall",    IF(TRUNC(MOD((COS(ROUND($I76*(Y$2*$E76-Param!$G$16)+Param!$G$15,0)+Param!$H$8)+SIN(Y$2*$E76-0.5+Param!$H$9))*100000,1),2)&gt;PWallY,        $G76*(Y$2-Param!$G$16*$E76),        "NoWall"),    W76)</f>
        <v>3.4002493122304132</v>
      </c>
      <c r="Z76" s="4">
        <f>IF(X76="NoWall",     IF(TRUNC(MOD((COS(Z$2*$D76-0.5+Param!$H$8)+SIN(ROUND($H76*(Z$2*$D76-Param!$G$15)+Param!$G$16,0)+Param!$H$9))*1000,1),2)&gt;PwallX,        $F76*(Z$2-Param!$G$15*$D76),        "NoWall"),     X76)</f>
        <v>5.8189885364694254</v>
      </c>
      <c r="AA76" s="4">
        <f>IF(Y76="NoWall",    IF(TRUNC(MOD((COS(ROUND($I76*(AA$2*$E76-Param!$G$16)+Param!$G$15,0)+Param!$H$8)+SIN(AA$2*$E76-0.5+Param!$H$9))*100000,1),2)&gt;PWallY,        $G76*(AA$2-Param!$G$16*$E76),        "NoWall"),    Y76)</f>
        <v>3.4002493122304132</v>
      </c>
      <c r="AB76" s="8">
        <f t="shared" si="26"/>
        <v>3.4002493122304132</v>
      </c>
      <c r="AC76" s="8">
        <f>AB76*COS(B76-Param!$D$14)</f>
        <v>3.2627737698935455</v>
      </c>
      <c r="AD76" s="4">
        <f t="shared" si="27"/>
        <v>0.98862071028163667</v>
      </c>
      <c r="AE76" s="4">
        <f>MIN(AC76,Ghosts!P114)</f>
        <v>3.2627737698935455</v>
      </c>
    </row>
    <row r="77" spans="1:31" s="4" customFormat="1">
      <c r="A77" s="4">
        <f t="shared" si="28"/>
        <v>-23</v>
      </c>
      <c r="B77" s="4">
        <f>MOD(ATAN(A77/Param!$B$29*2)+Param!$D$14,2*PI())</f>
        <v>1.7095669150556732</v>
      </c>
      <c r="C77" s="4">
        <f t="shared" si="19"/>
        <v>97.950969027890196</v>
      </c>
      <c r="D77" s="4">
        <f t="shared" si="23"/>
        <v>-1</v>
      </c>
      <c r="E77" s="4">
        <f t="shared" si="24"/>
        <v>1</v>
      </c>
      <c r="F77" s="4">
        <f t="shared" si="20"/>
        <v>7.229318431966278</v>
      </c>
      <c r="G77" s="4">
        <f t="shared" si="25"/>
        <v>1.0097065067740212</v>
      </c>
      <c r="H77" s="4">
        <f t="shared" si="21"/>
        <v>-7.1598215753444148</v>
      </c>
      <c r="I77" s="4">
        <f t="shared" si="22"/>
        <v>-0.13966828495330152</v>
      </c>
      <c r="J77" s="4">
        <f>IF(TRUNC(MOD((COS(J$2*$D77-0.5+Param!$H$8)+SIN(ROUND($H77*(J$2*$D77-Param!$G$15)+Param!$G$16,0)+Param!$H$9))*1000,1),2)&gt;PwallX,    $F77*(J$2-Param!$G$15*$D77),    "NoWall")</f>
        <v>6.328174009209623</v>
      </c>
      <c r="K77" s="4" t="str">
        <f>IF(TRUNC(MOD((COS(ROUND($I77*(K$2*$E77-Param!$G$16)+Param!$G$15,0)+Param!$H$8)+SIN(K$2*$E77-0.5+Param!$H$9))*100000,1),2)&gt;PWallY,    $G77*(K$2-Param!$G$16*$E77),    "NoWall")</f>
        <v>NoWall</v>
      </c>
      <c r="L77" s="4">
        <f>IF(J77="NoWall",     IF(TRUNC(MOD((COS(L$2*$D77-0.5+Param!$H$8)+SIN(ROUND($H77*(L$2*$D77-Param!$G$15)+Param!$G$16,0)+Param!$H$9))*1000,1),2)&gt;PwallX,        $F77*(L$2-Param!$G$15*$D77),        "NoWall"),     J77)</f>
        <v>6.328174009209623</v>
      </c>
      <c r="M77" s="4" t="str">
        <f>IF(K77="NoWall",    IF(TRUNC(MOD((COS(ROUND($I77*(M$2*$E77-Param!$G$16)+Param!$G$15,0)+Param!$H$8)+SIN(M$2*$E77-0.5+Param!$H$9))*100000,1),2)&gt;PWallY,        $G77*(M$2-Param!$G$16*$E77),        "NoWall"),    K77)</f>
        <v>NoWall</v>
      </c>
      <c r="N77" s="4">
        <f>IF(L77="NoWall",     IF(TRUNC(MOD((COS(N$2*$D77-0.5+Param!$H$8)+SIN(ROUND($H77*(N$2*$D77-Param!$G$15)+Param!$G$16,0)+Param!$H$9))*1000,1),2)&gt;PwallX,        $F77*(N$2-Param!$G$15*$D77),        "NoWall"),     L77)</f>
        <v>6.328174009209623</v>
      </c>
      <c r="O77" s="4" t="str">
        <f>IF(M77="NoWall",    IF(TRUNC(MOD((COS(ROUND($I77*(O$2*$E77-Param!$G$16)+Param!$G$15,0)+Param!$H$8)+SIN(O$2*$E77-0.5+Param!$H$9))*100000,1),2)&gt;PWallY,        $G77*(O$2-Param!$G$16*$E77),        "NoWall"),    M77)</f>
        <v>NoWall</v>
      </c>
      <c r="P77" s="4">
        <f>IF(N77="NoWall",     IF(TRUNC(MOD((COS(P$2*$D77-0.5+Param!$H$8)+SIN(ROUND($H77*(P$2*$D77-Param!$G$15)+Param!$G$16,0)+Param!$H$9))*1000,1),2)&gt;PwallX,        $F77*(P$2-Param!$G$15*$D77),        "NoWall"),     N77)</f>
        <v>6.328174009209623</v>
      </c>
      <c r="Q77" s="4">
        <f>IF(O77="NoWall",    IF(TRUNC(MOD((COS(ROUND($I77*(Q$2*$E77-Param!$G$16)+Param!$G$15,0)+Param!$H$8)+SIN(Q$2*$E77-0.5+Param!$H$9))*100000,1),2)&gt;PWallY,        $G77*(Q$2-Param!$G$16*$E77),        "NoWall"),    O77)</f>
        <v>3.394185864917783</v>
      </c>
      <c r="R77" s="4">
        <f>IF(P77="NoWall",     IF(TRUNC(MOD((COS(R$2*$D77-0.5+Param!$H$8)+SIN(ROUND($H77*(R$2*$D77-Param!$G$15)+Param!$G$16,0)+Param!$H$9))*1000,1),2)&gt;PwallX,        $F77*(R$2-Param!$G$15*$D77),        "NoWall"),     P77)</f>
        <v>6.328174009209623</v>
      </c>
      <c r="S77" s="4">
        <f>IF(Q77="NoWall",    IF(TRUNC(MOD((COS(ROUND($I77*(S$2*$E77-Param!$G$16)+Param!$G$15,0)+Param!$H$8)+SIN(S$2*$E77-0.5+Param!$H$9))*100000,1),2)&gt;PWallY,        $G77*(S$2-Param!$G$16*$E77),        "NoWall"),    Q77)</f>
        <v>3.394185864917783</v>
      </c>
      <c r="T77" s="4">
        <f>IF(R77="NoWall",     IF(TRUNC(MOD((COS(T$2*$D77-0.5+Param!$H$8)+SIN(ROUND($H77*(T$2*$D77-Param!$G$15)+Param!$G$16,0)+Param!$H$9))*1000,1),2)&gt;PwallX,        $F77*(T$2-Param!$G$15*$D77),        "NoWall"),     R77)</f>
        <v>6.328174009209623</v>
      </c>
      <c r="U77" s="4">
        <f>IF(S77="NoWall",    IF(TRUNC(MOD((COS(ROUND($I77*(U$2*$E77-Param!$G$16)+Param!$G$15,0)+Param!$H$8)+SIN(U$2*$E77-0.5+Param!$H$9))*100000,1),2)&gt;PWallY,        $G77*(U$2-Param!$G$16*$E77),        "NoWall"),    S77)</f>
        <v>3.394185864917783</v>
      </c>
      <c r="V77" s="4">
        <f>IF(T77="NoWall",     IF(TRUNC(MOD((COS(V$2*$D77-0.5+Param!$H$8)+SIN(ROUND($H77*(V$2*$D77-Param!$G$15)+Param!$G$16,0)+Param!$H$9))*1000,1),2)&gt;PwallX,        $F77*(V$2-Param!$G$15*$D77),        "NoWall"),     T77)</f>
        <v>6.328174009209623</v>
      </c>
      <c r="W77" s="4">
        <f>IF(U77="NoWall",    IF(TRUNC(MOD((COS(ROUND($I77*(W$2*$E77-Param!$G$16)+Param!$G$15,0)+Param!$H$8)+SIN(W$2*$E77-0.5+Param!$H$9))*100000,1),2)&gt;PWallY,        $G77*(W$2-Param!$G$16*$E77),        "NoWall"),    U77)</f>
        <v>3.394185864917783</v>
      </c>
      <c r="X77" s="4">
        <f>IF(V77="NoWall",     IF(TRUNC(MOD((COS(X$2*$D77-0.5+Param!$H$8)+SIN(ROUND($H77*(X$2*$D77-Param!$G$15)+Param!$G$16,0)+Param!$H$9))*1000,1),2)&gt;PwallX,        $F77*(X$2-Param!$G$15*$D77),        "NoWall"),     V77)</f>
        <v>6.328174009209623</v>
      </c>
      <c r="Y77" s="4">
        <f>IF(W77="NoWall",    IF(TRUNC(MOD((COS(ROUND($I77*(Y$2*$E77-Param!$G$16)+Param!$G$15,0)+Param!$H$8)+SIN(Y$2*$E77-0.5+Param!$H$9))*100000,1),2)&gt;PWallY,        $G77*(Y$2-Param!$G$16*$E77),        "NoWall"),    W77)</f>
        <v>3.394185864917783</v>
      </c>
      <c r="Z77" s="4">
        <f>IF(X77="NoWall",     IF(TRUNC(MOD((COS(Z$2*$D77-0.5+Param!$H$8)+SIN(ROUND($H77*(Z$2*$D77-Param!$G$15)+Param!$G$16,0)+Param!$H$9))*1000,1),2)&gt;PwallX,        $F77*(Z$2-Param!$G$15*$D77),        "NoWall"),     X77)</f>
        <v>6.328174009209623</v>
      </c>
      <c r="AA77" s="4">
        <f>IF(Y77="NoWall",    IF(TRUNC(MOD((COS(ROUND($I77*(AA$2*$E77-Param!$G$16)+Param!$G$15,0)+Param!$H$8)+SIN(AA$2*$E77-0.5+Param!$H$9))*100000,1),2)&gt;PWallY,        $G77*(AA$2-Param!$G$16*$E77),        "NoWall"),    Y77)</f>
        <v>3.394185864917783</v>
      </c>
      <c r="AB77" s="8">
        <f t="shared" si="26"/>
        <v>3.394185864917783</v>
      </c>
      <c r="AC77" s="8">
        <f>AB77*COS(B77-Param!$D$14)</f>
        <v>3.2450256795531285</v>
      </c>
      <c r="AD77" s="4">
        <f t="shared" si="27"/>
        <v>0.99038680378020616</v>
      </c>
      <c r="AE77" s="4">
        <f>MIN(AC77,Ghosts!P115)</f>
        <v>3.2450256795531285</v>
      </c>
    </row>
    <row r="78" spans="1:31" s="4" customFormat="1">
      <c r="A78" s="4">
        <f t="shared" si="28"/>
        <v>-24</v>
      </c>
      <c r="B78" s="4">
        <f>MOD(ATAN(A78/Param!$B$29*2)+Param!$D$14,2*PI())</f>
        <v>1.6974256952510227</v>
      </c>
      <c r="C78" s="4">
        <f t="shared" si="19"/>
        <v>97.255328374943062</v>
      </c>
      <c r="D78" s="4">
        <f t="shared" si="23"/>
        <v>-1</v>
      </c>
      <c r="E78" s="4">
        <f t="shared" si="24"/>
        <v>1</v>
      </c>
      <c r="F78" s="4">
        <f t="shared" si="20"/>
        <v>7.9182066511252831</v>
      </c>
      <c r="G78" s="4">
        <f t="shared" si="25"/>
        <v>1.008071416969466</v>
      </c>
      <c r="H78" s="4">
        <f t="shared" si="21"/>
        <v>-7.8548072267831417</v>
      </c>
      <c r="I78" s="4">
        <f t="shared" si="22"/>
        <v>-0.12731057187377215</v>
      </c>
      <c r="J78" s="4" t="str">
        <f>IF(TRUNC(MOD((COS(J$2*$D78-0.5+Param!$H$8)+SIN(ROUND($H78*(J$2*$D78-Param!$G$15)+Param!$G$16,0)+Param!$H$9))*1000,1),2)&gt;PwallX,    $F78*(J$2-Param!$G$15*$D78),    "NoWall")</f>
        <v>NoWall</v>
      </c>
      <c r="K78" s="4" t="str">
        <f>IF(TRUNC(MOD((COS(ROUND($I78*(K$2*$E78-Param!$G$16)+Param!$G$15,0)+Param!$H$8)+SIN(K$2*$E78-0.5+Param!$H$9))*100000,1),2)&gt;PWallY,    $G78*(K$2-Param!$G$16*$E78),    "NoWall")</f>
        <v>NoWall</v>
      </c>
      <c r="L78" s="4" t="str">
        <f>IF(J78="NoWall",     IF(TRUNC(MOD((COS(L$2*$D78-0.5+Param!$H$8)+SIN(ROUND($H78*(L$2*$D78-Param!$G$15)+Param!$G$16,0)+Param!$H$9))*1000,1),2)&gt;PwallX,        $F78*(L$2-Param!$G$15*$D78),        "NoWall"),     J78)</f>
        <v>NoWall</v>
      </c>
      <c r="M78" s="4" t="str">
        <f>IF(K78="NoWall",    IF(TRUNC(MOD((COS(ROUND($I78*(M$2*$E78-Param!$G$16)+Param!$G$15,0)+Param!$H$8)+SIN(M$2*$E78-0.5+Param!$H$9))*100000,1),2)&gt;PWallY,        $G78*(M$2-Param!$G$16*$E78),        "NoWall"),    K78)</f>
        <v>NoWall</v>
      </c>
      <c r="N78" s="4">
        <f>IF(L78="NoWall",     IF(TRUNC(MOD((COS(N$2*$D78-0.5+Param!$H$8)+SIN(ROUND($H78*(N$2*$D78-Param!$G$15)+Param!$G$16,0)+Param!$H$9))*1000,1),2)&gt;PwallX,        $F78*(N$2-Param!$G$15*$D78),        "NoWall"),     L78)</f>
        <v>22.76760467260678</v>
      </c>
      <c r="O78" s="4" t="str">
        <f>IF(M78="NoWall",    IF(TRUNC(MOD((COS(ROUND($I78*(O$2*$E78-Param!$G$16)+Param!$G$15,0)+Param!$H$8)+SIN(O$2*$E78-0.5+Param!$H$9))*100000,1),2)&gt;PWallY,        $G78*(O$2-Param!$G$16*$E78),        "NoWall"),    M78)</f>
        <v>NoWall</v>
      </c>
      <c r="P78" s="4">
        <f>IF(N78="NoWall",     IF(TRUNC(MOD((COS(P$2*$D78-0.5+Param!$H$8)+SIN(ROUND($H78*(P$2*$D78-Param!$G$15)+Param!$G$16,0)+Param!$H$9))*1000,1),2)&gt;PwallX,        $F78*(P$2-Param!$G$15*$D78),        "NoWall"),     N78)</f>
        <v>22.76760467260678</v>
      </c>
      <c r="Q78" s="4">
        <f>IF(O78="NoWall",    IF(TRUNC(MOD((COS(ROUND($I78*(Q$2*$E78-Param!$G$16)+Param!$G$15,0)+Param!$H$8)+SIN(Q$2*$E78-0.5+Param!$H$9))*100000,1),2)&gt;PWallY,        $G78*(Q$2-Param!$G$16*$E78),        "NoWall"),    O78)</f>
        <v>3.3886894175191977</v>
      </c>
      <c r="R78" s="4">
        <f>IF(P78="NoWall",     IF(TRUNC(MOD((COS(R$2*$D78-0.5+Param!$H$8)+SIN(ROUND($H78*(R$2*$D78-Param!$G$15)+Param!$G$16,0)+Param!$H$9))*1000,1),2)&gt;PwallX,        $F78*(R$2-Param!$G$15*$D78),        "NoWall"),     P78)</f>
        <v>22.76760467260678</v>
      </c>
      <c r="S78" s="4">
        <f>IF(Q78="NoWall",    IF(TRUNC(MOD((COS(ROUND($I78*(S$2*$E78-Param!$G$16)+Param!$G$15,0)+Param!$H$8)+SIN(S$2*$E78-0.5+Param!$H$9))*100000,1),2)&gt;PWallY,        $G78*(S$2-Param!$G$16*$E78),        "NoWall"),    Q78)</f>
        <v>3.3886894175191977</v>
      </c>
      <c r="T78" s="4">
        <f>IF(R78="NoWall",     IF(TRUNC(MOD((COS(T$2*$D78-0.5+Param!$H$8)+SIN(ROUND($H78*(T$2*$D78-Param!$G$15)+Param!$G$16,0)+Param!$H$9))*1000,1),2)&gt;PwallX,        $F78*(T$2-Param!$G$15*$D78),        "NoWall"),     R78)</f>
        <v>22.76760467260678</v>
      </c>
      <c r="U78" s="4">
        <f>IF(S78="NoWall",    IF(TRUNC(MOD((COS(ROUND($I78*(U$2*$E78-Param!$G$16)+Param!$G$15,0)+Param!$H$8)+SIN(U$2*$E78-0.5+Param!$H$9))*100000,1),2)&gt;PWallY,        $G78*(U$2-Param!$G$16*$E78),        "NoWall"),    S78)</f>
        <v>3.3886894175191977</v>
      </c>
      <c r="V78" s="4">
        <f>IF(T78="NoWall",     IF(TRUNC(MOD((COS(V$2*$D78-0.5+Param!$H$8)+SIN(ROUND($H78*(V$2*$D78-Param!$G$15)+Param!$G$16,0)+Param!$H$9))*1000,1),2)&gt;PwallX,        $F78*(V$2-Param!$G$15*$D78),        "NoWall"),     T78)</f>
        <v>22.76760467260678</v>
      </c>
      <c r="W78" s="4">
        <f>IF(U78="NoWall",    IF(TRUNC(MOD((COS(ROUND($I78*(W$2*$E78-Param!$G$16)+Param!$G$15,0)+Param!$H$8)+SIN(W$2*$E78-0.5+Param!$H$9))*100000,1),2)&gt;PWallY,        $G78*(W$2-Param!$G$16*$E78),        "NoWall"),    U78)</f>
        <v>3.3886894175191977</v>
      </c>
      <c r="X78" s="4">
        <f>IF(V78="NoWall",     IF(TRUNC(MOD((COS(X$2*$D78-0.5+Param!$H$8)+SIN(ROUND($H78*(X$2*$D78-Param!$G$15)+Param!$G$16,0)+Param!$H$9))*1000,1),2)&gt;PwallX,        $F78*(X$2-Param!$G$15*$D78),        "NoWall"),     V78)</f>
        <v>22.76760467260678</v>
      </c>
      <c r="Y78" s="4">
        <f>IF(W78="NoWall",    IF(TRUNC(MOD((COS(ROUND($I78*(Y$2*$E78-Param!$G$16)+Param!$G$15,0)+Param!$H$8)+SIN(Y$2*$E78-0.5+Param!$H$9))*100000,1),2)&gt;PWallY,        $G78*(Y$2-Param!$G$16*$E78),        "NoWall"),    W78)</f>
        <v>3.3886894175191977</v>
      </c>
      <c r="Z78" s="4">
        <f>IF(X78="NoWall",     IF(TRUNC(MOD((COS(Z$2*$D78-0.5+Param!$H$8)+SIN(ROUND($H78*(Z$2*$D78-Param!$G$15)+Param!$G$16,0)+Param!$H$9))*1000,1),2)&gt;PwallX,        $F78*(Z$2-Param!$G$15*$D78),        "NoWall"),     X78)</f>
        <v>22.76760467260678</v>
      </c>
      <c r="AA78" s="4">
        <f>IF(Y78="NoWall",    IF(TRUNC(MOD((COS(ROUND($I78*(AA$2*$E78-Param!$G$16)+Param!$G$15,0)+Param!$H$8)+SIN(AA$2*$E78-0.5+Param!$H$9))*100000,1),2)&gt;PWallY,        $G78*(AA$2-Param!$G$16*$E78),        "NoWall"),    Y78)</f>
        <v>3.3886894175191977</v>
      </c>
      <c r="AB78" s="8">
        <f t="shared" si="26"/>
        <v>3.3886894175191977</v>
      </c>
      <c r="AC78" s="8">
        <f>AB78*COS(B78-Param!$D$14)</f>
        <v>3.2274696286040965</v>
      </c>
      <c r="AD78" s="4">
        <f t="shared" si="27"/>
        <v>0.99199320917784695</v>
      </c>
      <c r="AE78" s="4">
        <f>MIN(AC78,Ghosts!P116)</f>
        <v>3.2274696286040965</v>
      </c>
    </row>
    <row r="79" spans="1:31" s="4" customFormat="1">
      <c r="A79" s="4">
        <f t="shared" si="28"/>
        <v>-25</v>
      </c>
      <c r="B79" s="4">
        <f>MOD(ATAN(A79/Param!$B$29*2)+Param!$D$14,2*PI())</f>
        <v>1.6853780853968368</v>
      </c>
      <c r="C79" s="4">
        <f t="shared" si="19"/>
        <v>96.56505117707799</v>
      </c>
      <c r="D79" s="4">
        <f t="shared" si="23"/>
        <v>-1</v>
      </c>
      <c r="E79" s="4">
        <f t="shared" si="24"/>
        <v>1</v>
      </c>
      <c r="F79" s="4">
        <f t="shared" si="20"/>
        <v>8.7465189201940312</v>
      </c>
      <c r="G79" s="4">
        <f t="shared" si="25"/>
        <v>1.0066005928958262</v>
      </c>
      <c r="H79" s="4">
        <f t="shared" si="21"/>
        <v>-8.6891652775920978</v>
      </c>
      <c r="I79" s="4">
        <f t="shared" si="22"/>
        <v>-0.11508585324977447</v>
      </c>
      <c r="J79" s="4" t="str">
        <f>IF(TRUNC(MOD((COS(J$2*$D79-0.5+Param!$H$8)+SIN(ROUND($H79*(J$2*$D79-Param!$G$15)+Param!$G$16,0)+Param!$H$9))*1000,1),2)&gt;PwallX,    $F79*(J$2-Param!$G$15*$D79),    "NoWall")</f>
        <v>NoWall</v>
      </c>
      <c r="K79" s="4" t="str">
        <f>IF(TRUNC(MOD((COS(ROUND($I79*(K$2*$E79-Param!$G$16)+Param!$G$15,0)+Param!$H$8)+SIN(K$2*$E79-0.5+Param!$H$9))*100000,1),2)&gt;PWallY,    $G79*(K$2-Param!$G$16*$E79),    "NoWall")</f>
        <v>NoWall</v>
      </c>
      <c r="L79" s="4">
        <f>IF(J79="NoWall",     IF(TRUNC(MOD((COS(L$2*$D79-0.5+Param!$H$8)+SIN(ROUND($H79*(L$2*$D79-Param!$G$15)+Param!$G$16,0)+Param!$H$9))*1000,1),2)&gt;PwallX,        $F79*(L$2-Param!$G$15*$D79),        "NoWall"),     J79)</f>
        <v>16.402772303236361</v>
      </c>
      <c r="M79" s="4" t="str">
        <f>IF(K79="NoWall",    IF(TRUNC(MOD((COS(ROUND($I79*(M$2*$E79-Param!$G$16)+Param!$G$15,0)+Param!$H$8)+SIN(M$2*$E79-0.5+Param!$H$9))*100000,1),2)&gt;PWallY,        $G79*(M$2-Param!$G$16*$E79),        "NoWall"),    K79)</f>
        <v>NoWall</v>
      </c>
      <c r="N79" s="4">
        <f>IF(L79="NoWall",     IF(TRUNC(MOD((COS(N$2*$D79-0.5+Param!$H$8)+SIN(ROUND($H79*(N$2*$D79-Param!$G$15)+Param!$G$16,0)+Param!$H$9))*1000,1),2)&gt;PwallX,        $F79*(N$2-Param!$G$15*$D79),        "NoWall"),     L79)</f>
        <v>16.402772303236361</v>
      </c>
      <c r="O79" s="4" t="str">
        <f>IF(M79="NoWall",    IF(TRUNC(MOD((COS(ROUND($I79*(O$2*$E79-Param!$G$16)+Param!$G$15,0)+Param!$H$8)+SIN(O$2*$E79-0.5+Param!$H$9))*100000,1),2)&gt;PWallY,        $G79*(O$2-Param!$G$16*$E79),        "NoWall"),    M79)</f>
        <v>NoWall</v>
      </c>
      <c r="P79" s="4">
        <f>IF(N79="NoWall",     IF(TRUNC(MOD((COS(P$2*$D79-0.5+Param!$H$8)+SIN(ROUND($H79*(P$2*$D79-Param!$G$15)+Param!$G$16,0)+Param!$H$9))*1000,1),2)&gt;PwallX,        $F79*(P$2-Param!$G$15*$D79),        "NoWall"),     N79)</f>
        <v>16.402772303236361</v>
      </c>
      <c r="Q79" s="4">
        <f>IF(O79="NoWall",    IF(TRUNC(MOD((COS(ROUND($I79*(Q$2*$E79-Param!$G$16)+Param!$G$15,0)+Param!$H$8)+SIN(Q$2*$E79-0.5+Param!$H$9))*100000,1),2)&gt;PWallY,        $G79*(Q$2-Param!$G$16*$E79),        "NoWall"),    O79)</f>
        <v>3.3837451587201937</v>
      </c>
      <c r="R79" s="4">
        <f>IF(P79="NoWall",     IF(TRUNC(MOD((COS(R$2*$D79-0.5+Param!$H$8)+SIN(ROUND($H79*(R$2*$D79-Param!$G$15)+Param!$G$16,0)+Param!$H$9))*1000,1),2)&gt;PwallX,        $F79*(R$2-Param!$G$15*$D79),        "NoWall"),     P79)</f>
        <v>16.402772303236361</v>
      </c>
      <c r="S79" s="4">
        <f>IF(Q79="NoWall",    IF(TRUNC(MOD((COS(ROUND($I79*(S$2*$E79-Param!$G$16)+Param!$G$15,0)+Param!$H$8)+SIN(S$2*$E79-0.5+Param!$H$9))*100000,1),2)&gt;PWallY,        $G79*(S$2-Param!$G$16*$E79),        "NoWall"),    Q79)</f>
        <v>3.3837451587201937</v>
      </c>
      <c r="T79" s="4">
        <f>IF(R79="NoWall",     IF(TRUNC(MOD((COS(T$2*$D79-0.5+Param!$H$8)+SIN(ROUND($H79*(T$2*$D79-Param!$G$15)+Param!$G$16,0)+Param!$H$9))*1000,1),2)&gt;PwallX,        $F79*(T$2-Param!$G$15*$D79),        "NoWall"),     R79)</f>
        <v>16.402772303236361</v>
      </c>
      <c r="U79" s="4">
        <f>IF(S79="NoWall",    IF(TRUNC(MOD((COS(ROUND($I79*(U$2*$E79-Param!$G$16)+Param!$G$15,0)+Param!$H$8)+SIN(U$2*$E79-0.5+Param!$H$9))*100000,1),2)&gt;PWallY,        $G79*(U$2-Param!$G$16*$E79),        "NoWall"),    S79)</f>
        <v>3.3837451587201937</v>
      </c>
      <c r="V79" s="4">
        <f>IF(T79="NoWall",     IF(TRUNC(MOD((COS(V$2*$D79-0.5+Param!$H$8)+SIN(ROUND($H79*(V$2*$D79-Param!$G$15)+Param!$G$16,0)+Param!$H$9))*1000,1),2)&gt;PwallX,        $F79*(V$2-Param!$G$15*$D79),        "NoWall"),     T79)</f>
        <v>16.402772303236361</v>
      </c>
      <c r="W79" s="4">
        <f>IF(U79="NoWall",    IF(TRUNC(MOD((COS(ROUND($I79*(W$2*$E79-Param!$G$16)+Param!$G$15,0)+Param!$H$8)+SIN(W$2*$E79-0.5+Param!$H$9))*100000,1),2)&gt;PWallY,        $G79*(W$2-Param!$G$16*$E79),        "NoWall"),    U79)</f>
        <v>3.3837451587201937</v>
      </c>
      <c r="X79" s="4">
        <f>IF(V79="NoWall",     IF(TRUNC(MOD((COS(X$2*$D79-0.5+Param!$H$8)+SIN(ROUND($H79*(X$2*$D79-Param!$G$15)+Param!$G$16,0)+Param!$H$9))*1000,1),2)&gt;PwallX,        $F79*(X$2-Param!$G$15*$D79),        "NoWall"),     V79)</f>
        <v>16.402772303236361</v>
      </c>
      <c r="Y79" s="4">
        <f>IF(W79="NoWall",    IF(TRUNC(MOD((COS(ROUND($I79*(Y$2*$E79-Param!$G$16)+Param!$G$15,0)+Param!$H$8)+SIN(Y$2*$E79-0.5+Param!$H$9))*100000,1),2)&gt;PWallY,        $G79*(Y$2-Param!$G$16*$E79),        "NoWall"),    W79)</f>
        <v>3.3837451587201937</v>
      </c>
      <c r="Z79" s="4">
        <f>IF(X79="NoWall",     IF(TRUNC(MOD((COS(Z$2*$D79-0.5+Param!$H$8)+SIN(ROUND($H79*(Z$2*$D79-Param!$G$15)+Param!$G$16,0)+Param!$H$9))*1000,1),2)&gt;PwallX,        $F79*(Z$2-Param!$G$15*$D79),        "NoWall"),     X79)</f>
        <v>16.402772303236361</v>
      </c>
      <c r="AA79" s="4">
        <f>IF(Y79="NoWall",    IF(TRUNC(MOD((COS(ROUND($I79*(AA$2*$E79-Param!$G$16)+Param!$G$15,0)+Param!$H$8)+SIN(AA$2*$E79-0.5+Param!$H$9))*100000,1),2)&gt;PWallY,        $G79*(AA$2-Param!$G$16*$E79),        "NoWall"),    Y79)</f>
        <v>3.3837451587201937</v>
      </c>
      <c r="AB79" s="8">
        <f t="shared" si="26"/>
        <v>3.3837451587201937</v>
      </c>
      <c r="AC79" s="8">
        <f>AB79*COS(B79-Param!$D$14)</f>
        <v>3.2101025169371327</v>
      </c>
      <c r="AD79" s="4">
        <f t="shared" si="27"/>
        <v>0.99344268924297241</v>
      </c>
      <c r="AE79" s="4">
        <f>MIN(AC79,Ghosts!P117)</f>
        <v>3.2101025169371327</v>
      </c>
    </row>
    <row r="80" spans="1:31" s="4" customFormat="1">
      <c r="A80" s="4">
        <f t="shared" si="28"/>
        <v>-26</v>
      </c>
      <c r="B80" s="4">
        <f>MOD(ATAN(A80/Param!$B$29*2)+Param!$D$14,2*PI())</f>
        <v>1.6734264632559286</v>
      </c>
      <c r="C80" s="4">
        <f t="shared" si="19"/>
        <v>95.880273670068846</v>
      </c>
      <c r="D80" s="4">
        <f t="shared" si="23"/>
        <v>-1</v>
      </c>
      <c r="E80" s="4">
        <f t="shared" si="24"/>
        <v>1</v>
      </c>
      <c r="F80" s="4">
        <f t="shared" si="20"/>
        <v>9.7608527571308574</v>
      </c>
      <c r="G80" s="4">
        <f t="shared" si="25"/>
        <v>1.0052896849923512</v>
      </c>
      <c r="H80" s="4">
        <f t="shared" si="21"/>
        <v>-9.7094925998421271</v>
      </c>
      <c r="I80" s="4">
        <f t="shared" si="22"/>
        <v>-0.10299199363067228</v>
      </c>
      <c r="J80" s="4" t="str">
        <f>IF(TRUNC(MOD((COS(J$2*$D80-0.5+Param!$H$8)+SIN(ROUND($H80*(J$2*$D80-Param!$G$15)+Param!$G$16,0)+Param!$H$9))*1000,1),2)&gt;PwallX,    $F80*(J$2-Param!$G$15*$D80),    "NoWall")</f>
        <v>NoWall</v>
      </c>
      <c r="K80" s="4" t="str">
        <f>IF(TRUNC(MOD((COS(ROUND($I80*(K$2*$E80-Param!$G$16)+Param!$G$15,0)+Param!$H$8)+SIN(K$2*$E80-0.5+Param!$H$9))*100000,1),2)&gt;PWallY,    $G80*(K$2-Param!$G$16*$E80),    "NoWall")</f>
        <v>NoWall</v>
      </c>
      <c r="L80" s="4">
        <f>IF(J80="NoWall",     IF(TRUNC(MOD((COS(L$2*$D80-0.5+Param!$H$8)+SIN(ROUND($H80*(L$2*$D80-Param!$G$15)+Param!$G$16,0)+Param!$H$9))*1000,1),2)&gt;PwallX,        $F80*(L$2-Param!$G$15*$D80),        "NoWall"),     J80)</f>
        <v>18.305001878059453</v>
      </c>
      <c r="M80" s="4" t="str">
        <f>IF(K80="NoWall",    IF(TRUNC(MOD((COS(ROUND($I80*(M$2*$E80-Param!$G$16)+Param!$G$15,0)+Param!$H$8)+SIN(M$2*$E80-0.5+Param!$H$9))*100000,1),2)&gt;PWallY,        $G80*(M$2-Param!$G$16*$E80),        "NoWall"),    K80)</f>
        <v>NoWall</v>
      </c>
      <c r="N80" s="4">
        <f>IF(L80="NoWall",     IF(TRUNC(MOD((COS(N$2*$D80-0.5+Param!$H$8)+SIN(ROUND($H80*(N$2*$D80-Param!$G$15)+Param!$G$16,0)+Param!$H$9))*1000,1),2)&gt;PwallX,        $F80*(N$2-Param!$G$15*$D80),        "NoWall"),     L80)</f>
        <v>18.305001878059453</v>
      </c>
      <c r="O80" s="4" t="str">
        <f>IF(M80="NoWall",    IF(TRUNC(MOD((COS(ROUND($I80*(O$2*$E80-Param!$G$16)+Param!$G$15,0)+Param!$H$8)+SIN(O$2*$E80-0.5+Param!$H$9))*100000,1),2)&gt;PWallY,        $G80*(O$2-Param!$G$16*$E80),        "NoWall"),    M80)</f>
        <v>NoWall</v>
      </c>
      <c r="P80" s="4">
        <f>IF(N80="NoWall",     IF(TRUNC(MOD((COS(P$2*$D80-0.5+Param!$H$8)+SIN(ROUND($H80*(P$2*$D80-Param!$G$15)+Param!$G$16,0)+Param!$H$9))*1000,1),2)&gt;PwallX,        $F80*(P$2-Param!$G$15*$D80),        "NoWall"),     N80)</f>
        <v>18.305001878059453</v>
      </c>
      <c r="Q80" s="4">
        <f>IF(O80="NoWall",    IF(TRUNC(MOD((COS(ROUND($I80*(Q$2*$E80-Param!$G$16)+Param!$G$15,0)+Param!$H$8)+SIN(Q$2*$E80-0.5+Param!$H$9))*100000,1),2)&gt;PWallY,        $G80*(Q$2-Param!$G$16*$E80),        "NoWall"),    O80)</f>
        <v>3.3793384672248603</v>
      </c>
      <c r="R80" s="4">
        <f>IF(P80="NoWall",     IF(TRUNC(MOD((COS(R$2*$D80-0.5+Param!$H$8)+SIN(ROUND($H80*(R$2*$D80-Param!$G$15)+Param!$G$16,0)+Param!$H$9))*1000,1),2)&gt;PwallX,        $F80*(R$2-Param!$G$15*$D80),        "NoWall"),     P80)</f>
        <v>18.305001878059453</v>
      </c>
      <c r="S80" s="4">
        <f>IF(Q80="NoWall",    IF(TRUNC(MOD((COS(ROUND($I80*(S$2*$E80-Param!$G$16)+Param!$G$15,0)+Param!$H$8)+SIN(S$2*$E80-0.5+Param!$H$9))*100000,1),2)&gt;PWallY,        $G80*(S$2-Param!$G$16*$E80),        "NoWall"),    Q80)</f>
        <v>3.3793384672248603</v>
      </c>
      <c r="T80" s="4">
        <f>IF(R80="NoWall",     IF(TRUNC(MOD((COS(T$2*$D80-0.5+Param!$H$8)+SIN(ROUND($H80*(T$2*$D80-Param!$G$15)+Param!$G$16,0)+Param!$H$9))*1000,1),2)&gt;PwallX,        $F80*(T$2-Param!$G$15*$D80),        "NoWall"),     R80)</f>
        <v>18.305001878059453</v>
      </c>
      <c r="U80" s="4">
        <f>IF(S80="NoWall",    IF(TRUNC(MOD((COS(ROUND($I80*(U$2*$E80-Param!$G$16)+Param!$G$15,0)+Param!$H$8)+SIN(U$2*$E80-0.5+Param!$H$9))*100000,1),2)&gt;PWallY,        $G80*(U$2-Param!$G$16*$E80),        "NoWall"),    S80)</f>
        <v>3.3793384672248603</v>
      </c>
      <c r="V80" s="4">
        <f>IF(T80="NoWall",     IF(TRUNC(MOD((COS(V$2*$D80-0.5+Param!$H$8)+SIN(ROUND($H80*(V$2*$D80-Param!$G$15)+Param!$G$16,0)+Param!$H$9))*1000,1),2)&gt;PwallX,        $F80*(V$2-Param!$G$15*$D80),        "NoWall"),     T80)</f>
        <v>18.305001878059453</v>
      </c>
      <c r="W80" s="4">
        <f>IF(U80="NoWall",    IF(TRUNC(MOD((COS(ROUND($I80*(W$2*$E80-Param!$G$16)+Param!$G$15,0)+Param!$H$8)+SIN(W$2*$E80-0.5+Param!$H$9))*100000,1),2)&gt;PWallY,        $G80*(W$2-Param!$G$16*$E80),        "NoWall"),    U80)</f>
        <v>3.3793384672248603</v>
      </c>
      <c r="X80" s="4">
        <f>IF(V80="NoWall",     IF(TRUNC(MOD((COS(X$2*$D80-0.5+Param!$H$8)+SIN(ROUND($H80*(X$2*$D80-Param!$G$15)+Param!$G$16,0)+Param!$H$9))*1000,1),2)&gt;PwallX,        $F80*(X$2-Param!$G$15*$D80),        "NoWall"),     V80)</f>
        <v>18.305001878059453</v>
      </c>
      <c r="Y80" s="4">
        <f>IF(W80="NoWall",    IF(TRUNC(MOD((COS(ROUND($I80*(Y$2*$E80-Param!$G$16)+Param!$G$15,0)+Param!$H$8)+SIN(Y$2*$E80-0.5+Param!$H$9))*100000,1),2)&gt;PWallY,        $G80*(Y$2-Param!$G$16*$E80),        "NoWall"),    W80)</f>
        <v>3.3793384672248603</v>
      </c>
      <c r="Z80" s="4">
        <f>IF(X80="NoWall",     IF(TRUNC(MOD((COS(Z$2*$D80-0.5+Param!$H$8)+SIN(ROUND($H80*(Z$2*$D80-Param!$G$15)+Param!$G$16,0)+Param!$H$9))*1000,1),2)&gt;PwallX,        $F80*(Z$2-Param!$G$15*$D80),        "NoWall"),     X80)</f>
        <v>18.305001878059453</v>
      </c>
      <c r="AA80" s="4">
        <f>IF(Y80="NoWall",    IF(TRUNC(MOD((COS(ROUND($I80*(AA$2*$E80-Param!$G$16)+Param!$G$15,0)+Param!$H$8)+SIN(AA$2*$E80-0.5+Param!$H$9))*100000,1),2)&gt;PWallY,        $G80*(AA$2-Param!$G$16*$E80),        "NoWall"),    Y80)</f>
        <v>3.3793384672248603</v>
      </c>
      <c r="AB80" s="8">
        <f t="shared" si="26"/>
        <v>3.3793384672248603</v>
      </c>
      <c r="AC80" s="8">
        <f>AB80*COS(B80-Param!$D$14)</f>
        <v>3.1929213108129093</v>
      </c>
      <c r="AD80" s="4">
        <f t="shared" si="27"/>
        <v>0.99473814854432596</v>
      </c>
      <c r="AE80" s="4">
        <f>MIN(AC80,Ghosts!P118)</f>
        <v>3.1929213108129093</v>
      </c>
    </row>
    <row r="81" spans="1:31" s="4" customFormat="1">
      <c r="A81" s="4">
        <f t="shared" si="28"/>
        <v>-27</v>
      </c>
      <c r="B81" s="4">
        <f>MOD(ATAN(A81/Param!$B$29*2)+Param!$D$14,2*PI())</f>
        <v>1.6615730592117668</v>
      </c>
      <c r="C81" s="4">
        <f t="shared" si="19"/>
        <v>95.201123645475079</v>
      </c>
      <c r="D81" s="4">
        <f t="shared" si="23"/>
        <v>-1</v>
      </c>
      <c r="E81" s="4">
        <f t="shared" si="24"/>
        <v>1</v>
      </c>
      <c r="F81" s="4">
        <f t="shared" si="20"/>
        <v>11.031182742274817</v>
      </c>
      <c r="G81" s="4">
        <f t="shared" si="25"/>
        <v>1.0041344018990073</v>
      </c>
      <c r="H81" s="4">
        <f t="shared" si="21"/>
        <v>-10.985763182112647</v>
      </c>
      <c r="I81" s="4">
        <f t="shared" si="22"/>
        <v>-9.1026903040130183E-2</v>
      </c>
      <c r="J81" s="4" t="str">
        <f>IF(TRUNC(MOD((COS(J$2*$D81-0.5+Param!$H$8)+SIN(ROUND($H81*(J$2*$D81-Param!$G$15)+Param!$G$16,0)+Param!$H$9))*1000,1),2)&gt;PwallX,    $F81*(J$2-Param!$G$15*$D81),    "NoWall")</f>
        <v>NoWall</v>
      </c>
      <c r="K81" s="4" t="str">
        <f>IF(TRUNC(MOD((COS(ROUND($I81*(K$2*$E81-Param!$G$16)+Param!$G$15,0)+Param!$H$8)+SIN(K$2*$E81-0.5+Param!$H$9))*100000,1),2)&gt;PWallY,    $G81*(K$2-Param!$G$16*$E81),    "NoWall")</f>
        <v>NoWall</v>
      </c>
      <c r="L81" s="4">
        <f>IF(J81="NoWall",     IF(TRUNC(MOD((COS(L$2*$D81-0.5+Param!$H$8)+SIN(ROUND($H81*(L$2*$D81-Param!$G$15)+Param!$G$16,0)+Param!$H$9))*1000,1),2)&gt;PwallX,        $F81*(L$2-Param!$G$15*$D81),        "NoWall"),     J81)</f>
        <v>20.687313479556313</v>
      </c>
      <c r="M81" s="4" t="str">
        <f>IF(K81="NoWall",    IF(TRUNC(MOD((COS(ROUND($I81*(M$2*$E81-Param!$G$16)+Param!$G$15,0)+Param!$H$8)+SIN(M$2*$E81-0.5+Param!$H$9))*100000,1),2)&gt;PWallY,        $G81*(M$2-Param!$G$16*$E81),        "NoWall"),    K81)</f>
        <v>NoWall</v>
      </c>
      <c r="N81" s="4">
        <f>IF(L81="NoWall",     IF(TRUNC(MOD((COS(N$2*$D81-0.5+Param!$H$8)+SIN(ROUND($H81*(N$2*$D81-Param!$G$15)+Param!$G$16,0)+Param!$H$9))*1000,1),2)&gt;PwallX,        $F81*(N$2-Param!$G$15*$D81),        "NoWall"),     L81)</f>
        <v>20.687313479556313</v>
      </c>
      <c r="O81" s="4" t="str">
        <f>IF(M81="NoWall",    IF(TRUNC(MOD((COS(ROUND($I81*(O$2*$E81-Param!$G$16)+Param!$G$15,0)+Param!$H$8)+SIN(O$2*$E81-0.5+Param!$H$9))*100000,1),2)&gt;PWallY,        $G81*(O$2-Param!$G$16*$E81),        "NoWall"),    M81)</f>
        <v>NoWall</v>
      </c>
      <c r="P81" s="4">
        <f>IF(N81="NoWall",     IF(TRUNC(MOD((COS(P$2*$D81-0.5+Param!$H$8)+SIN(ROUND($H81*(P$2*$D81-Param!$G$15)+Param!$G$16,0)+Param!$H$9))*1000,1),2)&gt;PwallX,        $F81*(P$2-Param!$G$15*$D81),        "NoWall"),     N81)</f>
        <v>20.687313479556313</v>
      </c>
      <c r="Q81" s="4">
        <f>IF(O81="NoWall",    IF(TRUNC(MOD((COS(ROUND($I81*(Q$2*$E81-Param!$G$16)+Param!$G$15,0)+Param!$H$8)+SIN(Q$2*$E81-0.5+Param!$H$9))*100000,1),2)&gt;PWallY,        $G81*(Q$2-Param!$G$16*$E81),        "NoWall"),    O81)</f>
        <v>3.3754549173823079</v>
      </c>
      <c r="R81" s="4">
        <f>IF(P81="NoWall",     IF(TRUNC(MOD((COS(R$2*$D81-0.5+Param!$H$8)+SIN(ROUND($H81*(R$2*$D81-Param!$G$15)+Param!$G$16,0)+Param!$H$9))*1000,1),2)&gt;PwallX,        $F81*(R$2-Param!$G$15*$D81),        "NoWall"),     P81)</f>
        <v>20.687313479556313</v>
      </c>
      <c r="S81" s="4">
        <f>IF(Q81="NoWall",    IF(TRUNC(MOD((COS(ROUND($I81*(S$2*$E81-Param!$G$16)+Param!$G$15,0)+Param!$H$8)+SIN(S$2*$E81-0.5+Param!$H$9))*100000,1),2)&gt;PWallY,        $G81*(S$2-Param!$G$16*$E81),        "NoWall"),    Q81)</f>
        <v>3.3754549173823079</v>
      </c>
      <c r="T81" s="4">
        <f>IF(R81="NoWall",     IF(TRUNC(MOD((COS(T$2*$D81-0.5+Param!$H$8)+SIN(ROUND($H81*(T$2*$D81-Param!$G$15)+Param!$G$16,0)+Param!$H$9))*1000,1),2)&gt;PwallX,        $F81*(T$2-Param!$G$15*$D81),        "NoWall"),     R81)</f>
        <v>20.687313479556313</v>
      </c>
      <c r="U81" s="4">
        <f>IF(S81="NoWall",    IF(TRUNC(MOD((COS(ROUND($I81*(U$2*$E81-Param!$G$16)+Param!$G$15,0)+Param!$H$8)+SIN(U$2*$E81-0.5+Param!$H$9))*100000,1),2)&gt;PWallY,        $G81*(U$2-Param!$G$16*$E81),        "NoWall"),    S81)</f>
        <v>3.3754549173823079</v>
      </c>
      <c r="V81" s="4">
        <f>IF(T81="NoWall",     IF(TRUNC(MOD((COS(V$2*$D81-0.5+Param!$H$8)+SIN(ROUND($H81*(V$2*$D81-Param!$G$15)+Param!$G$16,0)+Param!$H$9))*1000,1),2)&gt;PwallX,        $F81*(V$2-Param!$G$15*$D81),        "NoWall"),     T81)</f>
        <v>20.687313479556313</v>
      </c>
      <c r="W81" s="4">
        <f>IF(U81="NoWall",    IF(TRUNC(MOD((COS(ROUND($I81*(W$2*$E81-Param!$G$16)+Param!$G$15,0)+Param!$H$8)+SIN(W$2*$E81-0.5+Param!$H$9))*100000,1),2)&gt;PWallY,        $G81*(W$2-Param!$G$16*$E81),        "NoWall"),    U81)</f>
        <v>3.3754549173823079</v>
      </c>
      <c r="X81" s="4">
        <f>IF(V81="NoWall",     IF(TRUNC(MOD((COS(X$2*$D81-0.5+Param!$H$8)+SIN(ROUND($H81*(X$2*$D81-Param!$G$15)+Param!$G$16,0)+Param!$H$9))*1000,1),2)&gt;PwallX,        $F81*(X$2-Param!$G$15*$D81),        "NoWall"),     V81)</f>
        <v>20.687313479556313</v>
      </c>
      <c r="Y81" s="4">
        <f>IF(W81="NoWall",    IF(TRUNC(MOD((COS(ROUND($I81*(Y$2*$E81-Param!$G$16)+Param!$G$15,0)+Param!$H$8)+SIN(Y$2*$E81-0.5+Param!$H$9))*100000,1),2)&gt;PWallY,        $G81*(Y$2-Param!$G$16*$E81),        "NoWall"),    W81)</f>
        <v>3.3754549173823079</v>
      </c>
      <c r="Z81" s="4">
        <f>IF(X81="NoWall",     IF(TRUNC(MOD((COS(Z$2*$D81-0.5+Param!$H$8)+SIN(ROUND($H81*(Z$2*$D81-Param!$G$15)+Param!$G$16,0)+Param!$H$9))*1000,1),2)&gt;PwallX,        $F81*(Z$2-Param!$G$15*$D81),        "NoWall"),     X81)</f>
        <v>20.687313479556313</v>
      </c>
      <c r="AA81" s="4">
        <f>IF(Y81="NoWall",    IF(TRUNC(MOD((COS(ROUND($I81*(AA$2*$E81-Param!$G$16)+Param!$G$15,0)+Param!$H$8)+SIN(AA$2*$E81-0.5+Param!$H$9))*100000,1),2)&gt;PWallY,        $G81*(AA$2-Param!$G$16*$E81),        "NoWall"),    Y81)</f>
        <v>3.3754549173823079</v>
      </c>
      <c r="AB81" s="8">
        <f t="shared" si="26"/>
        <v>3.3754549173823079</v>
      </c>
      <c r="AC81" s="8">
        <f>AB81*COS(B81-Param!$D$14)</f>
        <v>3.1759230410954067</v>
      </c>
      <c r="AD81" s="4">
        <f t="shared" si="27"/>
        <v>0.99588262100054692</v>
      </c>
      <c r="AE81" s="4">
        <f>MIN(AC81,Ghosts!P119)</f>
        <v>3.1759230410954067</v>
      </c>
    </row>
    <row r="82" spans="1:31" s="4" customFormat="1">
      <c r="A82" s="4">
        <f t="shared" si="28"/>
        <v>-28</v>
      </c>
      <c r="B82" s="4">
        <f>MOD(ATAN(A82/Param!$B$29*2)+Param!$D$14,2*PI())</f>
        <v>1.6498199567853788</v>
      </c>
      <c r="C82" s="4">
        <f t="shared" si="19"/>
        <v>94.527720480258068</v>
      </c>
      <c r="D82" s="4">
        <f t="shared" si="23"/>
        <v>-1</v>
      </c>
      <c r="E82" s="4">
        <f t="shared" si="24"/>
        <v>1</v>
      </c>
      <c r="F82" s="4">
        <f t="shared" si="20"/>
        <v>12.667622936399713</v>
      </c>
      <c r="G82" s="4">
        <f t="shared" si="25"/>
        <v>1.0031305120460261</v>
      </c>
      <c r="H82" s="4">
        <f t="shared" si="21"/>
        <v>-12.62809054682457</v>
      </c>
      <c r="I82" s="4">
        <f t="shared" si="22"/>
        <v>-7.9188535772057617E-2</v>
      </c>
      <c r="J82" s="4">
        <f>IF(TRUNC(MOD((COS(J$2*$D82-0.5+Param!$H$8)+SIN(ROUND($H82*(J$2*$D82-Param!$G$15)+Param!$G$16,0)+Param!$H$9))*1000,1),2)&gt;PwallX,    $F82*(J$2-Param!$G$15*$D82),    "NoWall")</f>
        <v>11.088586424707966</v>
      </c>
      <c r="K82" s="4" t="str">
        <f>IF(TRUNC(MOD((COS(ROUND($I82*(K$2*$E82-Param!$G$16)+Param!$G$15,0)+Param!$H$8)+SIN(K$2*$E82-0.5+Param!$H$9))*100000,1),2)&gt;PWallY,    $G82*(K$2-Param!$G$16*$E82),    "NoWall")</f>
        <v>NoWall</v>
      </c>
      <c r="L82" s="4">
        <f>IF(J82="NoWall",     IF(TRUNC(MOD((COS(L$2*$D82-0.5+Param!$H$8)+SIN(ROUND($H82*(L$2*$D82-Param!$G$15)+Param!$G$16,0)+Param!$H$9))*1000,1),2)&gt;PwallX,        $F82*(L$2-Param!$G$15*$D82),        "NoWall"),     J82)</f>
        <v>11.088586424707966</v>
      </c>
      <c r="M82" s="4" t="str">
        <f>IF(K82="NoWall",    IF(TRUNC(MOD((COS(ROUND($I82*(M$2*$E82-Param!$G$16)+Param!$G$15,0)+Param!$H$8)+SIN(M$2*$E82-0.5+Param!$H$9))*100000,1),2)&gt;PWallY,        $G82*(M$2-Param!$G$16*$E82),        "NoWall"),    K82)</f>
        <v>NoWall</v>
      </c>
      <c r="N82" s="4">
        <f>IF(L82="NoWall",     IF(TRUNC(MOD((COS(N$2*$D82-0.5+Param!$H$8)+SIN(ROUND($H82*(N$2*$D82-Param!$G$15)+Param!$G$16,0)+Param!$H$9))*1000,1),2)&gt;PwallX,        $F82*(N$2-Param!$G$15*$D82),        "NoWall"),     L82)</f>
        <v>11.088586424707966</v>
      </c>
      <c r="O82" s="4" t="str">
        <f>IF(M82="NoWall",    IF(TRUNC(MOD((COS(ROUND($I82*(O$2*$E82-Param!$G$16)+Param!$G$15,0)+Param!$H$8)+SIN(O$2*$E82-0.5+Param!$H$9))*100000,1),2)&gt;PWallY,        $G82*(O$2-Param!$G$16*$E82),        "NoWall"),    M82)</f>
        <v>NoWall</v>
      </c>
      <c r="P82" s="4">
        <f>IF(N82="NoWall",     IF(TRUNC(MOD((COS(P$2*$D82-0.5+Param!$H$8)+SIN(ROUND($H82*(P$2*$D82-Param!$G$15)+Param!$G$16,0)+Param!$H$9))*1000,1),2)&gt;PwallX,        $F82*(P$2-Param!$G$15*$D82),        "NoWall"),     N82)</f>
        <v>11.088586424707966</v>
      </c>
      <c r="Q82" s="4">
        <f>IF(O82="NoWall",    IF(TRUNC(MOD((COS(ROUND($I82*(Q$2*$E82-Param!$G$16)+Param!$G$15,0)+Param!$H$8)+SIN(Q$2*$E82-0.5+Param!$H$9))*100000,1),2)&gt;PWallY,        $G82*(Q$2-Param!$G$16*$E82),        "NoWall"),    O82)</f>
        <v>3.3720802845300253</v>
      </c>
      <c r="R82" s="4">
        <f>IF(P82="NoWall",     IF(TRUNC(MOD((COS(R$2*$D82-0.5+Param!$H$8)+SIN(ROUND($H82*(R$2*$D82-Param!$G$15)+Param!$G$16,0)+Param!$H$9))*1000,1),2)&gt;PwallX,        $F82*(R$2-Param!$G$15*$D82),        "NoWall"),     P82)</f>
        <v>11.088586424707966</v>
      </c>
      <c r="S82" s="4">
        <f>IF(Q82="NoWall",    IF(TRUNC(MOD((COS(ROUND($I82*(S$2*$E82-Param!$G$16)+Param!$G$15,0)+Param!$H$8)+SIN(S$2*$E82-0.5+Param!$H$9))*100000,1),2)&gt;PWallY,        $G82*(S$2-Param!$G$16*$E82),        "NoWall"),    Q82)</f>
        <v>3.3720802845300253</v>
      </c>
      <c r="T82" s="4">
        <f>IF(R82="NoWall",     IF(TRUNC(MOD((COS(T$2*$D82-0.5+Param!$H$8)+SIN(ROUND($H82*(T$2*$D82-Param!$G$15)+Param!$G$16,0)+Param!$H$9))*1000,1),2)&gt;PwallX,        $F82*(T$2-Param!$G$15*$D82),        "NoWall"),     R82)</f>
        <v>11.088586424707966</v>
      </c>
      <c r="U82" s="4">
        <f>IF(S82="NoWall",    IF(TRUNC(MOD((COS(ROUND($I82*(U$2*$E82-Param!$G$16)+Param!$G$15,0)+Param!$H$8)+SIN(U$2*$E82-0.5+Param!$H$9))*100000,1),2)&gt;PWallY,        $G82*(U$2-Param!$G$16*$E82),        "NoWall"),    S82)</f>
        <v>3.3720802845300253</v>
      </c>
      <c r="V82" s="4">
        <f>IF(T82="NoWall",     IF(TRUNC(MOD((COS(V$2*$D82-0.5+Param!$H$8)+SIN(ROUND($H82*(V$2*$D82-Param!$G$15)+Param!$G$16,0)+Param!$H$9))*1000,1),2)&gt;PwallX,        $F82*(V$2-Param!$G$15*$D82),        "NoWall"),     T82)</f>
        <v>11.088586424707966</v>
      </c>
      <c r="W82" s="4">
        <f>IF(U82="NoWall",    IF(TRUNC(MOD((COS(ROUND($I82*(W$2*$E82-Param!$G$16)+Param!$G$15,0)+Param!$H$8)+SIN(W$2*$E82-0.5+Param!$H$9))*100000,1),2)&gt;PWallY,        $G82*(W$2-Param!$G$16*$E82),        "NoWall"),    U82)</f>
        <v>3.3720802845300253</v>
      </c>
      <c r="X82" s="4">
        <f>IF(V82="NoWall",     IF(TRUNC(MOD((COS(X$2*$D82-0.5+Param!$H$8)+SIN(ROUND($H82*(X$2*$D82-Param!$G$15)+Param!$G$16,0)+Param!$H$9))*1000,1),2)&gt;PwallX,        $F82*(X$2-Param!$G$15*$D82),        "NoWall"),     V82)</f>
        <v>11.088586424707966</v>
      </c>
      <c r="Y82" s="4">
        <f>IF(W82="NoWall",    IF(TRUNC(MOD((COS(ROUND($I82*(Y$2*$E82-Param!$G$16)+Param!$G$15,0)+Param!$H$8)+SIN(Y$2*$E82-0.5+Param!$H$9))*100000,1),2)&gt;PWallY,        $G82*(Y$2-Param!$G$16*$E82),        "NoWall"),    W82)</f>
        <v>3.3720802845300253</v>
      </c>
      <c r="Z82" s="4">
        <f>IF(X82="NoWall",     IF(TRUNC(MOD((COS(Z$2*$D82-0.5+Param!$H$8)+SIN(ROUND($H82*(Z$2*$D82-Param!$G$15)+Param!$G$16,0)+Param!$H$9))*1000,1),2)&gt;PwallX,        $F82*(Z$2-Param!$G$15*$D82),        "NoWall"),     X82)</f>
        <v>11.088586424707966</v>
      </c>
      <c r="AA82" s="4">
        <f>IF(Y82="NoWall",    IF(TRUNC(MOD((COS(ROUND($I82*(AA$2*$E82-Param!$G$16)+Param!$G$15,0)+Param!$H$8)+SIN(AA$2*$E82-0.5+Param!$H$9))*100000,1),2)&gt;PWallY,        $G82*(AA$2-Param!$G$16*$E82),        "NoWall"),    Y82)</f>
        <v>3.3720802845300253</v>
      </c>
      <c r="AB82" s="8">
        <f t="shared" si="26"/>
        <v>3.3720802845300253</v>
      </c>
      <c r="AC82" s="8">
        <f>AB82*COS(B82-Param!$D$14)</f>
        <v>3.1591048015413654</v>
      </c>
      <c r="AD82" s="4">
        <f t="shared" si="27"/>
        <v>0.99687925747603778</v>
      </c>
      <c r="AE82" s="4">
        <f>MIN(AC82,Ghosts!P120)</f>
        <v>3.1591048015413654</v>
      </c>
    </row>
    <row r="83" spans="1:31" s="4" customFormat="1">
      <c r="A83" s="4">
        <f t="shared" si="28"/>
        <v>-29</v>
      </c>
      <c r="B83" s="4">
        <f>MOD(ATAN(A83/Param!$B$29*2)+Param!$D$14,2*PI())</f>
        <v>1.6381690935876225</v>
      </c>
      <c r="C83" s="4">
        <f t="shared" si="19"/>
        <v>93.86017519134235</v>
      </c>
      <c r="D83" s="4">
        <f t="shared" si="23"/>
        <v>-1</v>
      </c>
      <c r="E83" s="4">
        <f t="shared" si="24"/>
        <v>1</v>
      </c>
      <c r="F83" s="4">
        <f t="shared" si="20"/>
        <v>14.854027278439963</v>
      </c>
      <c r="G83" s="4">
        <f t="shared" si="25"/>
        <v>1.0022738451520488</v>
      </c>
      <c r="H83" s="4">
        <f t="shared" si="21"/>
        <v>-14.820328147130837</v>
      </c>
      <c r="I83" s="4">
        <f t="shared" si="22"/>
        <v>-6.7474889224608467E-2</v>
      </c>
      <c r="J83" s="4" t="str">
        <f>IF(TRUNC(MOD((COS(J$2*$D83-0.5+Param!$H$8)+SIN(ROUND($H83*(J$2*$D83-Param!$G$15)+Param!$G$16,0)+Param!$H$9))*1000,1),2)&gt;PwallX,    $F83*(J$2-Param!$G$15*$D83),    "NoWall")</f>
        <v>NoWall</v>
      </c>
      <c r="K83" s="4" t="str">
        <f>IF(TRUNC(MOD((COS(ROUND($I83*(K$2*$E83-Param!$G$16)+Param!$G$15,0)+Param!$H$8)+SIN(K$2*$E83-0.5+Param!$H$9))*100000,1),2)&gt;PWallY,    $G83*(K$2-Param!$G$16*$E83),    "NoWall")</f>
        <v>NoWall</v>
      </c>
      <c r="L83" s="4" t="str">
        <f>IF(J83="NoWall",     IF(TRUNC(MOD((COS(L$2*$D83-0.5+Param!$H$8)+SIN(ROUND($H83*(L$2*$D83-Param!$G$15)+Param!$G$16,0)+Param!$H$9))*1000,1),2)&gt;PwallX,        $F83*(L$2-Param!$G$15*$D83),        "NoWall"),     J83)</f>
        <v>NoWall</v>
      </c>
      <c r="M83" s="4" t="str">
        <f>IF(K83="NoWall",    IF(TRUNC(MOD((COS(ROUND($I83*(M$2*$E83-Param!$G$16)+Param!$G$15,0)+Param!$H$8)+SIN(M$2*$E83-0.5+Param!$H$9))*100000,1),2)&gt;PWallY,        $G83*(M$2-Param!$G$16*$E83),        "NoWall"),    K83)</f>
        <v>NoWall</v>
      </c>
      <c r="N83" s="4" t="str">
        <f>IF(L83="NoWall",     IF(TRUNC(MOD((COS(N$2*$D83-0.5+Param!$H$8)+SIN(ROUND($H83*(N$2*$D83-Param!$G$15)+Param!$G$16,0)+Param!$H$9))*1000,1),2)&gt;PwallX,        $F83*(N$2-Param!$G$15*$D83),        "NoWall"),     L83)</f>
        <v>NoWall</v>
      </c>
      <c r="O83" s="4" t="str">
        <f>IF(M83="NoWall",    IF(TRUNC(MOD((COS(ROUND($I83*(O$2*$E83-Param!$G$16)+Param!$G$15,0)+Param!$H$8)+SIN(O$2*$E83-0.5+Param!$H$9))*100000,1),2)&gt;PWallY,        $G83*(O$2-Param!$G$16*$E83),        "NoWall"),    M83)</f>
        <v>NoWall</v>
      </c>
      <c r="P83" s="4" t="str">
        <f>IF(N83="NoWall",     IF(TRUNC(MOD((COS(P$2*$D83-0.5+Param!$H$8)+SIN(ROUND($H83*(P$2*$D83-Param!$G$15)+Param!$G$16,0)+Param!$H$9))*1000,1),2)&gt;PwallX,        $F83*(P$2-Param!$G$15*$D83),        "NoWall"),     N83)</f>
        <v>NoWall</v>
      </c>
      <c r="Q83" s="4">
        <f>IF(O83="NoWall",    IF(TRUNC(MOD((COS(ROUND($I83*(Q$2*$E83-Param!$G$16)+Param!$G$15,0)+Param!$H$8)+SIN(Q$2*$E83-0.5+Param!$H$9))*100000,1),2)&gt;PWallY,        $G83*(Q$2-Param!$G$16*$E83),        "NoWall"),    O83)</f>
        <v>3.3692005500299769</v>
      </c>
      <c r="R83" s="4" t="str">
        <f>IF(P83="NoWall",     IF(TRUNC(MOD((COS(R$2*$D83-0.5+Param!$H$8)+SIN(ROUND($H83*(R$2*$D83-Param!$G$15)+Param!$G$16,0)+Param!$H$9))*1000,1),2)&gt;PwallX,        $F83*(R$2-Param!$G$15*$D83),        "NoWall"),     P83)</f>
        <v>NoWall</v>
      </c>
      <c r="S83" s="4">
        <f>IF(Q83="NoWall",    IF(TRUNC(MOD((COS(ROUND($I83*(S$2*$E83-Param!$G$16)+Param!$G$15,0)+Param!$H$8)+SIN(S$2*$E83-0.5+Param!$H$9))*100000,1),2)&gt;PWallY,        $G83*(S$2-Param!$G$16*$E83),        "NoWall"),    Q83)</f>
        <v>3.3692005500299769</v>
      </c>
      <c r="T83" s="4" t="str">
        <f>IF(R83="NoWall",     IF(TRUNC(MOD((COS(T$2*$D83-0.5+Param!$H$8)+SIN(ROUND($H83*(T$2*$D83-Param!$G$15)+Param!$G$16,0)+Param!$H$9))*1000,1),2)&gt;PwallX,        $F83*(T$2-Param!$G$15*$D83),        "NoWall"),     R83)</f>
        <v>NoWall</v>
      </c>
      <c r="U83" s="4">
        <f>IF(S83="NoWall",    IF(TRUNC(MOD((COS(ROUND($I83*(U$2*$E83-Param!$G$16)+Param!$G$15,0)+Param!$H$8)+SIN(U$2*$E83-0.5+Param!$H$9))*100000,1),2)&gt;PWallY,        $G83*(U$2-Param!$G$16*$E83),        "NoWall"),    S83)</f>
        <v>3.3692005500299769</v>
      </c>
      <c r="V83" s="4">
        <f>IF(T83="NoWall",     IF(TRUNC(MOD((COS(V$2*$D83-0.5+Param!$H$8)+SIN(ROUND($H83*(V$2*$D83-Param!$G$15)+Param!$G$16,0)+Param!$H$9))*1000,1),2)&gt;PwallX,        $F83*(V$2-Param!$G$15*$D83),        "NoWall"),     T83)</f>
        <v>102.12661614802333</v>
      </c>
      <c r="W83" s="4">
        <f>IF(U83="NoWall",    IF(TRUNC(MOD((COS(ROUND($I83*(W$2*$E83-Param!$G$16)+Param!$G$15,0)+Param!$H$8)+SIN(W$2*$E83-0.5+Param!$H$9))*100000,1),2)&gt;PWallY,        $G83*(W$2-Param!$G$16*$E83),        "NoWall"),    U83)</f>
        <v>3.3692005500299769</v>
      </c>
      <c r="X83" s="4">
        <f>IF(V83="NoWall",     IF(TRUNC(MOD((COS(X$2*$D83-0.5+Param!$H$8)+SIN(ROUND($H83*(X$2*$D83-Param!$G$15)+Param!$G$16,0)+Param!$H$9))*1000,1),2)&gt;PwallX,        $F83*(X$2-Param!$G$15*$D83),        "NoWall"),     V83)</f>
        <v>102.12661614802333</v>
      </c>
      <c r="Y83" s="4">
        <f>IF(W83="NoWall",    IF(TRUNC(MOD((COS(ROUND($I83*(Y$2*$E83-Param!$G$16)+Param!$G$15,0)+Param!$H$8)+SIN(Y$2*$E83-0.5+Param!$H$9))*100000,1),2)&gt;PWallY,        $G83*(Y$2-Param!$G$16*$E83),        "NoWall"),    W83)</f>
        <v>3.3692005500299769</v>
      </c>
      <c r="Z83" s="4">
        <f>IF(X83="NoWall",     IF(TRUNC(MOD((COS(Z$2*$D83-0.5+Param!$H$8)+SIN(ROUND($H83*(Z$2*$D83-Param!$G$15)+Param!$G$16,0)+Param!$H$9))*1000,1),2)&gt;PwallX,        $F83*(Z$2-Param!$G$15*$D83),        "NoWall"),     X83)</f>
        <v>102.12661614802333</v>
      </c>
      <c r="AA83" s="4">
        <f>IF(Y83="NoWall",    IF(TRUNC(MOD((COS(ROUND($I83*(AA$2*$E83-Param!$G$16)+Param!$G$15,0)+Param!$H$8)+SIN(AA$2*$E83-0.5+Param!$H$9))*100000,1),2)&gt;PWallY,        $G83*(AA$2-Param!$G$16*$E83),        "NoWall"),    Y83)</f>
        <v>3.3692005500299769</v>
      </c>
      <c r="AB83" s="8">
        <f t="shared" si="26"/>
        <v>3.3692005500299769</v>
      </c>
      <c r="AC83" s="8">
        <f>AB83*COS(B83-Param!$D$14)</f>
        <v>3.1424637471437986</v>
      </c>
      <c r="AD83" s="4">
        <f t="shared" si="27"/>
        <v>0.99773131348977395</v>
      </c>
      <c r="AE83" s="4">
        <f>MIN(AC83,Ghosts!P121)</f>
        <v>3.1424637471437986</v>
      </c>
    </row>
    <row r="84" spans="1:31" s="4" customFormat="1">
      <c r="A84" s="4">
        <f t="shared" si="28"/>
        <v>-30</v>
      </c>
      <c r="B84" s="4">
        <f>MOD(ATAN(A84/Param!$B$29*2)+Param!$D$14,2*PI())</f>
        <v>1.626622262681114</v>
      </c>
      <c r="C84" s="4">
        <f t="shared" si="19"/>
        <v>93.198590513648185</v>
      </c>
      <c r="D84" s="4">
        <f t="shared" si="23"/>
        <v>-1</v>
      </c>
      <c r="E84" s="4">
        <f t="shared" si="24"/>
        <v>1</v>
      </c>
      <c r="F84" s="4">
        <f t="shared" si="20"/>
        <v>17.922128766112078</v>
      </c>
      <c r="G84" s="4">
        <f t="shared" si="25"/>
        <v>1.0015602936247479</v>
      </c>
      <c r="H84" s="4">
        <f t="shared" si="21"/>
        <v>-17.894208546596914</v>
      </c>
      <c r="I84" s="4">
        <f t="shared" si="22"/>
        <v>-5.5884002770839401E-2</v>
      </c>
      <c r="J84" s="4">
        <f>IF(TRUNC(MOD((COS(J$2*$D84-0.5+Param!$H$8)+SIN(ROUND($H84*(J$2*$D84-Param!$G$15)+Param!$G$16,0)+Param!$H$9))*1000,1),2)&gt;PwallX,    $F84*(J$2-Param!$G$15*$D84),    "NoWall")</f>
        <v>15.688110921484391</v>
      </c>
      <c r="K84" s="4" t="str">
        <f>IF(TRUNC(MOD((COS(ROUND($I84*(K$2*$E84-Param!$G$16)+Param!$G$15,0)+Param!$H$8)+SIN(K$2*$E84-0.5+Param!$H$9))*100000,1),2)&gt;PWallY,    $G84*(K$2-Param!$G$16*$E84),    "NoWall")</f>
        <v>NoWall</v>
      </c>
      <c r="L84" s="4">
        <f>IF(J84="NoWall",     IF(TRUNC(MOD((COS(L$2*$D84-0.5+Param!$H$8)+SIN(ROUND($H84*(L$2*$D84-Param!$G$15)+Param!$G$16,0)+Param!$H$9))*1000,1),2)&gt;PwallX,        $F84*(L$2-Param!$G$15*$D84),        "NoWall"),     J84)</f>
        <v>15.688110921484391</v>
      </c>
      <c r="M84" s="4" t="str">
        <f>IF(K84="NoWall",    IF(TRUNC(MOD((COS(ROUND($I84*(M$2*$E84-Param!$G$16)+Param!$G$15,0)+Param!$H$8)+SIN(M$2*$E84-0.5+Param!$H$9))*100000,1),2)&gt;PWallY,        $G84*(M$2-Param!$G$16*$E84),        "NoWall"),    K84)</f>
        <v>NoWall</v>
      </c>
      <c r="N84" s="4">
        <f>IF(L84="NoWall",     IF(TRUNC(MOD((COS(N$2*$D84-0.5+Param!$H$8)+SIN(ROUND($H84*(N$2*$D84-Param!$G$15)+Param!$G$16,0)+Param!$H$9))*1000,1),2)&gt;PwallX,        $F84*(N$2-Param!$G$15*$D84),        "NoWall"),     L84)</f>
        <v>15.688110921484391</v>
      </c>
      <c r="O84" s="4" t="str">
        <f>IF(M84="NoWall",    IF(TRUNC(MOD((COS(ROUND($I84*(O$2*$E84-Param!$G$16)+Param!$G$15,0)+Param!$H$8)+SIN(O$2*$E84-0.5+Param!$H$9))*100000,1),2)&gt;PWallY,        $G84*(O$2-Param!$G$16*$E84),        "NoWall"),    M84)</f>
        <v>NoWall</v>
      </c>
      <c r="P84" s="4">
        <f>IF(N84="NoWall",     IF(TRUNC(MOD((COS(P$2*$D84-0.5+Param!$H$8)+SIN(ROUND($H84*(P$2*$D84-Param!$G$15)+Param!$G$16,0)+Param!$H$9))*1000,1),2)&gt;PwallX,        $F84*(P$2-Param!$G$15*$D84),        "NoWall"),     N84)</f>
        <v>15.688110921484391</v>
      </c>
      <c r="Q84" s="4">
        <f>IF(O84="NoWall",    IF(TRUNC(MOD((COS(ROUND($I84*(Q$2*$E84-Param!$G$16)+Param!$G$15,0)+Param!$H$8)+SIN(Q$2*$E84-0.5+Param!$H$9))*100000,1),2)&gt;PWallY,        $G84*(Q$2-Param!$G$16*$E84),        "NoWall"),    O84)</f>
        <v>3.3668019059768715</v>
      </c>
      <c r="R84" s="4">
        <f>IF(P84="NoWall",     IF(TRUNC(MOD((COS(R$2*$D84-0.5+Param!$H$8)+SIN(ROUND($H84*(R$2*$D84-Param!$G$15)+Param!$G$16,0)+Param!$H$9))*1000,1),2)&gt;PwallX,        $F84*(R$2-Param!$G$15*$D84),        "NoWall"),     P84)</f>
        <v>15.688110921484391</v>
      </c>
      <c r="S84" s="4">
        <f>IF(Q84="NoWall",    IF(TRUNC(MOD((COS(ROUND($I84*(S$2*$E84-Param!$G$16)+Param!$G$15,0)+Param!$H$8)+SIN(S$2*$E84-0.5+Param!$H$9))*100000,1),2)&gt;PWallY,        $G84*(S$2-Param!$G$16*$E84),        "NoWall"),    Q84)</f>
        <v>3.3668019059768715</v>
      </c>
      <c r="T84" s="4">
        <f>IF(R84="NoWall",     IF(TRUNC(MOD((COS(T$2*$D84-0.5+Param!$H$8)+SIN(ROUND($H84*(T$2*$D84-Param!$G$15)+Param!$G$16,0)+Param!$H$9))*1000,1),2)&gt;PwallX,        $F84*(T$2-Param!$G$15*$D84),        "NoWall"),     R84)</f>
        <v>15.688110921484391</v>
      </c>
      <c r="U84" s="4">
        <f>IF(S84="NoWall",    IF(TRUNC(MOD((COS(ROUND($I84*(U$2*$E84-Param!$G$16)+Param!$G$15,0)+Param!$H$8)+SIN(U$2*$E84-0.5+Param!$H$9))*100000,1),2)&gt;PWallY,        $G84*(U$2-Param!$G$16*$E84),        "NoWall"),    S84)</f>
        <v>3.3668019059768715</v>
      </c>
      <c r="V84" s="4">
        <f>IF(T84="NoWall",     IF(TRUNC(MOD((COS(V$2*$D84-0.5+Param!$H$8)+SIN(ROUND($H84*(V$2*$D84-Param!$G$15)+Param!$G$16,0)+Param!$H$9))*1000,1),2)&gt;PwallX,        $F84*(V$2-Param!$G$15*$D84),        "NoWall"),     T84)</f>
        <v>15.688110921484391</v>
      </c>
      <c r="W84" s="4">
        <f>IF(U84="NoWall",    IF(TRUNC(MOD((COS(ROUND($I84*(W$2*$E84-Param!$G$16)+Param!$G$15,0)+Param!$H$8)+SIN(W$2*$E84-0.5+Param!$H$9))*100000,1),2)&gt;PWallY,        $G84*(W$2-Param!$G$16*$E84),        "NoWall"),    U84)</f>
        <v>3.3668019059768715</v>
      </c>
      <c r="X84" s="4">
        <f>IF(V84="NoWall",     IF(TRUNC(MOD((COS(X$2*$D84-0.5+Param!$H$8)+SIN(ROUND($H84*(X$2*$D84-Param!$G$15)+Param!$G$16,0)+Param!$H$9))*1000,1),2)&gt;PwallX,        $F84*(X$2-Param!$G$15*$D84),        "NoWall"),     V84)</f>
        <v>15.688110921484391</v>
      </c>
      <c r="Y84" s="4">
        <f>IF(W84="NoWall",    IF(TRUNC(MOD((COS(ROUND($I84*(Y$2*$E84-Param!$G$16)+Param!$G$15,0)+Param!$H$8)+SIN(Y$2*$E84-0.5+Param!$H$9))*100000,1),2)&gt;PWallY,        $G84*(Y$2-Param!$G$16*$E84),        "NoWall"),    W84)</f>
        <v>3.3668019059768715</v>
      </c>
      <c r="Z84" s="4">
        <f>IF(X84="NoWall",     IF(TRUNC(MOD((COS(Z$2*$D84-0.5+Param!$H$8)+SIN(ROUND($H84*(Z$2*$D84-Param!$G$15)+Param!$G$16,0)+Param!$H$9))*1000,1),2)&gt;PwallX,        $F84*(Z$2-Param!$G$15*$D84),        "NoWall"),     X84)</f>
        <v>15.688110921484391</v>
      </c>
      <c r="AA84" s="4">
        <f>IF(Y84="NoWall",    IF(TRUNC(MOD((COS(ROUND($I84*(AA$2*$E84-Param!$G$16)+Param!$G$15,0)+Param!$H$8)+SIN(AA$2*$E84-0.5+Param!$H$9))*100000,1),2)&gt;PWallY,        $G84*(AA$2-Param!$G$16*$E84),        "NoWall"),    Y84)</f>
        <v>3.3668019059768715</v>
      </c>
      <c r="AB84" s="8">
        <f t="shared" si="26"/>
        <v>3.3668019059768715</v>
      </c>
      <c r="AC84" s="8">
        <f>AB84*COS(B84-Param!$D$14)</f>
        <v>3.1259970925275895</v>
      </c>
      <c r="AD84" s="4">
        <f t="shared" si="27"/>
        <v>0.99844213709880514</v>
      </c>
      <c r="AE84" s="4">
        <f>MIN(AC84,Ghosts!P122)</f>
        <v>3.1259970925275895</v>
      </c>
    </row>
    <row r="85" spans="1:31" s="4" customFormat="1">
      <c r="A85" s="4">
        <f t="shared" si="28"/>
        <v>-31</v>
      </c>
      <c r="B85" s="4">
        <f>MOD(ATAN(A85/Param!$B$29*2)+Param!$D$14,2*PI())</f>
        <v>1.6151811143249661</v>
      </c>
      <c r="C85" s="4">
        <f t="shared" si="19"/>
        <v>92.543061000057875</v>
      </c>
      <c r="D85" s="4">
        <f t="shared" si="23"/>
        <v>-1</v>
      </c>
      <c r="E85" s="4">
        <f t="shared" si="24"/>
        <v>1</v>
      </c>
      <c r="F85" s="4">
        <f t="shared" si="20"/>
        <v>22.537641071158877</v>
      </c>
      <c r="G85" s="4">
        <f t="shared" si="25"/>
        <v>1.0009858138588243</v>
      </c>
      <c r="H85" s="4">
        <f t="shared" si="21"/>
        <v>-22.515445033407346</v>
      </c>
      <c r="I85" s="4">
        <f t="shared" si="22"/>
        <v>-4.4413956664691619E-2</v>
      </c>
      <c r="J85" s="4" t="str">
        <f>IF(TRUNC(MOD((COS(J$2*$D85-0.5+Param!$H$8)+SIN(ROUND($H85*(J$2*$D85-Param!$G$15)+Param!$G$16,0)+Param!$H$9))*1000,1),2)&gt;PwallX,    $F85*(J$2-Param!$G$15*$D85),    "NoWall")</f>
        <v>NoWall</v>
      </c>
      <c r="K85" s="4" t="str">
        <f>IF(TRUNC(MOD((COS(ROUND($I85*(K$2*$E85-Param!$G$16)+Param!$G$15,0)+Param!$H$8)+SIN(K$2*$E85-0.5+Param!$H$9))*100000,1),2)&gt;PWallY,    $G85*(K$2-Param!$G$16*$E85),    "NoWall")</f>
        <v>NoWall</v>
      </c>
      <c r="L85" s="4" t="str">
        <f>IF(J85="NoWall",     IF(TRUNC(MOD((COS(L$2*$D85-0.5+Param!$H$8)+SIN(ROUND($H85*(L$2*$D85-Param!$G$15)+Param!$G$16,0)+Param!$H$9))*1000,1),2)&gt;PwallX,        $F85*(L$2-Param!$G$15*$D85),        "NoWall"),     J85)</f>
        <v>NoWall</v>
      </c>
      <c r="M85" s="4" t="str">
        <f>IF(K85="NoWall",    IF(TRUNC(MOD((COS(ROUND($I85*(M$2*$E85-Param!$G$16)+Param!$G$15,0)+Param!$H$8)+SIN(M$2*$E85-0.5+Param!$H$9))*100000,1),2)&gt;PWallY,        $G85*(M$2-Param!$G$16*$E85),        "NoWall"),    K85)</f>
        <v>NoWall</v>
      </c>
      <c r="N85" s="4" t="str">
        <f>IF(L85="NoWall",     IF(TRUNC(MOD((COS(N$2*$D85-0.5+Param!$H$8)+SIN(ROUND($H85*(N$2*$D85-Param!$G$15)+Param!$G$16,0)+Param!$H$9))*1000,1),2)&gt;PwallX,        $F85*(N$2-Param!$G$15*$D85),        "NoWall"),     L85)</f>
        <v>NoWall</v>
      </c>
      <c r="O85" s="4" t="str">
        <f>IF(M85="NoWall",    IF(TRUNC(MOD((COS(ROUND($I85*(O$2*$E85-Param!$G$16)+Param!$G$15,0)+Param!$H$8)+SIN(O$2*$E85-0.5+Param!$H$9))*100000,1),2)&gt;PWallY,        $G85*(O$2-Param!$G$16*$E85),        "NoWall"),    M85)</f>
        <v>NoWall</v>
      </c>
      <c r="P85" s="4" t="str">
        <f>IF(N85="NoWall",     IF(TRUNC(MOD((COS(P$2*$D85-0.5+Param!$H$8)+SIN(ROUND($H85*(P$2*$D85-Param!$G$15)+Param!$G$16,0)+Param!$H$9))*1000,1),2)&gt;PwallX,        $F85*(P$2-Param!$G$15*$D85),        "NoWall"),     N85)</f>
        <v>NoWall</v>
      </c>
      <c r="Q85" s="4">
        <f>IF(O85="NoWall",    IF(TRUNC(MOD((COS(ROUND($I85*(Q$2*$E85-Param!$G$16)+Param!$G$15,0)+Param!$H$8)+SIN(Q$2*$E85-0.5+Param!$H$9))*100000,1),2)&gt;PWallY,        $G85*(Q$2-Param!$G$16*$E85),        "NoWall"),    O85)</f>
        <v>3.3648707595614553</v>
      </c>
      <c r="R85" s="4">
        <f>IF(P85="NoWall",     IF(TRUNC(MOD((COS(R$2*$D85-0.5+Param!$H$8)+SIN(ROUND($H85*(R$2*$D85-Param!$G$15)+Param!$G$16,0)+Param!$H$9))*1000,1),2)&gt;PwallX,        $F85*(R$2-Param!$G$15*$D85),        "NoWall"),     P85)</f>
        <v>109.87885759438416</v>
      </c>
      <c r="S85" s="4">
        <f>IF(Q85="NoWall",    IF(TRUNC(MOD((COS(ROUND($I85*(S$2*$E85-Param!$G$16)+Param!$G$15,0)+Param!$H$8)+SIN(S$2*$E85-0.5+Param!$H$9))*100000,1),2)&gt;PWallY,        $G85*(S$2-Param!$G$16*$E85),        "NoWall"),    Q85)</f>
        <v>3.3648707595614553</v>
      </c>
      <c r="T85" s="4">
        <f>IF(R85="NoWall",     IF(TRUNC(MOD((COS(T$2*$D85-0.5+Param!$H$8)+SIN(ROUND($H85*(T$2*$D85-Param!$G$15)+Param!$G$16,0)+Param!$H$9))*1000,1),2)&gt;PwallX,        $F85*(T$2-Param!$G$15*$D85),        "NoWall"),     R85)</f>
        <v>109.87885759438416</v>
      </c>
      <c r="U85" s="4">
        <f>IF(S85="NoWall",    IF(TRUNC(MOD((COS(ROUND($I85*(U$2*$E85-Param!$G$16)+Param!$G$15,0)+Param!$H$8)+SIN(U$2*$E85-0.5+Param!$H$9))*100000,1),2)&gt;PWallY,        $G85*(U$2-Param!$G$16*$E85),        "NoWall"),    S85)</f>
        <v>3.3648707595614553</v>
      </c>
      <c r="V85" s="4">
        <f>IF(T85="NoWall",     IF(TRUNC(MOD((COS(V$2*$D85-0.5+Param!$H$8)+SIN(ROUND($H85*(V$2*$D85-Param!$G$15)+Param!$G$16,0)+Param!$H$9))*1000,1),2)&gt;PwallX,        $F85*(V$2-Param!$G$15*$D85),        "NoWall"),     T85)</f>
        <v>109.87885759438416</v>
      </c>
      <c r="W85" s="4">
        <f>IF(U85="NoWall",    IF(TRUNC(MOD((COS(ROUND($I85*(W$2*$E85-Param!$G$16)+Param!$G$15,0)+Param!$H$8)+SIN(W$2*$E85-0.5+Param!$H$9))*100000,1),2)&gt;PWallY,        $G85*(W$2-Param!$G$16*$E85),        "NoWall"),    U85)</f>
        <v>3.3648707595614553</v>
      </c>
      <c r="X85" s="4">
        <f>IF(V85="NoWall",     IF(TRUNC(MOD((COS(X$2*$D85-0.5+Param!$H$8)+SIN(ROUND($H85*(X$2*$D85-Param!$G$15)+Param!$G$16,0)+Param!$H$9))*1000,1),2)&gt;PwallX,        $F85*(X$2-Param!$G$15*$D85),        "NoWall"),     V85)</f>
        <v>109.87885759438416</v>
      </c>
      <c r="Y85" s="4">
        <f>IF(W85="NoWall",    IF(TRUNC(MOD((COS(ROUND($I85*(Y$2*$E85-Param!$G$16)+Param!$G$15,0)+Param!$H$8)+SIN(Y$2*$E85-0.5+Param!$H$9))*100000,1),2)&gt;PWallY,        $G85*(Y$2-Param!$G$16*$E85),        "NoWall"),    W85)</f>
        <v>3.3648707595614553</v>
      </c>
      <c r="Z85" s="4">
        <f>IF(X85="NoWall",     IF(TRUNC(MOD((COS(Z$2*$D85-0.5+Param!$H$8)+SIN(ROUND($H85*(Z$2*$D85-Param!$G$15)+Param!$G$16,0)+Param!$H$9))*1000,1),2)&gt;PwallX,        $F85*(Z$2-Param!$G$15*$D85),        "NoWall"),     X85)</f>
        <v>109.87885759438416</v>
      </c>
      <c r="AA85" s="4">
        <f>IF(Y85="NoWall",    IF(TRUNC(MOD((COS(ROUND($I85*(AA$2*$E85-Param!$G$16)+Param!$G$15,0)+Param!$H$8)+SIN(AA$2*$E85-0.5+Param!$H$9))*100000,1),2)&gt;PWallY,        $G85*(AA$2-Param!$G$16*$E85),        "NoWall"),    Y85)</f>
        <v>3.3648707595614553</v>
      </c>
      <c r="AB85" s="8">
        <f t="shared" si="26"/>
        <v>3.3648707595614553</v>
      </c>
      <c r="AC85" s="8">
        <f>AB85*COS(B85-Param!$D$14)</f>
        <v>3.1097021103952684</v>
      </c>
      <c r="AD85" s="4">
        <f t="shared" si="27"/>
        <v>0.99901515701304089</v>
      </c>
      <c r="AE85" s="4">
        <f>MIN(AC85,Ghosts!P123)</f>
        <v>3.1097021103952684</v>
      </c>
    </row>
    <row r="86" spans="1:31" s="4" customFormat="1">
      <c r="A86" s="4">
        <f t="shared" si="28"/>
        <v>-32</v>
      </c>
      <c r="B86" s="4">
        <f>MOD(ATAN(A86/Param!$B$29*2)+Param!$D$14,2*PI())</f>
        <v>1.6038471580746427</v>
      </c>
      <c r="C86" s="4">
        <f t="shared" si="19"/>
        <v>91.893673141728428</v>
      </c>
      <c r="D86" s="4">
        <f t="shared" si="23"/>
        <v>-1</v>
      </c>
      <c r="E86" s="4">
        <f t="shared" si="24"/>
        <v>1</v>
      </c>
      <c r="F86" s="4">
        <f t="shared" si="20"/>
        <v>30.261934240434382</v>
      </c>
      <c r="G86" s="4">
        <f t="shared" si="25"/>
        <v>1.0005464274272868</v>
      </c>
      <c r="H86" s="4">
        <f t="shared" si="21"/>
        <v>-30.245407320325093</v>
      </c>
      <c r="I86" s="4">
        <f t="shared" si="22"/>
        <v>-3.3062870981009872E-2</v>
      </c>
      <c r="J86" s="4">
        <f>IF(TRUNC(MOD((COS(J$2*$D86-0.5+Param!$H$8)+SIN(ROUND($H86*(J$2*$D86-Param!$G$15)+Param!$G$16,0)+Param!$H$9))*1000,1),2)&gt;PwallX,    $F86*(J$2-Param!$G$15*$D86),    "NoWall")</f>
        <v>26.489742778786603</v>
      </c>
      <c r="K86" s="4" t="str">
        <f>IF(TRUNC(MOD((COS(ROUND($I86*(K$2*$E86-Param!$G$16)+Param!$G$15,0)+Param!$H$8)+SIN(K$2*$E86-0.5+Param!$H$9))*100000,1),2)&gt;PWallY,    $G86*(K$2-Param!$G$16*$E86),    "NoWall")</f>
        <v>NoWall</v>
      </c>
      <c r="L86" s="4">
        <f>IF(J86="NoWall",     IF(TRUNC(MOD((COS(L$2*$D86-0.5+Param!$H$8)+SIN(ROUND($H86*(L$2*$D86-Param!$G$15)+Param!$G$16,0)+Param!$H$9))*1000,1),2)&gt;PwallX,        $F86*(L$2-Param!$G$15*$D86),        "NoWall"),     J86)</f>
        <v>26.489742778786603</v>
      </c>
      <c r="M86" s="4" t="str">
        <f>IF(K86="NoWall",    IF(TRUNC(MOD((COS(ROUND($I86*(M$2*$E86-Param!$G$16)+Param!$G$15,0)+Param!$H$8)+SIN(M$2*$E86-0.5+Param!$H$9))*100000,1),2)&gt;PWallY,        $G86*(M$2-Param!$G$16*$E86),        "NoWall"),    K86)</f>
        <v>NoWall</v>
      </c>
      <c r="N86" s="4">
        <f>IF(L86="NoWall",     IF(TRUNC(MOD((COS(N$2*$D86-0.5+Param!$H$8)+SIN(ROUND($H86*(N$2*$D86-Param!$G$15)+Param!$G$16,0)+Param!$H$9))*1000,1),2)&gt;PwallX,        $F86*(N$2-Param!$G$15*$D86),        "NoWall"),     L86)</f>
        <v>26.489742778786603</v>
      </c>
      <c r="O86" s="4" t="str">
        <f>IF(M86="NoWall",    IF(TRUNC(MOD((COS(ROUND($I86*(O$2*$E86-Param!$G$16)+Param!$G$15,0)+Param!$H$8)+SIN(O$2*$E86-0.5+Param!$H$9))*100000,1),2)&gt;PWallY,        $G86*(O$2-Param!$G$16*$E86),        "NoWall"),    M86)</f>
        <v>NoWall</v>
      </c>
      <c r="P86" s="4">
        <f>IF(N86="NoWall",     IF(TRUNC(MOD((COS(P$2*$D86-0.5+Param!$H$8)+SIN(ROUND($H86*(P$2*$D86-Param!$G$15)+Param!$G$16,0)+Param!$H$9))*1000,1),2)&gt;PwallX,        $F86*(P$2-Param!$G$15*$D86),        "NoWall"),     N86)</f>
        <v>26.489742778786603</v>
      </c>
      <c r="Q86" s="4">
        <f>IF(O86="NoWall",    IF(TRUNC(MOD((COS(ROUND($I86*(Q$2*$E86-Param!$G$16)+Param!$G$15,0)+Param!$H$8)+SIN(Q$2*$E86-0.5+Param!$H$9))*100000,1),2)&gt;PWallY,        $G86*(Q$2-Param!$G$16*$E86),        "NoWall"),    O86)</f>
        <v>3.3633937370750635</v>
      </c>
      <c r="R86" s="4">
        <f>IF(P86="NoWall",     IF(TRUNC(MOD((COS(R$2*$D86-0.5+Param!$H$8)+SIN(ROUND($H86*(R$2*$D86-Param!$G$15)+Param!$G$16,0)+Param!$H$9))*1000,1),2)&gt;PwallX,        $F86*(R$2-Param!$G$15*$D86),        "NoWall"),     P86)</f>
        <v>26.489742778786603</v>
      </c>
      <c r="S86" s="4">
        <f>IF(Q86="NoWall",    IF(TRUNC(MOD((COS(ROUND($I86*(S$2*$E86-Param!$G$16)+Param!$G$15,0)+Param!$H$8)+SIN(S$2*$E86-0.5+Param!$H$9))*100000,1),2)&gt;PWallY,        $G86*(S$2-Param!$G$16*$E86),        "NoWall"),    Q86)</f>
        <v>3.3633937370750635</v>
      </c>
      <c r="T86" s="4">
        <f>IF(R86="NoWall",     IF(TRUNC(MOD((COS(T$2*$D86-0.5+Param!$H$8)+SIN(ROUND($H86*(T$2*$D86-Param!$G$15)+Param!$G$16,0)+Param!$H$9))*1000,1),2)&gt;PwallX,        $F86*(T$2-Param!$G$15*$D86),        "NoWall"),     R86)</f>
        <v>26.489742778786603</v>
      </c>
      <c r="U86" s="4">
        <f>IF(S86="NoWall",    IF(TRUNC(MOD((COS(ROUND($I86*(U$2*$E86-Param!$G$16)+Param!$G$15,0)+Param!$H$8)+SIN(U$2*$E86-0.5+Param!$H$9))*100000,1),2)&gt;PWallY,        $G86*(U$2-Param!$G$16*$E86),        "NoWall"),    S86)</f>
        <v>3.3633937370750635</v>
      </c>
      <c r="V86" s="4">
        <f>IF(T86="NoWall",     IF(TRUNC(MOD((COS(V$2*$D86-0.5+Param!$H$8)+SIN(ROUND($H86*(V$2*$D86-Param!$G$15)+Param!$G$16,0)+Param!$H$9))*1000,1),2)&gt;PwallX,        $F86*(V$2-Param!$G$15*$D86),        "NoWall"),     T86)</f>
        <v>26.489742778786603</v>
      </c>
      <c r="W86" s="4">
        <f>IF(U86="NoWall",    IF(TRUNC(MOD((COS(ROUND($I86*(W$2*$E86-Param!$G$16)+Param!$G$15,0)+Param!$H$8)+SIN(W$2*$E86-0.5+Param!$H$9))*100000,1),2)&gt;PWallY,        $G86*(W$2-Param!$G$16*$E86),        "NoWall"),    U86)</f>
        <v>3.3633937370750635</v>
      </c>
      <c r="X86" s="4">
        <f>IF(V86="NoWall",     IF(TRUNC(MOD((COS(X$2*$D86-0.5+Param!$H$8)+SIN(ROUND($H86*(X$2*$D86-Param!$G$15)+Param!$G$16,0)+Param!$H$9))*1000,1),2)&gt;PwallX,        $F86*(X$2-Param!$G$15*$D86),        "NoWall"),     V86)</f>
        <v>26.489742778786603</v>
      </c>
      <c r="Y86" s="4">
        <f>IF(W86="NoWall",    IF(TRUNC(MOD((COS(ROUND($I86*(Y$2*$E86-Param!$G$16)+Param!$G$15,0)+Param!$H$8)+SIN(Y$2*$E86-0.5+Param!$H$9))*100000,1),2)&gt;PWallY,        $G86*(Y$2-Param!$G$16*$E86),        "NoWall"),    W86)</f>
        <v>3.3633937370750635</v>
      </c>
      <c r="Z86" s="4">
        <f>IF(X86="NoWall",     IF(TRUNC(MOD((COS(Z$2*$D86-0.5+Param!$H$8)+SIN(ROUND($H86*(Z$2*$D86-Param!$G$15)+Param!$G$16,0)+Param!$H$9))*1000,1),2)&gt;PwallX,        $F86*(Z$2-Param!$G$15*$D86),        "NoWall"),     X86)</f>
        <v>26.489742778786603</v>
      </c>
      <c r="AA86" s="4">
        <f>IF(Y86="NoWall",    IF(TRUNC(MOD((COS(ROUND($I86*(AA$2*$E86-Param!$G$16)+Param!$G$15,0)+Param!$H$8)+SIN(AA$2*$E86-0.5+Param!$H$9))*100000,1),2)&gt;PWallY,        $G86*(AA$2-Param!$G$16*$E86),        "NoWall"),    Y86)</f>
        <v>3.3633937370750635</v>
      </c>
      <c r="AB86" s="8">
        <f t="shared" si="26"/>
        <v>3.3633937370750635</v>
      </c>
      <c r="AC86" s="8">
        <f>AB86*COS(B86-Param!$D$14)</f>
        <v>3.0935761300211446</v>
      </c>
      <c r="AD86" s="4">
        <f t="shared" si="27"/>
        <v>0.99945387099258165</v>
      </c>
      <c r="AE86" s="4">
        <f>MIN(AC86,Ghosts!P124)</f>
        <v>3.0935761300211446</v>
      </c>
    </row>
    <row r="87" spans="1:31" s="4" customFormat="1">
      <c r="A87" s="4">
        <f t="shared" si="28"/>
        <v>-33</v>
      </c>
      <c r="B87" s="4">
        <f>MOD(ATAN(A87/Param!$B$29*2)+Param!$D$14,2*PI())</f>
        <v>1.5926217652086929</v>
      </c>
      <c r="C87" s="4">
        <f t="shared" si="19"/>
        <v>91.250505507133241</v>
      </c>
      <c r="D87" s="4">
        <f t="shared" si="23"/>
        <v>-1</v>
      </c>
      <c r="E87" s="4">
        <f t="shared" si="24"/>
        <v>1</v>
      </c>
      <c r="F87" s="4">
        <f t="shared" si="20"/>
        <v>45.821732286814687</v>
      </c>
      <c r="G87" s="4">
        <f t="shared" si="25"/>
        <v>1.0002382221628647</v>
      </c>
      <c r="H87" s="4">
        <f t="shared" si="21"/>
        <v>-45.810819134397889</v>
      </c>
      <c r="I87" s="4">
        <f t="shared" si="22"/>
        <v>-2.1828904588373357E-2</v>
      </c>
      <c r="J87" s="4">
        <f>IF(TRUNC(MOD((COS(J$2*$D87-0.5+Param!$H$8)+SIN(ROUND($H87*(J$2*$D87-Param!$G$15)+Param!$G$16,0)+Param!$H$9))*1000,1),2)&gt;PwallX,    $F87*(J$2-Param!$G$15*$D87),    "NoWall")</f>
        <v>40.109990733319343</v>
      </c>
      <c r="K87" s="4" t="str">
        <f>IF(TRUNC(MOD((COS(ROUND($I87*(K$2*$E87-Param!$G$16)+Param!$G$15,0)+Param!$H$8)+SIN(K$2*$E87-0.5+Param!$H$9))*100000,1),2)&gt;PWallY,    $G87*(K$2-Param!$G$16*$E87),    "NoWall")</f>
        <v>NoWall</v>
      </c>
      <c r="L87" s="4">
        <f>IF(J87="NoWall",     IF(TRUNC(MOD((COS(L$2*$D87-0.5+Param!$H$8)+SIN(ROUND($H87*(L$2*$D87-Param!$G$15)+Param!$G$16,0)+Param!$H$9))*1000,1),2)&gt;PwallX,        $F87*(L$2-Param!$G$15*$D87),        "NoWall"),     J87)</f>
        <v>40.109990733319343</v>
      </c>
      <c r="M87" s="4" t="str">
        <f>IF(K87="NoWall",    IF(TRUNC(MOD((COS(ROUND($I87*(M$2*$E87-Param!$G$16)+Param!$G$15,0)+Param!$H$8)+SIN(M$2*$E87-0.5+Param!$H$9))*100000,1),2)&gt;PWallY,        $G87*(M$2-Param!$G$16*$E87),        "NoWall"),    K87)</f>
        <v>NoWall</v>
      </c>
      <c r="N87" s="4">
        <f>IF(L87="NoWall",     IF(TRUNC(MOD((COS(N$2*$D87-0.5+Param!$H$8)+SIN(ROUND($H87*(N$2*$D87-Param!$G$15)+Param!$G$16,0)+Param!$H$9))*1000,1),2)&gt;PwallX,        $F87*(N$2-Param!$G$15*$D87),        "NoWall"),     L87)</f>
        <v>40.109990733319343</v>
      </c>
      <c r="O87" s="4" t="str">
        <f>IF(M87="NoWall",    IF(TRUNC(MOD((COS(ROUND($I87*(O$2*$E87-Param!$G$16)+Param!$G$15,0)+Param!$H$8)+SIN(O$2*$E87-0.5+Param!$H$9))*100000,1),2)&gt;PWallY,        $G87*(O$2-Param!$G$16*$E87),        "NoWall"),    M87)</f>
        <v>NoWall</v>
      </c>
      <c r="P87" s="4">
        <f>IF(N87="NoWall",     IF(TRUNC(MOD((COS(P$2*$D87-0.5+Param!$H$8)+SIN(ROUND($H87*(P$2*$D87-Param!$G$15)+Param!$G$16,0)+Param!$H$9))*1000,1),2)&gt;PwallX,        $F87*(P$2-Param!$G$15*$D87),        "NoWall"),     N87)</f>
        <v>40.109990733319343</v>
      </c>
      <c r="Q87" s="4">
        <f>IF(O87="NoWall",    IF(TRUNC(MOD((COS(ROUND($I87*(Q$2*$E87-Param!$G$16)+Param!$G$15,0)+Param!$H$8)+SIN(Q$2*$E87-0.5+Param!$H$9))*100000,1),2)&gt;PWallY,        $G87*(Q$2-Param!$G$16*$E87),        "NoWall"),    O87)</f>
        <v>3.362357687544852</v>
      </c>
      <c r="R87" s="4">
        <f>IF(P87="NoWall",     IF(TRUNC(MOD((COS(R$2*$D87-0.5+Param!$H$8)+SIN(ROUND($H87*(R$2*$D87-Param!$G$15)+Param!$G$16,0)+Param!$H$9))*1000,1),2)&gt;PwallX,        $F87*(R$2-Param!$G$15*$D87),        "NoWall"),     P87)</f>
        <v>40.109990733319343</v>
      </c>
      <c r="S87" s="4">
        <f>IF(Q87="NoWall",    IF(TRUNC(MOD((COS(ROUND($I87*(S$2*$E87-Param!$G$16)+Param!$G$15,0)+Param!$H$8)+SIN(S$2*$E87-0.5+Param!$H$9))*100000,1),2)&gt;PWallY,        $G87*(S$2-Param!$G$16*$E87),        "NoWall"),    Q87)</f>
        <v>3.362357687544852</v>
      </c>
      <c r="T87" s="4">
        <f>IF(R87="NoWall",     IF(TRUNC(MOD((COS(T$2*$D87-0.5+Param!$H$8)+SIN(ROUND($H87*(T$2*$D87-Param!$G$15)+Param!$G$16,0)+Param!$H$9))*1000,1),2)&gt;PwallX,        $F87*(T$2-Param!$G$15*$D87),        "NoWall"),     R87)</f>
        <v>40.109990733319343</v>
      </c>
      <c r="U87" s="4">
        <f>IF(S87="NoWall",    IF(TRUNC(MOD((COS(ROUND($I87*(U$2*$E87-Param!$G$16)+Param!$G$15,0)+Param!$H$8)+SIN(U$2*$E87-0.5+Param!$H$9))*100000,1),2)&gt;PWallY,        $G87*(U$2-Param!$G$16*$E87),        "NoWall"),    S87)</f>
        <v>3.362357687544852</v>
      </c>
      <c r="V87" s="4">
        <f>IF(T87="NoWall",     IF(TRUNC(MOD((COS(V$2*$D87-0.5+Param!$H$8)+SIN(ROUND($H87*(V$2*$D87-Param!$G$15)+Param!$G$16,0)+Param!$H$9))*1000,1),2)&gt;PwallX,        $F87*(V$2-Param!$G$15*$D87),        "NoWall"),     T87)</f>
        <v>40.109990733319343</v>
      </c>
      <c r="W87" s="4">
        <f>IF(U87="NoWall",    IF(TRUNC(MOD((COS(ROUND($I87*(W$2*$E87-Param!$G$16)+Param!$G$15,0)+Param!$H$8)+SIN(W$2*$E87-0.5+Param!$H$9))*100000,1),2)&gt;PWallY,        $G87*(W$2-Param!$G$16*$E87),        "NoWall"),    U87)</f>
        <v>3.362357687544852</v>
      </c>
      <c r="X87" s="4">
        <f>IF(V87="NoWall",     IF(TRUNC(MOD((COS(X$2*$D87-0.5+Param!$H$8)+SIN(ROUND($H87*(X$2*$D87-Param!$G$15)+Param!$G$16,0)+Param!$H$9))*1000,1),2)&gt;PwallX,        $F87*(X$2-Param!$G$15*$D87),        "NoWall"),     V87)</f>
        <v>40.109990733319343</v>
      </c>
      <c r="Y87" s="4">
        <f>IF(W87="NoWall",    IF(TRUNC(MOD((COS(ROUND($I87*(Y$2*$E87-Param!$G$16)+Param!$G$15,0)+Param!$H$8)+SIN(Y$2*$E87-0.5+Param!$H$9))*100000,1),2)&gt;PWallY,        $G87*(Y$2-Param!$G$16*$E87),        "NoWall"),    W87)</f>
        <v>3.362357687544852</v>
      </c>
      <c r="Z87" s="4">
        <f>IF(X87="NoWall",     IF(TRUNC(MOD((COS(Z$2*$D87-0.5+Param!$H$8)+SIN(ROUND($H87*(Z$2*$D87-Param!$G$15)+Param!$G$16,0)+Param!$H$9))*1000,1),2)&gt;PwallX,        $F87*(Z$2-Param!$G$15*$D87),        "NoWall"),     X87)</f>
        <v>40.109990733319343</v>
      </c>
      <c r="AA87" s="4">
        <f>IF(Y87="NoWall",    IF(TRUNC(MOD((COS(ROUND($I87*(AA$2*$E87-Param!$G$16)+Param!$G$15,0)+Param!$H$8)+SIN(AA$2*$E87-0.5+Param!$H$9))*100000,1),2)&gt;PWallY,        $G87*(AA$2-Param!$G$16*$E87),        "NoWall"),    Y87)</f>
        <v>3.362357687544852</v>
      </c>
      <c r="AB87" s="8">
        <f t="shared" si="26"/>
        <v>3.362357687544852</v>
      </c>
      <c r="AC87" s="8">
        <f>AB87*COS(B87-Param!$D$14)</f>
        <v>3.0776165357920511</v>
      </c>
      <c r="AD87" s="4">
        <f t="shared" si="27"/>
        <v>0.99976183457341827</v>
      </c>
      <c r="AE87" s="4">
        <f>MIN(AC87,Ghosts!P125)</f>
        <v>3.0776165357920511</v>
      </c>
    </row>
    <row r="88" spans="1:31" s="4" customFormat="1">
      <c r="A88" s="4">
        <f t="shared" si="28"/>
        <v>-34</v>
      </c>
      <c r="B88" s="4">
        <f>MOD(ATAN(A88/Param!$B$29*2)+Param!$D$14,2*PI())</f>
        <v>1.5815061714538474</v>
      </c>
      <c r="C88" s="4">
        <f t="shared" si="19"/>
        <v>90.613628898198598</v>
      </c>
      <c r="D88" s="4">
        <f t="shared" si="23"/>
        <v>-1</v>
      </c>
      <c r="E88" s="4">
        <f t="shared" si="24"/>
        <v>1</v>
      </c>
      <c r="F88" s="4">
        <f t="shared" si="20"/>
        <v>93.373820899959128</v>
      </c>
      <c r="G88" s="4">
        <f t="shared" si="25"/>
        <v>1.0000573531273262</v>
      </c>
      <c r="H88" s="4">
        <f t="shared" si="21"/>
        <v>-93.368465926444586</v>
      </c>
      <c r="I88" s="4">
        <f t="shared" si="22"/>
        <v>-1.0710254153557553E-2</v>
      </c>
      <c r="J88" s="4">
        <f>IF(TRUNC(MOD((COS(J$2*$D88-0.5+Param!$H$8)+SIN(ROUND($H88*(J$2*$D88-Param!$G$15)+Param!$G$16,0)+Param!$H$9))*1000,1),2)&gt;PwallX,    $F88*(J$2-Param!$G$15*$D88),    "NoWall")</f>
        <v>81.734646512036761</v>
      </c>
      <c r="K88" s="4" t="str">
        <f>IF(TRUNC(MOD((COS(ROUND($I88*(K$2*$E88-Param!$G$16)+Param!$G$15,0)+Param!$H$8)+SIN(K$2*$E88-0.5+Param!$H$9))*100000,1),2)&gt;PWallY,    $G88*(K$2-Param!$G$16*$E88),    "NoWall")</f>
        <v>NoWall</v>
      </c>
      <c r="L88" s="4">
        <f>IF(J88="NoWall",     IF(TRUNC(MOD((COS(L$2*$D88-0.5+Param!$H$8)+SIN(ROUND($H88*(L$2*$D88-Param!$G$15)+Param!$G$16,0)+Param!$H$9))*1000,1),2)&gt;PwallX,        $F88*(L$2-Param!$G$15*$D88),        "NoWall"),     J88)</f>
        <v>81.734646512036761</v>
      </c>
      <c r="M88" s="4" t="str">
        <f>IF(K88="NoWall",    IF(TRUNC(MOD((COS(ROUND($I88*(M$2*$E88-Param!$G$16)+Param!$G$15,0)+Param!$H$8)+SIN(M$2*$E88-0.5+Param!$H$9))*100000,1),2)&gt;PWallY,        $G88*(M$2-Param!$G$16*$E88),        "NoWall"),    K88)</f>
        <v>NoWall</v>
      </c>
      <c r="N88" s="4">
        <f>IF(L88="NoWall",     IF(TRUNC(MOD((COS(N$2*$D88-0.5+Param!$H$8)+SIN(ROUND($H88*(N$2*$D88-Param!$G$15)+Param!$G$16,0)+Param!$H$9))*1000,1),2)&gt;PwallX,        $F88*(N$2-Param!$G$15*$D88),        "NoWall"),     L88)</f>
        <v>81.734646512036761</v>
      </c>
      <c r="O88" s="4" t="str">
        <f>IF(M88="NoWall",    IF(TRUNC(MOD((COS(ROUND($I88*(O$2*$E88-Param!$G$16)+Param!$G$15,0)+Param!$H$8)+SIN(O$2*$E88-0.5+Param!$H$9))*100000,1),2)&gt;PWallY,        $G88*(O$2-Param!$G$16*$E88),        "NoWall"),    M88)</f>
        <v>NoWall</v>
      </c>
      <c r="P88" s="4">
        <f>IF(N88="NoWall",     IF(TRUNC(MOD((COS(P$2*$D88-0.5+Param!$H$8)+SIN(ROUND($H88*(P$2*$D88-Param!$G$15)+Param!$G$16,0)+Param!$H$9))*1000,1),2)&gt;PwallX,        $F88*(P$2-Param!$G$15*$D88),        "NoWall"),     N88)</f>
        <v>81.734646512036761</v>
      </c>
      <c r="Q88" s="4">
        <f>IF(O88="NoWall",    IF(TRUNC(MOD((COS(ROUND($I88*(Q$2*$E88-Param!$G$16)+Param!$G$15,0)+Param!$H$8)+SIN(Q$2*$E88-0.5+Param!$H$9))*100000,1),2)&gt;PWallY,        $G88*(Q$2-Param!$G$16*$E88),        "NoWall"),    O88)</f>
        <v>3.3617496859922151</v>
      </c>
      <c r="R88" s="4">
        <f>IF(P88="NoWall",     IF(TRUNC(MOD((COS(R$2*$D88-0.5+Param!$H$8)+SIN(ROUND($H88*(R$2*$D88-Param!$G$15)+Param!$G$16,0)+Param!$H$9))*1000,1),2)&gt;PwallX,        $F88*(R$2-Param!$G$15*$D88),        "NoWall"),     P88)</f>
        <v>81.734646512036761</v>
      </c>
      <c r="S88" s="4">
        <f>IF(Q88="NoWall",    IF(TRUNC(MOD((COS(ROUND($I88*(S$2*$E88-Param!$G$16)+Param!$G$15,0)+Param!$H$8)+SIN(S$2*$E88-0.5+Param!$H$9))*100000,1),2)&gt;PWallY,        $G88*(S$2-Param!$G$16*$E88),        "NoWall"),    Q88)</f>
        <v>3.3617496859922151</v>
      </c>
      <c r="T88" s="4">
        <f>IF(R88="NoWall",     IF(TRUNC(MOD((COS(T$2*$D88-0.5+Param!$H$8)+SIN(ROUND($H88*(T$2*$D88-Param!$G$15)+Param!$G$16,0)+Param!$H$9))*1000,1),2)&gt;PwallX,        $F88*(T$2-Param!$G$15*$D88),        "NoWall"),     R88)</f>
        <v>81.734646512036761</v>
      </c>
      <c r="U88" s="4">
        <f>IF(S88="NoWall",    IF(TRUNC(MOD((COS(ROUND($I88*(U$2*$E88-Param!$G$16)+Param!$G$15,0)+Param!$H$8)+SIN(U$2*$E88-0.5+Param!$H$9))*100000,1),2)&gt;PWallY,        $G88*(U$2-Param!$G$16*$E88),        "NoWall"),    S88)</f>
        <v>3.3617496859922151</v>
      </c>
      <c r="V88" s="4">
        <f>IF(T88="NoWall",     IF(TRUNC(MOD((COS(V$2*$D88-0.5+Param!$H$8)+SIN(ROUND($H88*(V$2*$D88-Param!$G$15)+Param!$G$16,0)+Param!$H$9))*1000,1),2)&gt;PwallX,        $F88*(V$2-Param!$G$15*$D88),        "NoWall"),     T88)</f>
        <v>81.734646512036761</v>
      </c>
      <c r="W88" s="4">
        <f>IF(U88="NoWall",    IF(TRUNC(MOD((COS(ROUND($I88*(W$2*$E88-Param!$G$16)+Param!$G$15,0)+Param!$H$8)+SIN(W$2*$E88-0.5+Param!$H$9))*100000,1),2)&gt;PWallY,        $G88*(W$2-Param!$G$16*$E88),        "NoWall"),    U88)</f>
        <v>3.3617496859922151</v>
      </c>
      <c r="X88" s="4">
        <f>IF(V88="NoWall",     IF(TRUNC(MOD((COS(X$2*$D88-0.5+Param!$H$8)+SIN(ROUND($H88*(X$2*$D88-Param!$G$15)+Param!$G$16,0)+Param!$H$9))*1000,1),2)&gt;PwallX,        $F88*(X$2-Param!$G$15*$D88),        "NoWall"),     V88)</f>
        <v>81.734646512036761</v>
      </c>
      <c r="Y88" s="4">
        <f>IF(W88="NoWall",    IF(TRUNC(MOD((COS(ROUND($I88*(Y$2*$E88-Param!$G$16)+Param!$G$15,0)+Param!$H$8)+SIN(Y$2*$E88-0.5+Param!$H$9))*100000,1),2)&gt;PWallY,        $G88*(Y$2-Param!$G$16*$E88),        "NoWall"),    W88)</f>
        <v>3.3617496859922151</v>
      </c>
      <c r="Z88" s="4">
        <f>IF(X88="NoWall",     IF(TRUNC(MOD((COS(Z$2*$D88-0.5+Param!$H$8)+SIN(ROUND($H88*(Z$2*$D88-Param!$G$15)+Param!$G$16,0)+Param!$H$9))*1000,1),2)&gt;PwallX,        $F88*(Z$2-Param!$G$15*$D88),        "NoWall"),     X88)</f>
        <v>81.734646512036761</v>
      </c>
      <c r="AA88" s="4">
        <f>IF(Y88="NoWall",    IF(TRUNC(MOD((COS(ROUND($I88*(AA$2*$E88-Param!$G$16)+Param!$G$15,0)+Param!$H$8)+SIN(AA$2*$E88-0.5+Param!$H$9))*100000,1),2)&gt;PWallY,        $G88*(AA$2-Param!$G$16*$E88),        "NoWall"),    Y88)</f>
        <v>3.3617496859922151</v>
      </c>
      <c r="AB88" s="8">
        <f t="shared" si="26"/>
        <v>3.3617496859922151</v>
      </c>
      <c r="AC88" s="8">
        <f>AB88*COS(B88-Param!$D$14)</f>
        <v>3.0618207657930325</v>
      </c>
      <c r="AD88" s="4">
        <f t="shared" si="27"/>
        <v>0.99990000000000001</v>
      </c>
      <c r="AE88" s="4">
        <f>MIN(AC88,Ghosts!P126)</f>
        <v>3.0618207657930325</v>
      </c>
    </row>
    <row r="89" spans="1:31" s="4" customFormat="1">
      <c r="A89" s="4">
        <f t="shared" si="28"/>
        <v>-35</v>
      </c>
      <c r="B89" s="4">
        <f>MOD(ATAN(A89/Param!$B$29*2)+Param!$D$14,2*PI())</f>
        <v>1.5705014799799375</v>
      </c>
      <c r="C89" s="4">
        <f t="shared" si="19"/>
        <v>89.983106521899956</v>
      </c>
      <c r="D89" s="4">
        <f t="shared" si="23"/>
        <v>1</v>
      </c>
      <c r="E89" s="4">
        <f t="shared" si="24"/>
        <v>1</v>
      </c>
      <c r="F89" s="4">
        <f t="shared" si="20"/>
        <v>3391.5917139133812</v>
      </c>
      <c r="G89" s="4">
        <f t="shared" si="25"/>
        <v>1.0000000434673237</v>
      </c>
      <c r="H89" s="4">
        <f t="shared" si="21"/>
        <v>3391.5915664899726</v>
      </c>
      <c r="I89" s="4">
        <f t="shared" si="22"/>
        <v>2.9484682350325585E-4</v>
      </c>
      <c r="J89" s="4" t="str">
        <f>IF(TRUNC(MOD((COS(J$2*$D89-0.5+Param!$H$8)+SIN(ROUND($H89*(J$2*$D89-Param!$G$15)+Param!$G$16,0)+Param!$H$9))*1000,1),2)&gt;PwallX,    $F89*(J$2-Param!$G$15*$D89),    "NoWall")</f>
        <v>NoWall</v>
      </c>
      <c r="K89" s="4" t="str">
        <f>IF(TRUNC(MOD((COS(ROUND($I89*(K$2*$E89-Param!$G$16)+Param!$G$15,0)+Param!$H$8)+SIN(K$2*$E89-0.5+Param!$H$9))*100000,1),2)&gt;PWallY,    $G89*(K$2-Param!$G$16*$E89),    "NoWall")</f>
        <v>NoWall</v>
      </c>
      <c r="L89" s="4" t="str">
        <f>IF(J89="NoWall",     IF(TRUNC(MOD((COS(L$2*$D89-0.5+Param!$H$8)+SIN(ROUND($H89*(L$2*$D89-Param!$G$15)+Param!$G$16,0)+Param!$H$9))*1000,1),2)&gt;PwallX,        $F89*(L$2-Param!$G$15*$D89),        "NoWall"),     J89)</f>
        <v>NoWall</v>
      </c>
      <c r="M89" s="4" t="str">
        <f>IF(K89="NoWall",    IF(TRUNC(MOD((COS(ROUND($I89*(M$2*$E89-Param!$G$16)+Param!$G$15,0)+Param!$H$8)+SIN(M$2*$E89-0.5+Param!$H$9))*100000,1),2)&gt;PWallY,        $G89*(M$2-Param!$G$16*$E89),        "NoWall"),    K89)</f>
        <v>NoWall</v>
      </c>
      <c r="N89" s="4">
        <f>IF(L89="NoWall",     IF(TRUNC(MOD((COS(N$2*$D89-0.5+Param!$H$8)+SIN(ROUND($H89*(N$2*$D89-Param!$G$15)+Param!$G$16,0)+Param!$H$9))*1000,1),2)&gt;PwallX,        $F89*(N$2-Param!$G$15*$D89),        "NoWall"),     L89)</f>
        <v>7205.949970208746</v>
      </c>
      <c r="O89" s="4" t="str">
        <f>IF(M89="NoWall",    IF(TRUNC(MOD((COS(ROUND($I89*(O$2*$E89-Param!$G$16)+Param!$G$15,0)+Param!$H$8)+SIN(O$2*$E89-0.5+Param!$H$9))*100000,1),2)&gt;PWallY,        $G89*(O$2-Param!$G$16*$E89),        "NoWall"),    M89)</f>
        <v>NoWall</v>
      </c>
      <c r="P89" s="4">
        <f>IF(N89="NoWall",     IF(TRUNC(MOD((COS(P$2*$D89-0.5+Param!$H$8)+SIN(ROUND($H89*(P$2*$D89-Param!$G$15)+Param!$G$16,0)+Param!$H$9))*1000,1),2)&gt;PwallX,        $F89*(P$2-Param!$G$15*$D89),        "NoWall"),     N89)</f>
        <v>7205.949970208746</v>
      </c>
      <c r="Q89" s="4">
        <f>IF(O89="NoWall",    IF(TRUNC(MOD((COS(ROUND($I89*(Q$2*$E89-Param!$G$16)+Param!$G$15,0)+Param!$H$8)+SIN(Q$2*$E89-0.5+Param!$H$9))*100000,1),2)&gt;PWallY,        $G89*(Q$2-Param!$G$16*$E89),        "NoWall"),    O89)</f>
        <v>3.3615570363097595</v>
      </c>
      <c r="R89" s="4">
        <f>IF(P89="NoWall",     IF(TRUNC(MOD((COS(R$2*$D89-0.5+Param!$H$8)+SIN(ROUND($H89*(R$2*$D89-Param!$G$15)+Param!$G$16,0)+Param!$H$9))*1000,1),2)&gt;PwallX,        $F89*(R$2-Param!$G$15*$D89),        "NoWall"),     P89)</f>
        <v>7205.949970208746</v>
      </c>
      <c r="S89" s="4">
        <f>IF(Q89="NoWall",    IF(TRUNC(MOD((COS(ROUND($I89*(S$2*$E89-Param!$G$16)+Param!$G$15,0)+Param!$H$8)+SIN(S$2*$E89-0.5+Param!$H$9))*100000,1),2)&gt;PWallY,        $G89*(S$2-Param!$G$16*$E89),        "NoWall"),    Q89)</f>
        <v>3.3615570363097595</v>
      </c>
      <c r="T89" s="4">
        <f>IF(R89="NoWall",     IF(TRUNC(MOD((COS(T$2*$D89-0.5+Param!$H$8)+SIN(ROUND($H89*(T$2*$D89-Param!$G$15)+Param!$G$16,0)+Param!$H$9))*1000,1),2)&gt;PwallX,        $F89*(T$2-Param!$G$15*$D89),        "NoWall"),     R89)</f>
        <v>7205.949970208746</v>
      </c>
      <c r="U89" s="4">
        <f>IF(S89="NoWall",    IF(TRUNC(MOD((COS(ROUND($I89*(U$2*$E89-Param!$G$16)+Param!$G$15,0)+Param!$H$8)+SIN(U$2*$E89-0.5+Param!$H$9))*100000,1),2)&gt;PWallY,        $G89*(U$2-Param!$G$16*$E89),        "NoWall"),    S89)</f>
        <v>3.3615570363097595</v>
      </c>
      <c r="V89" s="4">
        <f>IF(T89="NoWall",     IF(TRUNC(MOD((COS(V$2*$D89-0.5+Param!$H$8)+SIN(ROUND($H89*(V$2*$D89-Param!$G$15)+Param!$G$16,0)+Param!$H$9))*1000,1),2)&gt;PwallX,        $F89*(V$2-Param!$G$15*$D89),        "NoWall"),     T89)</f>
        <v>7205.949970208746</v>
      </c>
      <c r="W89" s="4">
        <f>IF(U89="NoWall",    IF(TRUNC(MOD((COS(ROUND($I89*(W$2*$E89-Param!$G$16)+Param!$G$15,0)+Param!$H$8)+SIN(W$2*$E89-0.5+Param!$H$9))*100000,1),2)&gt;PWallY,        $G89*(W$2-Param!$G$16*$E89),        "NoWall"),    U89)</f>
        <v>3.3615570363097595</v>
      </c>
      <c r="X89" s="4">
        <f>IF(V89="NoWall",     IF(TRUNC(MOD((COS(X$2*$D89-0.5+Param!$H$8)+SIN(ROUND($H89*(X$2*$D89-Param!$G$15)+Param!$G$16,0)+Param!$H$9))*1000,1),2)&gt;PwallX,        $F89*(X$2-Param!$G$15*$D89),        "NoWall"),     V89)</f>
        <v>7205.949970208746</v>
      </c>
      <c r="Y89" s="4">
        <f>IF(W89="NoWall",    IF(TRUNC(MOD((COS(ROUND($I89*(Y$2*$E89-Param!$G$16)+Param!$G$15,0)+Param!$H$8)+SIN(Y$2*$E89-0.5+Param!$H$9))*100000,1),2)&gt;PWallY,        $G89*(Y$2-Param!$G$16*$E89),        "NoWall"),    W89)</f>
        <v>3.3615570363097595</v>
      </c>
      <c r="Z89" s="4">
        <f>IF(X89="NoWall",     IF(TRUNC(MOD((COS(Z$2*$D89-0.5+Param!$H$8)+SIN(ROUND($H89*(Z$2*$D89-Param!$G$15)+Param!$G$16,0)+Param!$H$9))*1000,1),2)&gt;PwallX,        $F89*(Z$2-Param!$G$15*$D89),        "NoWall"),     X89)</f>
        <v>7205.949970208746</v>
      </c>
      <c r="AA89" s="4">
        <f>IF(Y89="NoWall",    IF(TRUNC(MOD((COS(ROUND($I89*(AA$2*$E89-Param!$G$16)+Param!$G$15,0)+Param!$H$8)+SIN(AA$2*$E89-0.5+Param!$H$9))*100000,1),2)&gt;PWallY,        $G89*(AA$2-Param!$G$16*$E89),        "NoWall"),    Y89)</f>
        <v>3.3615570363097595</v>
      </c>
      <c r="AB89" s="8">
        <f t="shared" si="26"/>
        <v>3.3615570363097595</v>
      </c>
      <c r="AC89" s="8">
        <f>AB89*COS(B89-Param!$D$14)</f>
        <v>3.0461863104363567</v>
      </c>
      <c r="AD89" s="4">
        <f t="shared" si="27"/>
        <v>0.99990000000000001</v>
      </c>
      <c r="AE89" s="4">
        <f>MIN(AC89,Ghosts!P127)</f>
        <v>3.0461863104363567</v>
      </c>
    </row>
    <row r="90" spans="1:31" s="4" customFormat="1">
      <c r="A90" s="4">
        <f t="shared" si="28"/>
        <v>-36</v>
      </c>
      <c r="B90" s="4">
        <f>MOD(ATAN(A90/Param!$B$29*2)+Param!$D$14,2*PI())</f>
        <v>1.559608664636309</v>
      </c>
      <c r="C90" s="4">
        <f t="shared" si="19"/>
        <v>89.358994175694718</v>
      </c>
      <c r="D90" s="4">
        <f t="shared" si="23"/>
        <v>1</v>
      </c>
      <c r="E90" s="4">
        <f t="shared" si="24"/>
        <v>1</v>
      </c>
      <c r="F90" s="4">
        <f t="shared" si="20"/>
        <v>89.386043907999834</v>
      </c>
      <c r="G90" s="4">
        <f t="shared" si="25"/>
        <v>1.0000625851561977</v>
      </c>
      <c r="H90" s="4">
        <f t="shared" si="21"/>
        <v>89.380450018574393</v>
      </c>
      <c r="I90" s="4">
        <f t="shared" si="22"/>
        <v>1.1188128945336337E-2</v>
      </c>
      <c r="J90" s="4" t="str">
        <f>IF(TRUNC(MOD((COS(J$2*$D90-0.5+Param!$H$8)+SIN(ROUND($H90*(J$2*$D90-Param!$G$15)+Param!$G$16,0)+Param!$H$9))*1000,1),2)&gt;PwallX,    $F90*(J$2-Param!$G$15*$D90),    "NoWall")</f>
        <v>NoWall</v>
      </c>
      <c r="K90" s="4" t="str">
        <f>IF(TRUNC(MOD((COS(ROUND($I90*(K$2*$E90-Param!$G$16)+Param!$G$15,0)+Param!$H$8)+SIN(K$2*$E90-0.5+Param!$H$9))*100000,1),2)&gt;PWallY,    $G90*(K$2-Param!$G$16*$E90),    "NoWall")</f>
        <v>NoWall</v>
      </c>
      <c r="L90" s="4">
        <f>IF(J90="NoWall",     IF(TRUNC(MOD((COS(L$2*$D90-0.5+Param!$H$8)+SIN(ROUND($H90*(L$2*$D90-Param!$G$15)+Param!$G$16,0)+Param!$H$9))*1000,1),2)&gt;PwallX,        $F90*(L$2-Param!$G$15*$D90),        "NoWall"),     J90)</f>
        <v>100.5281364438334</v>
      </c>
      <c r="M90" s="4" t="str">
        <f>IF(K90="NoWall",    IF(TRUNC(MOD((COS(ROUND($I90*(M$2*$E90-Param!$G$16)+Param!$G$15,0)+Param!$H$8)+SIN(M$2*$E90-0.5+Param!$H$9))*100000,1),2)&gt;PWallY,        $G90*(M$2-Param!$G$16*$E90),        "NoWall"),    K90)</f>
        <v>NoWall</v>
      </c>
      <c r="N90" s="4">
        <f>IF(L90="NoWall",     IF(TRUNC(MOD((COS(N$2*$D90-0.5+Param!$H$8)+SIN(ROUND($H90*(N$2*$D90-Param!$G$15)+Param!$G$16,0)+Param!$H$9))*1000,1),2)&gt;PwallX,        $F90*(N$2-Param!$G$15*$D90),        "NoWall"),     L90)</f>
        <v>100.5281364438334</v>
      </c>
      <c r="O90" s="4" t="str">
        <f>IF(M90="NoWall",    IF(TRUNC(MOD((COS(ROUND($I90*(O$2*$E90-Param!$G$16)+Param!$G$15,0)+Param!$H$8)+SIN(O$2*$E90-0.5+Param!$H$9))*100000,1),2)&gt;PWallY,        $G90*(O$2-Param!$G$16*$E90),        "NoWall"),    M90)</f>
        <v>NoWall</v>
      </c>
      <c r="P90" s="4">
        <f>IF(N90="NoWall",     IF(TRUNC(MOD((COS(P$2*$D90-0.5+Param!$H$8)+SIN(ROUND($H90*(P$2*$D90-Param!$G$15)+Param!$G$16,0)+Param!$H$9))*1000,1),2)&gt;PwallX,        $F90*(P$2-Param!$G$15*$D90),        "NoWall"),     N90)</f>
        <v>100.5281364438334</v>
      </c>
      <c r="Q90" s="4">
        <f>IF(O90="NoWall",    IF(TRUNC(MOD((COS(ROUND($I90*(Q$2*$E90-Param!$G$16)+Param!$G$15,0)+Param!$H$8)+SIN(Q$2*$E90-0.5+Param!$H$9))*100000,1),2)&gt;PWallY,        $G90*(Q$2-Param!$G$16*$E90),        "NoWall"),    O90)</f>
        <v>3.3617672737549178</v>
      </c>
      <c r="R90" s="4">
        <f>IF(P90="NoWall",     IF(TRUNC(MOD((COS(R$2*$D90-0.5+Param!$H$8)+SIN(ROUND($H90*(R$2*$D90-Param!$G$15)+Param!$G$16,0)+Param!$H$9))*1000,1),2)&gt;PwallX,        $F90*(R$2-Param!$G$15*$D90),        "NoWall"),     P90)</f>
        <v>100.5281364438334</v>
      </c>
      <c r="S90" s="4">
        <f>IF(Q90="NoWall",    IF(TRUNC(MOD((COS(ROUND($I90*(S$2*$E90-Param!$G$16)+Param!$G$15,0)+Param!$H$8)+SIN(S$2*$E90-0.5+Param!$H$9))*100000,1),2)&gt;PWallY,        $G90*(S$2-Param!$G$16*$E90),        "NoWall"),    Q90)</f>
        <v>3.3617672737549178</v>
      </c>
      <c r="T90" s="4">
        <f>IF(R90="NoWall",     IF(TRUNC(MOD((COS(T$2*$D90-0.5+Param!$H$8)+SIN(ROUND($H90*(T$2*$D90-Param!$G$15)+Param!$G$16,0)+Param!$H$9))*1000,1),2)&gt;PwallX,        $F90*(T$2-Param!$G$15*$D90),        "NoWall"),     R90)</f>
        <v>100.5281364438334</v>
      </c>
      <c r="U90" s="4">
        <f>IF(S90="NoWall",    IF(TRUNC(MOD((COS(ROUND($I90*(U$2*$E90-Param!$G$16)+Param!$G$15,0)+Param!$H$8)+SIN(U$2*$E90-0.5+Param!$H$9))*100000,1),2)&gt;PWallY,        $G90*(U$2-Param!$G$16*$E90),        "NoWall"),    S90)</f>
        <v>3.3617672737549178</v>
      </c>
      <c r="V90" s="4">
        <f>IF(T90="NoWall",     IF(TRUNC(MOD((COS(V$2*$D90-0.5+Param!$H$8)+SIN(ROUND($H90*(V$2*$D90-Param!$G$15)+Param!$G$16,0)+Param!$H$9))*1000,1),2)&gt;PwallX,        $F90*(V$2-Param!$G$15*$D90),        "NoWall"),     T90)</f>
        <v>100.5281364438334</v>
      </c>
      <c r="W90" s="4">
        <f>IF(U90="NoWall",    IF(TRUNC(MOD((COS(ROUND($I90*(W$2*$E90-Param!$G$16)+Param!$G$15,0)+Param!$H$8)+SIN(W$2*$E90-0.5+Param!$H$9))*100000,1),2)&gt;PWallY,        $G90*(W$2-Param!$G$16*$E90),        "NoWall"),    U90)</f>
        <v>3.3617672737549178</v>
      </c>
      <c r="X90" s="4">
        <f>IF(V90="NoWall",     IF(TRUNC(MOD((COS(X$2*$D90-0.5+Param!$H$8)+SIN(ROUND($H90*(X$2*$D90-Param!$G$15)+Param!$G$16,0)+Param!$H$9))*1000,1),2)&gt;PwallX,        $F90*(X$2-Param!$G$15*$D90),        "NoWall"),     V90)</f>
        <v>100.5281364438334</v>
      </c>
      <c r="Y90" s="4">
        <f>IF(W90="NoWall",    IF(TRUNC(MOD((COS(ROUND($I90*(Y$2*$E90-Param!$G$16)+Param!$G$15,0)+Param!$H$8)+SIN(Y$2*$E90-0.5+Param!$H$9))*100000,1),2)&gt;PWallY,        $G90*(Y$2-Param!$G$16*$E90),        "NoWall"),    W90)</f>
        <v>3.3617672737549178</v>
      </c>
      <c r="Z90" s="4">
        <f>IF(X90="NoWall",     IF(TRUNC(MOD((COS(Z$2*$D90-0.5+Param!$H$8)+SIN(ROUND($H90*(Z$2*$D90-Param!$G$15)+Param!$G$16,0)+Param!$H$9))*1000,1),2)&gt;PwallX,        $F90*(Z$2-Param!$G$15*$D90),        "NoWall"),     X90)</f>
        <v>100.5281364438334</v>
      </c>
      <c r="AA90" s="4">
        <f>IF(Y90="NoWall",    IF(TRUNC(MOD((COS(ROUND($I90*(AA$2*$E90-Param!$G$16)+Param!$G$15,0)+Param!$H$8)+SIN(AA$2*$E90-0.5+Param!$H$9))*100000,1),2)&gt;PWallY,        $G90*(AA$2-Param!$G$16*$E90),        "NoWall"),    Y90)</f>
        <v>3.3617672737549178</v>
      </c>
      <c r="AB90" s="8">
        <f t="shared" si="26"/>
        <v>3.3617672737549178</v>
      </c>
      <c r="AC90" s="8">
        <f>AB90*COS(B90-Param!$D$14)</f>
        <v>3.0307107111323162</v>
      </c>
      <c r="AD90" s="4">
        <f t="shared" si="27"/>
        <v>0.99990000000000001</v>
      </c>
      <c r="AE90" s="4">
        <f>MIN(AC90,Ghosts!P128)</f>
        <v>3.0307107111323162</v>
      </c>
    </row>
    <row r="91" spans="1:31" s="4" customFormat="1">
      <c r="A91" s="4">
        <f t="shared" si="28"/>
        <v>-37</v>
      </c>
      <c r="B91" s="4">
        <f>MOD(ATAN(A91/Param!$B$29*2)+Param!$D$14,2*PI())</f>
        <v>1.5488285734018234</v>
      </c>
      <c r="C91" s="4">
        <f t="shared" si="19"/>
        <v>88.741340445192719</v>
      </c>
      <c r="D91" s="4">
        <f t="shared" si="23"/>
        <v>1</v>
      </c>
      <c r="E91" s="4">
        <f t="shared" si="24"/>
        <v>1</v>
      </c>
      <c r="F91" s="4">
        <f t="shared" si="20"/>
        <v>45.52492997343829</v>
      </c>
      <c r="G91" s="4">
        <f t="shared" si="25"/>
        <v>1.0002413396219199</v>
      </c>
      <c r="H91" s="4">
        <f t="shared" si="21"/>
        <v>45.513945655001834</v>
      </c>
      <c r="I91" s="4">
        <f t="shared" si="22"/>
        <v>2.1971287824177101E-2</v>
      </c>
      <c r="J91" s="4" t="str">
        <f>IF(TRUNC(MOD((COS(J$2*$D91-0.5+Param!$H$8)+SIN(ROUND($H91*(J$2*$D91-Param!$G$15)+Param!$G$16,0)+Param!$H$9))*1000,1),2)&gt;PwallX,    $F91*(J$2-Param!$G$15*$D91),    "NoWall")</f>
        <v>NoWall</v>
      </c>
      <c r="K91" s="4" t="str">
        <f>IF(TRUNC(MOD((COS(ROUND($I91*(K$2*$E91-Param!$G$16)+Param!$G$15,0)+Param!$H$8)+SIN(K$2*$E91-0.5+Param!$H$9))*100000,1),2)&gt;PWallY,    $G91*(K$2-Param!$G$16*$E91),    "NoWall")</f>
        <v>NoWall</v>
      </c>
      <c r="L91" s="4" t="str">
        <f>IF(J91="NoWall",     IF(TRUNC(MOD((COS(L$2*$D91-0.5+Param!$H$8)+SIN(ROUND($H91*(L$2*$D91-Param!$G$15)+Param!$G$16,0)+Param!$H$9))*1000,1),2)&gt;PwallX,        $F91*(L$2-Param!$G$15*$D91),        "NoWall"),     J91)</f>
        <v>NoWall</v>
      </c>
      <c r="M91" s="4" t="str">
        <f>IF(K91="NoWall",    IF(TRUNC(MOD((COS(ROUND($I91*(M$2*$E91-Param!$G$16)+Param!$G$15,0)+Param!$H$8)+SIN(M$2*$E91-0.5+Param!$H$9))*100000,1),2)&gt;PWallY,        $G91*(M$2-Param!$G$16*$E91),        "NoWall"),    K91)</f>
        <v>NoWall</v>
      </c>
      <c r="N91" s="4" t="str">
        <f>IF(L91="NoWall",     IF(TRUNC(MOD((COS(N$2*$D91-0.5+Param!$H$8)+SIN(ROUND($H91*(N$2*$D91-Param!$G$15)+Param!$G$16,0)+Param!$H$9))*1000,1),2)&gt;PwallX,        $F91*(N$2-Param!$G$15*$D91),        "NoWall"),     L91)</f>
        <v>NoWall</v>
      </c>
      <c r="O91" s="4" t="str">
        <f>IF(M91="NoWall",    IF(TRUNC(MOD((COS(ROUND($I91*(O$2*$E91-Param!$G$16)+Param!$G$15,0)+Param!$H$8)+SIN(O$2*$E91-0.5+Param!$H$9))*100000,1),2)&gt;PWallY,        $G91*(O$2-Param!$G$16*$E91),        "NoWall"),    M91)</f>
        <v>NoWall</v>
      </c>
      <c r="P91" s="4" t="str">
        <f>IF(N91="NoWall",     IF(TRUNC(MOD((COS(P$2*$D91-0.5+Param!$H$8)+SIN(ROUND($H91*(P$2*$D91-Param!$G$15)+Param!$G$16,0)+Param!$H$9))*1000,1),2)&gt;PwallX,        $F91*(P$2-Param!$G$15*$D91),        "NoWall"),     N91)</f>
        <v>NoWall</v>
      </c>
      <c r="Q91" s="4">
        <f>IF(O91="NoWall",    IF(TRUNC(MOD((COS(ROUND($I91*(Q$2*$E91-Param!$G$16)+Param!$G$15,0)+Param!$H$8)+SIN(Q$2*$E91-0.5+Param!$H$9))*100000,1),2)&gt;PWallY,        $G91*(Q$2-Param!$G$16*$E91),        "NoWall"),    O91)</f>
        <v>3.3623681670608185</v>
      </c>
      <c r="R91" s="4" t="str">
        <f>IF(P91="NoWall",     IF(TRUNC(MOD((COS(R$2*$D91-0.5+Param!$H$8)+SIN(ROUND($H91*(R$2*$D91-Param!$G$15)+Param!$G$16,0)+Param!$H$9))*1000,1),2)&gt;PwallX,        $F91*(R$2-Param!$G$15*$D91),        "NoWall"),     P91)</f>
        <v>NoWall</v>
      </c>
      <c r="S91" s="4">
        <f>IF(Q91="NoWall",    IF(TRUNC(MOD((COS(ROUND($I91*(S$2*$E91-Param!$G$16)+Param!$G$15,0)+Param!$H$8)+SIN(S$2*$E91-0.5+Param!$H$9))*100000,1),2)&gt;PWallY,        $G91*(S$2-Param!$G$16*$E91),        "NoWall"),    Q91)</f>
        <v>3.3623681670608185</v>
      </c>
      <c r="T91" s="4">
        <f>IF(R91="NoWall",     IF(TRUNC(MOD((COS(T$2*$D91-0.5+Param!$H$8)+SIN(ROUND($H91*(T$2*$D91-Param!$G$15)+Param!$G$16,0)+Param!$H$9))*1000,1),2)&gt;PwallX,        $F91*(T$2-Param!$G$15*$D91),        "NoWall"),     R91)</f>
        <v>233.29939460668871</v>
      </c>
      <c r="U91" s="4">
        <f>IF(S91="NoWall",    IF(TRUNC(MOD((COS(ROUND($I91*(U$2*$E91-Param!$G$16)+Param!$G$15,0)+Param!$H$8)+SIN(U$2*$E91-0.5+Param!$H$9))*100000,1),2)&gt;PWallY,        $G91*(U$2-Param!$G$16*$E91),        "NoWall"),    S91)</f>
        <v>3.3623681670608185</v>
      </c>
      <c r="V91" s="4">
        <f>IF(T91="NoWall",     IF(TRUNC(MOD((COS(V$2*$D91-0.5+Param!$H$8)+SIN(ROUND($H91*(V$2*$D91-Param!$G$15)+Param!$G$16,0)+Param!$H$9))*1000,1),2)&gt;PwallX,        $F91*(V$2-Param!$G$15*$D91),        "NoWall"),     T91)</f>
        <v>233.29939460668871</v>
      </c>
      <c r="W91" s="4">
        <f>IF(U91="NoWall",    IF(TRUNC(MOD((COS(ROUND($I91*(W$2*$E91-Param!$G$16)+Param!$G$15,0)+Param!$H$8)+SIN(W$2*$E91-0.5+Param!$H$9))*100000,1),2)&gt;PWallY,        $G91*(W$2-Param!$G$16*$E91),        "NoWall"),    U91)</f>
        <v>3.3623681670608185</v>
      </c>
      <c r="X91" s="4">
        <f>IF(V91="NoWall",     IF(TRUNC(MOD((COS(X$2*$D91-0.5+Param!$H$8)+SIN(ROUND($H91*(X$2*$D91-Param!$G$15)+Param!$G$16,0)+Param!$H$9))*1000,1),2)&gt;PwallX,        $F91*(X$2-Param!$G$15*$D91),        "NoWall"),     V91)</f>
        <v>233.29939460668871</v>
      </c>
      <c r="Y91" s="4">
        <f>IF(W91="NoWall",    IF(TRUNC(MOD((COS(ROUND($I91*(Y$2*$E91-Param!$G$16)+Param!$G$15,0)+Param!$H$8)+SIN(Y$2*$E91-0.5+Param!$H$9))*100000,1),2)&gt;PWallY,        $G91*(Y$2-Param!$G$16*$E91),        "NoWall"),    W91)</f>
        <v>3.3623681670608185</v>
      </c>
      <c r="Z91" s="4">
        <f>IF(X91="NoWall",     IF(TRUNC(MOD((COS(Z$2*$D91-0.5+Param!$H$8)+SIN(ROUND($H91*(Z$2*$D91-Param!$G$15)+Param!$G$16,0)+Param!$H$9))*1000,1),2)&gt;PwallX,        $F91*(Z$2-Param!$G$15*$D91),        "NoWall"),     X91)</f>
        <v>233.29939460668871</v>
      </c>
      <c r="AA91" s="4">
        <f>IF(Y91="NoWall",    IF(TRUNC(MOD((COS(ROUND($I91*(AA$2*$E91-Param!$G$16)+Param!$G$15,0)+Param!$H$8)+SIN(AA$2*$E91-0.5+Param!$H$9))*100000,1),2)&gt;PWallY,        $G91*(AA$2-Param!$G$16*$E91),        "NoWall"),    Y91)</f>
        <v>3.3623681670608185</v>
      </c>
      <c r="AB91" s="8">
        <f t="shared" si="26"/>
        <v>3.3623681670608185</v>
      </c>
      <c r="AC91" s="8">
        <f>AB91*COS(B91-Param!$D$14)</f>
        <v>3.015391559000355</v>
      </c>
      <c r="AD91" s="4">
        <f t="shared" si="27"/>
        <v>0.9997587186088398</v>
      </c>
      <c r="AE91" s="4">
        <f>MIN(AC91,Ghosts!P129)</f>
        <v>3.015391559000355</v>
      </c>
    </row>
    <row r="92" spans="1:31" s="4" customFormat="1">
      <c r="A92" s="4">
        <f t="shared" si="28"/>
        <v>-38</v>
      </c>
      <c r="B92" s="4">
        <f>MOD(ATAN(A92/Param!$B$29*2)+Param!$D$14,2*PI())</f>
        <v>1.538161932021157</v>
      </c>
      <c r="C92" s="4">
        <f t="shared" si="19"/>
        <v>88.130186912500932</v>
      </c>
      <c r="D92" s="4">
        <f t="shared" si="23"/>
        <v>1</v>
      </c>
      <c r="E92" s="4">
        <f t="shared" si="24"/>
        <v>1</v>
      </c>
      <c r="F92" s="4">
        <f t="shared" si="20"/>
        <v>30.647956844666492</v>
      </c>
      <c r="G92" s="4">
        <f t="shared" si="25"/>
        <v>1.0005327382620364</v>
      </c>
      <c r="H92" s="4">
        <f t="shared" si="21"/>
        <v>30.631638198969046</v>
      </c>
      <c r="I92" s="4">
        <f t="shared" si="22"/>
        <v>3.2645984961837807E-2</v>
      </c>
      <c r="J92" s="4">
        <f>IF(TRUNC(MOD((COS(J$2*$D92-0.5+Param!$H$8)+SIN(ROUND($H92*(J$2*$D92-Param!$G$15)+Param!$G$16,0)+Param!$H$9))*1000,1),2)&gt;PwallX,    $F92*(J$2-Param!$G$15*$D92),    "NoWall")</f>
        <v>3.8203097068372007</v>
      </c>
      <c r="K92" s="4" t="str">
        <f>IF(TRUNC(MOD((COS(ROUND($I92*(K$2*$E92-Param!$G$16)+Param!$G$15,0)+Param!$H$8)+SIN(K$2*$E92-0.5+Param!$H$9))*100000,1),2)&gt;PWallY,    $G92*(K$2-Param!$G$16*$E92),    "NoWall")</f>
        <v>NoWall</v>
      </c>
      <c r="L92" s="4">
        <f>IF(J92="NoWall",     IF(TRUNC(MOD((COS(L$2*$D92-0.5+Param!$H$8)+SIN(ROUND($H92*(L$2*$D92-Param!$G$15)+Param!$G$16,0)+Param!$H$9))*1000,1),2)&gt;PwallX,        $F92*(L$2-Param!$G$15*$D92),        "NoWall"),     J92)</f>
        <v>3.8203097068372007</v>
      </c>
      <c r="M92" s="4" t="str">
        <f>IF(K92="NoWall",    IF(TRUNC(MOD((COS(ROUND($I92*(M$2*$E92-Param!$G$16)+Param!$G$15,0)+Param!$H$8)+SIN(M$2*$E92-0.5+Param!$H$9))*100000,1),2)&gt;PWallY,        $G92*(M$2-Param!$G$16*$E92),        "NoWall"),    K92)</f>
        <v>NoWall</v>
      </c>
      <c r="N92" s="4">
        <f>IF(L92="NoWall",     IF(TRUNC(MOD((COS(N$2*$D92-0.5+Param!$H$8)+SIN(ROUND($H92*(N$2*$D92-Param!$G$15)+Param!$G$16,0)+Param!$H$9))*1000,1),2)&gt;PwallX,        $F92*(N$2-Param!$G$15*$D92),        "NoWall"),     L92)</f>
        <v>3.8203097068372007</v>
      </c>
      <c r="O92" s="4" t="str">
        <f>IF(M92="NoWall",    IF(TRUNC(MOD((COS(ROUND($I92*(O$2*$E92-Param!$G$16)+Param!$G$15,0)+Param!$H$8)+SIN(O$2*$E92-0.5+Param!$H$9))*100000,1),2)&gt;PWallY,        $G92*(O$2-Param!$G$16*$E92),        "NoWall"),    M92)</f>
        <v>NoWall</v>
      </c>
      <c r="P92" s="4">
        <f>IF(N92="NoWall",     IF(TRUNC(MOD((COS(P$2*$D92-0.5+Param!$H$8)+SIN(ROUND($H92*(P$2*$D92-Param!$G$15)+Param!$G$16,0)+Param!$H$9))*1000,1),2)&gt;PwallX,        $F92*(P$2-Param!$G$15*$D92),        "NoWall"),     N92)</f>
        <v>3.8203097068372007</v>
      </c>
      <c r="Q92" s="4">
        <f>IF(O92="NoWall",    IF(TRUNC(MOD((COS(ROUND($I92*(Q$2*$E92-Param!$G$16)+Param!$G$15,0)+Param!$H$8)+SIN(Q$2*$E92-0.5+Param!$H$9))*100000,1),2)&gt;PWallY,        $G92*(Q$2-Param!$G$16*$E92),        "NoWall"),    O92)</f>
        <v>3.3633477201672948</v>
      </c>
      <c r="R92" s="4">
        <f>IF(P92="NoWall",     IF(TRUNC(MOD((COS(R$2*$D92-0.5+Param!$H$8)+SIN(ROUND($H92*(R$2*$D92-Param!$G$15)+Param!$G$16,0)+Param!$H$9))*1000,1),2)&gt;PwallX,        $F92*(R$2-Param!$G$15*$D92),        "NoWall"),     P92)</f>
        <v>3.8203097068372007</v>
      </c>
      <c r="S92" s="4">
        <f>IF(Q92="NoWall",    IF(TRUNC(MOD((COS(ROUND($I92*(S$2*$E92-Param!$G$16)+Param!$G$15,0)+Param!$H$8)+SIN(S$2*$E92-0.5+Param!$H$9))*100000,1),2)&gt;PWallY,        $G92*(S$2-Param!$G$16*$E92),        "NoWall"),    Q92)</f>
        <v>3.3633477201672948</v>
      </c>
      <c r="T92" s="4">
        <f>IF(R92="NoWall",     IF(TRUNC(MOD((COS(T$2*$D92-0.5+Param!$H$8)+SIN(ROUND($H92*(T$2*$D92-Param!$G$15)+Param!$G$16,0)+Param!$H$9))*1000,1),2)&gt;PwallX,        $F92*(T$2-Param!$G$15*$D92),        "NoWall"),     R92)</f>
        <v>3.8203097068372007</v>
      </c>
      <c r="U92" s="4">
        <f>IF(S92="NoWall",    IF(TRUNC(MOD((COS(ROUND($I92*(U$2*$E92-Param!$G$16)+Param!$G$15,0)+Param!$H$8)+SIN(U$2*$E92-0.5+Param!$H$9))*100000,1),2)&gt;PWallY,        $G92*(U$2-Param!$G$16*$E92),        "NoWall"),    S92)</f>
        <v>3.3633477201672948</v>
      </c>
      <c r="V92" s="4">
        <f>IF(T92="NoWall",     IF(TRUNC(MOD((COS(V$2*$D92-0.5+Param!$H$8)+SIN(ROUND($H92*(V$2*$D92-Param!$G$15)+Param!$G$16,0)+Param!$H$9))*1000,1),2)&gt;PwallX,        $F92*(V$2-Param!$G$15*$D92),        "NoWall"),     T92)</f>
        <v>3.8203097068372007</v>
      </c>
      <c r="W92" s="4">
        <f>IF(U92="NoWall",    IF(TRUNC(MOD((COS(ROUND($I92*(W$2*$E92-Param!$G$16)+Param!$G$15,0)+Param!$H$8)+SIN(W$2*$E92-0.5+Param!$H$9))*100000,1),2)&gt;PWallY,        $G92*(W$2-Param!$G$16*$E92),        "NoWall"),    U92)</f>
        <v>3.3633477201672948</v>
      </c>
      <c r="X92" s="4">
        <f>IF(V92="NoWall",     IF(TRUNC(MOD((COS(X$2*$D92-0.5+Param!$H$8)+SIN(ROUND($H92*(X$2*$D92-Param!$G$15)+Param!$G$16,0)+Param!$H$9))*1000,1),2)&gt;PwallX,        $F92*(X$2-Param!$G$15*$D92),        "NoWall"),     V92)</f>
        <v>3.8203097068372007</v>
      </c>
      <c r="Y92" s="4">
        <f>IF(W92="NoWall",    IF(TRUNC(MOD((COS(ROUND($I92*(Y$2*$E92-Param!$G$16)+Param!$G$15,0)+Param!$H$8)+SIN(Y$2*$E92-0.5+Param!$H$9))*100000,1),2)&gt;PWallY,        $G92*(Y$2-Param!$G$16*$E92),        "NoWall"),    W92)</f>
        <v>3.3633477201672948</v>
      </c>
      <c r="Z92" s="4">
        <f>IF(X92="NoWall",     IF(TRUNC(MOD((COS(Z$2*$D92-0.5+Param!$H$8)+SIN(ROUND($H92*(Z$2*$D92-Param!$G$15)+Param!$G$16,0)+Param!$H$9))*1000,1),2)&gt;PwallX,        $F92*(Z$2-Param!$G$15*$D92),        "NoWall"),     X92)</f>
        <v>3.8203097068372007</v>
      </c>
      <c r="AA92" s="4">
        <f>IF(Y92="NoWall",    IF(TRUNC(MOD((COS(ROUND($I92*(AA$2*$E92-Param!$G$16)+Param!$G$15,0)+Param!$H$8)+SIN(AA$2*$E92-0.5+Param!$H$9))*100000,1),2)&gt;PWallY,        $G92*(AA$2-Param!$G$16*$E92),        "NoWall"),    Y92)</f>
        <v>3.3633477201672948</v>
      </c>
      <c r="AB92" s="8">
        <f t="shared" si="26"/>
        <v>3.3633477201672948</v>
      </c>
      <c r="AC92" s="8">
        <f>AB92*COS(B92-Param!$D$14)</f>
        <v>3.000226493619067</v>
      </c>
      <c r="AD92" s="4">
        <f t="shared" si="27"/>
        <v>0.99946754539690352</v>
      </c>
      <c r="AE92" s="4">
        <f>MIN(AC92,Ghosts!P130)</f>
        <v>3.000226493619067</v>
      </c>
    </row>
    <row r="93" spans="1:31" s="4" customFormat="1">
      <c r="A93" s="4">
        <f t="shared" si="28"/>
        <v>-39</v>
      </c>
      <c r="B93" s="4">
        <f>MOD(ATAN(A93/Param!$B$29*2)+Param!$D$14,2*PI())</f>
        <v>1.5276093478008828</v>
      </c>
      <c r="C93" s="4">
        <f t="shared" si="19"/>
        <v>87.525568373722862</v>
      </c>
      <c r="D93" s="4">
        <f t="shared" si="23"/>
        <v>1</v>
      </c>
      <c r="E93" s="4">
        <f t="shared" si="24"/>
        <v>1</v>
      </c>
      <c r="F93" s="4">
        <f t="shared" si="20"/>
        <v>23.162326781834732</v>
      </c>
      <c r="G93" s="4">
        <f t="shared" si="25"/>
        <v>1.000933282847112</v>
      </c>
      <c r="H93" s="4">
        <f t="shared" si="21"/>
        <v>23.140729935516262</v>
      </c>
      <c r="I93" s="4">
        <f t="shared" si="22"/>
        <v>4.3213848603159473E-2</v>
      </c>
      <c r="J93" s="4" t="str">
        <f>IF(TRUNC(MOD((COS(J$2*$D93-0.5+Param!$H$8)+SIN(ROUND($H93*(J$2*$D93-Param!$G$15)+Param!$G$16,0)+Param!$H$9))*1000,1),2)&gt;PwallX,    $F93*(J$2-Param!$G$15*$D93),    "NoWall")</f>
        <v>NoWall</v>
      </c>
      <c r="K93" s="4" t="str">
        <f>IF(TRUNC(MOD((COS(ROUND($I93*(K$2*$E93-Param!$G$16)+Param!$G$15,0)+Param!$H$8)+SIN(K$2*$E93-0.5+Param!$H$9))*100000,1),2)&gt;PWallY,    $G93*(K$2-Param!$G$16*$E93),    "NoWall")</f>
        <v>NoWall</v>
      </c>
      <c r="L93" s="4">
        <f>IF(J93="NoWall",     IF(TRUNC(MOD((COS(L$2*$D93-0.5+Param!$H$8)+SIN(ROUND($H93*(L$2*$D93-Param!$G$15)+Param!$G$16,0)+Param!$H$9))*1000,1),2)&gt;PwallX,        $F93*(L$2-Param!$G$15*$D93),        "NoWall"),     J93)</f>
        <v>26.049542470830243</v>
      </c>
      <c r="M93" s="4" t="str">
        <f>IF(K93="NoWall",    IF(TRUNC(MOD((COS(ROUND($I93*(M$2*$E93-Param!$G$16)+Param!$G$15,0)+Param!$H$8)+SIN(M$2*$E93-0.5+Param!$H$9))*100000,1),2)&gt;PWallY,        $G93*(M$2-Param!$G$16*$E93),        "NoWall"),    K93)</f>
        <v>NoWall</v>
      </c>
      <c r="N93" s="4">
        <f>IF(L93="NoWall",     IF(TRUNC(MOD((COS(N$2*$D93-0.5+Param!$H$8)+SIN(ROUND($H93*(N$2*$D93-Param!$G$15)+Param!$G$16,0)+Param!$H$9))*1000,1),2)&gt;PwallX,        $F93*(N$2-Param!$G$15*$D93),        "NoWall"),     L93)</f>
        <v>26.049542470830243</v>
      </c>
      <c r="O93" s="4" t="str">
        <f>IF(M93="NoWall",    IF(TRUNC(MOD((COS(ROUND($I93*(O$2*$E93-Param!$G$16)+Param!$G$15,0)+Param!$H$8)+SIN(O$2*$E93-0.5+Param!$H$9))*100000,1),2)&gt;PWallY,        $G93*(O$2-Param!$G$16*$E93),        "NoWall"),    M93)</f>
        <v>NoWall</v>
      </c>
      <c r="P93" s="4">
        <f>IF(N93="NoWall",     IF(TRUNC(MOD((COS(P$2*$D93-0.5+Param!$H$8)+SIN(ROUND($H93*(P$2*$D93-Param!$G$15)+Param!$G$16,0)+Param!$H$9))*1000,1),2)&gt;PwallX,        $F93*(P$2-Param!$G$15*$D93),        "NoWall"),     N93)</f>
        <v>26.049542470830243</v>
      </c>
      <c r="Q93" s="4" t="str">
        <f>IF(O93="NoWall",    IF(TRUNC(MOD((COS(ROUND($I93*(Q$2*$E93-Param!$G$16)+Param!$G$15,0)+Param!$H$8)+SIN(Q$2*$E93-0.5+Param!$H$9))*100000,1),2)&gt;PWallY,        $G93*(Q$2-Param!$G$16*$E93),        "NoWall"),    O93)</f>
        <v>NoWall</v>
      </c>
      <c r="R93" s="4">
        <f>IF(P93="NoWall",     IF(TRUNC(MOD((COS(R$2*$D93-0.5+Param!$H$8)+SIN(ROUND($H93*(R$2*$D93-Param!$G$15)+Param!$G$16,0)+Param!$H$9))*1000,1),2)&gt;PwallX,        $F93*(R$2-Param!$G$15*$D93),        "NoWall"),     P93)</f>
        <v>26.049542470830243</v>
      </c>
      <c r="S93" s="4" t="str">
        <f>IF(Q93="NoWall",    IF(TRUNC(MOD((COS(ROUND($I93*(S$2*$E93-Param!$G$16)+Param!$G$15,0)+Param!$H$8)+SIN(S$2*$E93-0.5+Param!$H$9))*100000,1),2)&gt;PWallY,        $G93*(S$2-Param!$G$16*$E93),        "NoWall"),    Q93)</f>
        <v>NoWall</v>
      </c>
      <c r="T93" s="4">
        <f>IF(R93="NoWall",     IF(TRUNC(MOD((COS(T$2*$D93-0.5+Param!$H$8)+SIN(ROUND($H93*(T$2*$D93-Param!$G$15)+Param!$G$16,0)+Param!$H$9))*1000,1),2)&gt;PwallX,        $F93*(T$2-Param!$G$15*$D93),        "NoWall"),     R93)</f>
        <v>26.049542470830243</v>
      </c>
      <c r="U93" s="4" t="str">
        <f>IF(S93="NoWall",    IF(TRUNC(MOD((COS(ROUND($I93*(U$2*$E93-Param!$G$16)+Param!$G$15,0)+Param!$H$8)+SIN(U$2*$E93-0.5+Param!$H$9))*100000,1),2)&gt;PWallY,        $G93*(U$2-Param!$G$16*$E93),        "NoWall"),    S93)</f>
        <v>NoWall</v>
      </c>
      <c r="V93" s="4">
        <f>IF(T93="NoWall",     IF(TRUNC(MOD((COS(V$2*$D93-0.5+Param!$H$8)+SIN(ROUND($H93*(V$2*$D93-Param!$G$15)+Param!$G$16,0)+Param!$H$9))*1000,1),2)&gt;PwallX,        $F93*(V$2-Param!$G$15*$D93),        "NoWall"),     T93)</f>
        <v>26.049542470830243</v>
      </c>
      <c r="W93" s="4" t="str">
        <f>IF(U93="NoWall",    IF(TRUNC(MOD((COS(ROUND($I93*(W$2*$E93-Param!$G$16)+Param!$G$15,0)+Param!$H$8)+SIN(W$2*$E93-0.5+Param!$H$9))*100000,1),2)&gt;PWallY,        $G93*(W$2-Param!$G$16*$E93),        "NoWall"),    U93)</f>
        <v>NoWall</v>
      </c>
      <c r="X93" s="4">
        <f>IF(V93="NoWall",     IF(TRUNC(MOD((COS(X$2*$D93-0.5+Param!$H$8)+SIN(ROUND($H93*(X$2*$D93-Param!$G$15)+Param!$G$16,0)+Param!$H$9))*1000,1),2)&gt;PwallX,        $F93*(X$2-Param!$G$15*$D93),        "NoWall"),     V93)</f>
        <v>26.049542470830243</v>
      </c>
      <c r="Y93" s="4" t="str">
        <f>IF(W93="NoWall",    IF(TRUNC(MOD((COS(ROUND($I93*(Y$2*$E93-Param!$G$16)+Param!$G$15,0)+Param!$H$8)+SIN(Y$2*$E93-0.5+Param!$H$9))*100000,1),2)&gt;PWallY,        $G93*(Y$2-Param!$G$16*$E93),        "NoWall"),    W93)</f>
        <v>NoWall</v>
      </c>
      <c r="Z93" s="4">
        <f>IF(X93="NoWall",     IF(TRUNC(MOD((COS(Z$2*$D93-0.5+Param!$H$8)+SIN(ROUND($H93*(Z$2*$D93-Param!$G$15)+Param!$G$16,0)+Param!$H$9))*1000,1),2)&gt;PwallX,        $F93*(Z$2-Param!$G$15*$D93),        "NoWall"),     X93)</f>
        <v>26.049542470830243</v>
      </c>
      <c r="AA93" s="4" t="str">
        <f>IF(Y93="NoWall",    IF(TRUNC(MOD((COS(ROUND($I93*(AA$2*$E93-Param!$G$16)+Param!$G$15,0)+Param!$H$8)+SIN(AA$2*$E93-0.5+Param!$H$9))*100000,1),2)&gt;PWallY,        $G93*(AA$2-Param!$G$16*$E93),        "NoWall"),    Y93)</f>
        <v>NoWall</v>
      </c>
      <c r="AB93" s="8">
        <f t="shared" si="26"/>
        <v>26.049542470830243</v>
      </c>
      <c r="AC93" s="8">
        <f>AB93*COS(B93-Param!$D$14)</f>
        <v>23.11159174459474</v>
      </c>
      <c r="AD93" s="4">
        <f t="shared" si="27"/>
        <v>4.3173555464395712E-2</v>
      </c>
      <c r="AE93" s="4">
        <f>MIN(AC93,Ghosts!P131)</f>
        <v>23.11159174459474</v>
      </c>
    </row>
    <row r="94" spans="1:31" s="4" customFormat="1">
      <c r="A94" s="4">
        <f t="shared" si="28"/>
        <v>-40</v>
      </c>
      <c r="B94" s="4">
        <f>MOD(ATAN(A94/Param!$B$29*2)+Param!$D$14,2*PI())</f>
        <v>1.5171713135397507</v>
      </c>
      <c r="C94" s="4">
        <f t="shared" si="19"/>
        <v>86.92751306414705</v>
      </c>
      <c r="D94" s="4">
        <f t="shared" si="23"/>
        <v>1</v>
      </c>
      <c r="E94" s="4">
        <f t="shared" si="24"/>
        <v>1</v>
      </c>
      <c r="F94" s="4">
        <f t="shared" si="20"/>
        <v>18.656954540136642</v>
      </c>
      <c r="G94" s="4">
        <f t="shared" si="25"/>
        <v>1.0014395458147318</v>
      </c>
      <c r="H94" s="4">
        <f t="shared" si="21"/>
        <v>18.630135606396568</v>
      </c>
      <c r="I94" s="4">
        <f t="shared" si="22"/>
        <v>5.3676474563966931E-2</v>
      </c>
      <c r="J94" s="4" t="str">
        <f>IF(TRUNC(MOD((COS(J$2*$D94-0.5+Param!$H$8)+SIN(ROUND($H94*(J$2*$D94-Param!$G$15)+Param!$G$16,0)+Param!$H$9))*1000,1),2)&gt;PwallX,    $F94*(J$2-Param!$G$15*$D94),    "NoWall")</f>
        <v>NoWall</v>
      </c>
      <c r="K94" s="4" t="str">
        <f>IF(TRUNC(MOD((COS(ROUND($I94*(K$2*$E94-Param!$G$16)+Param!$G$15,0)+Param!$H$8)+SIN(K$2*$E94-0.5+Param!$H$9))*100000,1),2)&gt;PWallY,    $G94*(K$2-Param!$G$16*$E94),    "NoWall")</f>
        <v>NoWall</v>
      </c>
      <c r="L94" s="4">
        <f>IF(J94="NoWall",     IF(TRUNC(MOD((COS(L$2*$D94-0.5+Param!$H$8)+SIN(ROUND($H94*(L$2*$D94-Param!$G$15)+Param!$G$16,0)+Param!$H$9))*1000,1),2)&gt;PwallX,        $F94*(L$2-Param!$G$15*$D94),        "NoWall"),     J94)</f>
        <v>20.982569421772972</v>
      </c>
      <c r="M94" s="4" t="str">
        <f>IF(K94="NoWall",    IF(TRUNC(MOD((COS(ROUND($I94*(M$2*$E94-Param!$G$16)+Param!$G$15,0)+Param!$H$8)+SIN(M$2*$E94-0.5+Param!$H$9))*100000,1),2)&gt;PWallY,        $G94*(M$2-Param!$G$16*$E94),        "NoWall"),    K94)</f>
        <v>NoWall</v>
      </c>
      <c r="N94" s="4">
        <f>IF(L94="NoWall",     IF(TRUNC(MOD((COS(N$2*$D94-0.5+Param!$H$8)+SIN(ROUND($H94*(N$2*$D94-Param!$G$15)+Param!$G$16,0)+Param!$H$9))*1000,1),2)&gt;PwallX,        $F94*(N$2-Param!$G$15*$D94),        "NoWall"),     L94)</f>
        <v>20.982569421772972</v>
      </c>
      <c r="O94" s="4">
        <f>IF(M94="NoWall",    IF(TRUNC(MOD((COS(ROUND($I94*(O$2*$E94-Param!$G$16)+Param!$G$15,0)+Param!$H$8)+SIN(O$2*$E94-0.5+Param!$H$9))*100000,1),2)&gt;PWallY,        $G94*(O$2-Param!$G$16*$E94),        "NoWall"),    M94)</f>
        <v>2.3649564595294046</v>
      </c>
      <c r="P94" s="4">
        <f>IF(N94="NoWall",     IF(TRUNC(MOD((COS(P$2*$D94-0.5+Param!$H$8)+SIN(ROUND($H94*(P$2*$D94-Param!$G$15)+Param!$G$16,0)+Param!$H$9))*1000,1),2)&gt;PwallX,        $F94*(P$2-Param!$G$15*$D94),        "NoWall"),     N94)</f>
        <v>20.982569421772972</v>
      </c>
      <c r="Q94" s="4">
        <f>IF(O94="NoWall",    IF(TRUNC(MOD((COS(ROUND($I94*(Q$2*$E94-Param!$G$16)+Param!$G$15,0)+Param!$H$8)+SIN(Q$2*$E94-0.5+Param!$H$9))*100000,1),2)&gt;PWallY,        $G94*(Q$2-Param!$G$16*$E94),        "NoWall"),    O94)</f>
        <v>2.3649564595294046</v>
      </c>
      <c r="R94" s="4">
        <f>IF(P94="NoWall",     IF(TRUNC(MOD((COS(R$2*$D94-0.5+Param!$H$8)+SIN(ROUND($H94*(R$2*$D94-Param!$G$15)+Param!$G$16,0)+Param!$H$9))*1000,1),2)&gt;PwallX,        $F94*(R$2-Param!$G$15*$D94),        "NoWall"),     P94)</f>
        <v>20.982569421772972</v>
      </c>
      <c r="S94" s="4">
        <f>IF(Q94="NoWall",    IF(TRUNC(MOD((COS(ROUND($I94*(S$2*$E94-Param!$G$16)+Param!$G$15,0)+Param!$H$8)+SIN(S$2*$E94-0.5+Param!$H$9))*100000,1),2)&gt;PWallY,        $G94*(S$2-Param!$G$16*$E94),        "NoWall"),    Q94)</f>
        <v>2.3649564595294046</v>
      </c>
      <c r="T94" s="4">
        <f>IF(R94="NoWall",     IF(TRUNC(MOD((COS(T$2*$D94-0.5+Param!$H$8)+SIN(ROUND($H94*(T$2*$D94-Param!$G$15)+Param!$G$16,0)+Param!$H$9))*1000,1),2)&gt;PwallX,        $F94*(T$2-Param!$G$15*$D94),        "NoWall"),     R94)</f>
        <v>20.982569421772972</v>
      </c>
      <c r="U94" s="4">
        <f>IF(S94="NoWall",    IF(TRUNC(MOD((COS(ROUND($I94*(U$2*$E94-Param!$G$16)+Param!$G$15,0)+Param!$H$8)+SIN(U$2*$E94-0.5+Param!$H$9))*100000,1),2)&gt;PWallY,        $G94*(U$2-Param!$G$16*$E94),        "NoWall"),    S94)</f>
        <v>2.3649564595294046</v>
      </c>
      <c r="V94" s="4">
        <f>IF(T94="NoWall",     IF(TRUNC(MOD((COS(V$2*$D94-0.5+Param!$H$8)+SIN(ROUND($H94*(V$2*$D94-Param!$G$15)+Param!$G$16,0)+Param!$H$9))*1000,1),2)&gt;PwallX,        $F94*(V$2-Param!$G$15*$D94),        "NoWall"),     T94)</f>
        <v>20.982569421772972</v>
      </c>
      <c r="W94" s="4">
        <f>IF(U94="NoWall",    IF(TRUNC(MOD((COS(ROUND($I94*(W$2*$E94-Param!$G$16)+Param!$G$15,0)+Param!$H$8)+SIN(W$2*$E94-0.5+Param!$H$9))*100000,1),2)&gt;PWallY,        $G94*(W$2-Param!$G$16*$E94),        "NoWall"),    U94)</f>
        <v>2.3649564595294046</v>
      </c>
      <c r="X94" s="4">
        <f>IF(V94="NoWall",     IF(TRUNC(MOD((COS(X$2*$D94-0.5+Param!$H$8)+SIN(ROUND($H94*(X$2*$D94-Param!$G$15)+Param!$G$16,0)+Param!$H$9))*1000,1),2)&gt;PwallX,        $F94*(X$2-Param!$G$15*$D94),        "NoWall"),     V94)</f>
        <v>20.982569421772972</v>
      </c>
      <c r="Y94" s="4">
        <f>IF(W94="NoWall",    IF(TRUNC(MOD((COS(ROUND($I94*(Y$2*$E94-Param!$G$16)+Param!$G$15,0)+Param!$H$8)+SIN(Y$2*$E94-0.5+Param!$H$9))*100000,1),2)&gt;PWallY,        $G94*(Y$2-Param!$G$16*$E94),        "NoWall"),    W94)</f>
        <v>2.3649564595294046</v>
      </c>
      <c r="Z94" s="4">
        <f>IF(X94="NoWall",     IF(TRUNC(MOD((COS(Z$2*$D94-0.5+Param!$H$8)+SIN(ROUND($H94*(Z$2*$D94-Param!$G$15)+Param!$G$16,0)+Param!$H$9))*1000,1),2)&gt;PwallX,        $F94*(Z$2-Param!$G$15*$D94),        "NoWall"),     X94)</f>
        <v>20.982569421772972</v>
      </c>
      <c r="AA94" s="4">
        <f>IF(Y94="NoWall",    IF(TRUNC(MOD((COS(ROUND($I94*(AA$2*$E94-Param!$G$16)+Param!$G$15,0)+Param!$H$8)+SIN(AA$2*$E94-0.5+Param!$H$9))*100000,1),2)&gt;PWallY,        $G94*(AA$2-Param!$G$16*$E94),        "NoWall"),    Y94)</f>
        <v>2.3649564595294046</v>
      </c>
      <c r="AB94" s="8">
        <f t="shared" si="26"/>
        <v>2.3649564595294046</v>
      </c>
      <c r="AC94" s="8">
        <f>AB94*COS(B94-Param!$D$14)</f>
        <v>2.086726287820063</v>
      </c>
      <c r="AD94" s="4">
        <f t="shared" si="27"/>
        <v>0.99856252349854968</v>
      </c>
      <c r="AE94" s="4">
        <f>MIN(AC94,Ghosts!P132)</f>
        <v>2.086726287820063</v>
      </c>
    </row>
    <row r="95" spans="1:31" s="4" customFormat="1">
      <c r="A95" s="4">
        <f t="shared" si="28"/>
        <v>-41</v>
      </c>
      <c r="B95" s="4">
        <f>MOD(ATAN(A95/Param!$B$29*2)+Param!$D$14,2*PI())</f>
        <v>1.5068482115686268</v>
      </c>
      <c r="C95" s="4">
        <f t="shared" si="19"/>
        <v>86.33604288971847</v>
      </c>
      <c r="D95" s="4">
        <f t="shared" si="23"/>
        <v>1</v>
      </c>
      <c r="E95" s="4">
        <f t="shared" si="24"/>
        <v>1</v>
      </c>
      <c r="F95" s="4">
        <f t="shared" si="20"/>
        <v>15.648340564952365</v>
      </c>
      <c r="G95" s="4">
        <f t="shared" si="25"/>
        <v>1.00204817045663</v>
      </c>
      <c r="H95" s="4">
        <f t="shared" si="21"/>
        <v>15.616355606758376</v>
      </c>
      <c r="I95" s="4">
        <f t="shared" si="22"/>
        <v>6.4035427034411577E-2</v>
      </c>
      <c r="J95" s="4" t="str">
        <f>IF(TRUNC(MOD((COS(J$2*$D95-0.5+Param!$H$8)+SIN(ROUND($H95*(J$2*$D95-Param!$G$15)+Param!$G$16,0)+Param!$H$9))*1000,1),2)&gt;PwallX,    $F95*(J$2-Param!$G$15*$D95),    "NoWall")</f>
        <v>NoWall</v>
      </c>
      <c r="K95" s="4" t="str">
        <f>IF(TRUNC(MOD((COS(ROUND($I95*(K$2*$E95-Param!$G$16)+Param!$G$15,0)+Param!$H$8)+SIN(K$2*$E95-0.5+Param!$H$9))*100000,1),2)&gt;PWallY,    $G95*(K$2-Param!$G$16*$E95),    "NoWall")</f>
        <v>NoWall</v>
      </c>
      <c r="L95" s="4">
        <f>IF(J95="NoWall",     IF(TRUNC(MOD((COS(L$2*$D95-0.5+Param!$H$8)+SIN(ROUND($H95*(L$2*$D95-Param!$G$15)+Param!$G$16,0)+Param!$H$9))*1000,1),2)&gt;PwallX,        $F95*(L$2-Param!$G$15*$D95),        "NoWall"),     J95)</f>
        <v>17.598927602749807</v>
      </c>
      <c r="M95" s="4" t="str">
        <f>IF(K95="NoWall",    IF(TRUNC(MOD((COS(ROUND($I95*(M$2*$E95-Param!$G$16)+Param!$G$15,0)+Param!$H$8)+SIN(M$2*$E95-0.5+Param!$H$9))*100000,1),2)&gt;PWallY,        $G95*(M$2-Param!$G$16*$E95),        "NoWall"),    K95)</f>
        <v>NoWall</v>
      </c>
      <c r="N95" s="4">
        <f>IF(L95="NoWall",     IF(TRUNC(MOD((COS(N$2*$D95-0.5+Param!$H$8)+SIN(ROUND($H95*(N$2*$D95-Param!$G$15)+Param!$G$16,0)+Param!$H$9))*1000,1),2)&gt;PwallX,        $F95*(N$2-Param!$G$15*$D95),        "NoWall"),     L95)</f>
        <v>17.598927602749807</v>
      </c>
      <c r="O95" s="4">
        <f>IF(M95="NoWall",    IF(TRUNC(MOD((COS(ROUND($I95*(O$2*$E95-Param!$G$16)+Param!$G$15,0)+Param!$H$8)+SIN(O$2*$E95-0.5+Param!$H$9))*100000,1),2)&gt;PWallY,        $G95*(O$2-Param!$G$16*$E95),        "NoWall"),    M95)</f>
        <v>2.3663937612460195</v>
      </c>
      <c r="P95" s="4">
        <f>IF(N95="NoWall",     IF(TRUNC(MOD((COS(P$2*$D95-0.5+Param!$H$8)+SIN(ROUND($H95*(P$2*$D95-Param!$G$15)+Param!$G$16,0)+Param!$H$9))*1000,1),2)&gt;PwallX,        $F95*(P$2-Param!$G$15*$D95),        "NoWall"),     N95)</f>
        <v>17.598927602749807</v>
      </c>
      <c r="Q95" s="4">
        <f>IF(O95="NoWall",    IF(TRUNC(MOD((COS(ROUND($I95*(Q$2*$E95-Param!$G$16)+Param!$G$15,0)+Param!$H$8)+SIN(Q$2*$E95-0.5+Param!$H$9))*100000,1),2)&gt;PWallY,        $G95*(Q$2-Param!$G$16*$E95),        "NoWall"),    O95)</f>
        <v>2.3663937612460195</v>
      </c>
      <c r="R95" s="4">
        <f>IF(P95="NoWall",     IF(TRUNC(MOD((COS(R$2*$D95-0.5+Param!$H$8)+SIN(ROUND($H95*(R$2*$D95-Param!$G$15)+Param!$G$16,0)+Param!$H$9))*1000,1),2)&gt;PwallX,        $F95*(R$2-Param!$G$15*$D95),        "NoWall"),     P95)</f>
        <v>17.598927602749807</v>
      </c>
      <c r="S95" s="4">
        <f>IF(Q95="NoWall",    IF(TRUNC(MOD((COS(ROUND($I95*(S$2*$E95-Param!$G$16)+Param!$G$15,0)+Param!$H$8)+SIN(S$2*$E95-0.5+Param!$H$9))*100000,1),2)&gt;PWallY,        $G95*(S$2-Param!$G$16*$E95),        "NoWall"),    Q95)</f>
        <v>2.3663937612460195</v>
      </c>
      <c r="T95" s="4">
        <f>IF(R95="NoWall",     IF(TRUNC(MOD((COS(T$2*$D95-0.5+Param!$H$8)+SIN(ROUND($H95*(T$2*$D95-Param!$G$15)+Param!$G$16,0)+Param!$H$9))*1000,1),2)&gt;PwallX,        $F95*(T$2-Param!$G$15*$D95),        "NoWall"),     R95)</f>
        <v>17.598927602749807</v>
      </c>
      <c r="U95" s="4">
        <f>IF(S95="NoWall",    IF(TRUNC(MOD((COS(ROUND($I95*(U$2*$E95-Param!$G$16)+Param!$G$15,0)+Param!$H$8)+SIN(U$2*$E95-0.5+Param!$H$9))*100000,1),2)&gt;PWallY,        $G95*(U$2-Param!$G$16*$E95),        "NoWall"),    S95)</f>
        <v>2.3663937612460195</v>
      </c>
      <c r="V95" s="4">
        <f>IF(T95="NoWall",     IF(TRUNC(MOD((COS(V$2*$D95-0.5+Param!$H$8)+SIN(ROUND($H95*(V$2*$D95-Param!$G$15)+Param!$G$16,0)+Param!$H$9))*1000,1),2)&gt;PwallX,        $F95*(V$2-Param!$G$15*$D95),        "NoWall"),     T95)</f>
        <v>17.598927602749807</v>
      </c>
      <c r="W95" s="4">
        <f>IF(U95="NoWall",    IF(TRUNC(MOD((COS(ROUND($I95*(W$2*$E95-Param!$G$16)+Param!$G$15,0)+Param!$H$8)+SIN(W$2*$E95-0.5+Param!$H$9))*100000,1),2)&gt;PWallY,        $G95*(W$2-Param!$G$16*$E95),        "NoWall"),    U95)</f>
        <v>2.3663937612460195</v>
      </c>
      <c r="X95" s="4">
        <f>IF(V95="NoWall",     IF(TRUNC(MOD((COS(X$2*$D95-0.5+Param!$H$8)+SIN(ROUND($H95*(X$2*$D95-Param!$G$15)+Param!$G$16,0)+Param!$H$9))*1000,1),2)&gt;PwallX,        $F95*(X$2-Param!$G$15*$D95),        "NoWall"),     V95)</f>
        <v>17.598927602749807</v>
      </c>
      <c r="Y95" s="4">
        <f>IF(W95="NoWall",    IF(TRUNC(MOD((COS(ROUND($I95*(Y$2*$E95-Param!$G$16)+Param!$G$15,0)+Param!$H$8)+SIN(Y$2*$E95-0.5+Param!$H$9))*100000,1),2)&gt;PWallY,        $G95*(Y$2-Param!$G$16*$E95),        "NoWall"),    W95)</f>
        <v>2.3663937612460195</v>
      </c>
      <c r="Z95" s="4">
        <f>IF(X95="NoWall",     IF(TRUNC(MOD((COS(Z$2*$D95-0.5+Param!$H$8)+SIN(ROUND($H95*(Z$2*$D95-Param!$G$15)+Param!$G$16,0)+Param!$H$9))*1000,1),2)&gt;PwallX,        $F95*(Z$2-Param!$G$15*$D95),        "NoWall"),     X95)</f>
        <v>17.598927602749807</v>
      </c>
      <c r="AA95" s="4">
        <f>IF(Y95="NoWall",    IF(TRUNC(MOD((COS(ROUND($I95*(AA$2*$E95-Param!$G$16)+Param!$G$15,0)+Param!$H$8)+SIN(AA$2*$E95-0.5+Param!$H$9))*100000,1),2)&gt;PWallY,        $G95*(AA$2-Param!$G$16*$E95),        "NoWall"),    Y95)</f>
        <v>2.3663937612460195</v>
      </c>
      <c r="AB95" s="8">
        <f t="shared" si="26"/>
        <v>2.3663937612460195</v>
      </c>
      <c r="AC95" s="8">
        <f>AB95*COS(B95-Param!$D$14)</f>
        <v>2.0763876692695855</v>
      </c>
      <c r="AD95" s="4">
        <f t="shared" si="27"/>
        <v>0.99795601597107186</v>
      </c>
      <c r="AE95" s="4">
        <f>MIN(AC95,Ghosts!P133)</f>
        <v>2.0763876692695855</v>
      </c>
    </row>
    <row r="96" spans="1:31" s="4" customFormat="1">
      <c r="A96" s="4">
        <f t="shared" si="28"/>
        <v>-42</v>
      </c>
      <c r="B96" s="4">
        <f>MOD(ATAN(A96/Param!$B$29*2)+Param!$D$14,2*PI())</f>
        <v>1.4966403178767029</v>
      </c>
      <c r="C96" s="4">
        <f t="shared" si="19"/>
        <v>85.751173663453017</v>
      </c>
      <c r="D96" s="4">
        <f t="shared" si="23"/>
        <v>1</v>
      </c>
      <c r="E96" s="4">
        <f t="shared" si="24"/>
        <v>1</v>
      </c>
      <c r="F96" s="4">
        <f t="shared" si="20"/>
        <v>13.497451142405874</v>
      </c>
      <c r="G96" s="4">
        <f t="shared" si="25"/>
        <v>1.0027558710019644</v>
      </c>
      <c r="H96" s="4">
        <f t="shared" si="21"/>
        <v>13.460356137251109</v>
      </c>
      <c r="I96" s="4">
        <f t="shared" si="22"/>
        <v>7.4292239358550977E-2</v>
      </c>
      <c r="J96" s="4" t="str">
        <f>IF(TRUNC(MOD((COS(J$2*$D96-0.5+Param!$H$8)+SIN(ROUND($H96*(J$2*$D96-Param!$G$15)+Param!$G$16,0)+Param!$H$9))*1000,1),2)&gt;PwallX,    $F96*(J$2-Param!$G$15*$D96),    "NoWall")</f>
        <v>NoWall</v>
      </c>
      <c r="K96" s="4" t="str">
        <f>IF(TRUNC(MOD((COS(ROUND($I96*(K$2*$E96-Param!$G$16)+Param!$G$15,0)+Param!$H$8)+SIN(K$2*$E96-0.5+Param!$H$9))*100000,1),2)&gt;PWallY,    $G96*(K$2-Param!$G$16*$E96),    "NoWall")</f>
        <v>NoWall</v>
      </c>
      <c r="L96" s="4" t="str">
        <f>IF(J96="NoWall",     IF(TRUNC(MOD((COS(L$2*$D96-0.5+Param!$H$8)+SIN(ROUND($H96*(L$2*$D96-Param!$G$15)+Param!$G$16,0)+Param!$H$9))*1000,1),2)&gt;PwallX,        $F96*(L$2-Param!$G$15*$D96),        "NoWall"),     J96)</f>
        <v>NoWall</v>
      </c>
      <c r="M96" s="4" t="str">
        <f>IF(K96="NoWall",    IF(TRUNC(MOD((COS(ROUND($I96*(M$2*$E96-Param!$G$16)+Param!$G$15,0)+Param!$H$8)+SIN(M$2*$E96-0.5+Param!$H$9))*100000,1),2)&gt;PWallY,        $G96*(M$2-Param!$G$16*$E96),        "NoWall"),    K96)</f>
        <v>NoWall</v>
      </c>
      <c r="N96" s="4">
        <f>IF(L96="NoWall",     IF(TRUNC(MOD((COS(N$2*$D96-0.5+Param!$H$8)+SIN(ROUND($H96*(N$2*$D96-Param!$G$15)+Param!$G$16,0)+Param!$H$9))*1000,1),2)&gt;PwallX,        $F96*(N$2-Param!$G$15*$D96),        "NoWall"),     L96)</f>
        <v>28.677378016497187</v>
      </c>
      <c r="O96" s="4">
        <f>IF(M96="NoWall",    IF(TRUNC(MOD((COS(ROUND($I96*(O$2*$E96-Param!$G$16)+Param!$G$15,0)+Param!$H$8)+SIN(O$2*$E96-0.5+Param!$H$9))*100000,1),2)&gt;PWallY,        $G96*(O$2-Param!$G$16*$E96),        "NoWall"),    M96)</f>
        <v>2.3680650363450466</v>
      </c>
      <c r="P96" s="4">
        <f>IF(N96="NoWall",     IF(TRUNC(MOD((COS(P$2*$D96-0.5+Param!$H$8)+SIN(ROUND($H96*(P$2*$D96-Param!$G$15)+Param!$G$16,0)+Param!$H$9))*1000,1),2)&gt;PwallX,        $F96*(P$2-Param!$G$15*$D96),        "NoWall"),     N96)</f>
        <v>28.677378016497187</v>
      </c>
      <c r="Q96" s="4">
        <f>IF(O96="NoWall",    IF(TRUNC(MOD((COS(ROUND($I96*(Q$2*$E96-Param!$G$16)+Param!$G$15,0)+Param!$H$8)+SIN(Q$2*$E96-0.5+Param!$H$9))*100000,1),2)&gt;PWallY,        $G96*(Q$2-Param!$G$16*$E96),        "NoWall"),    O96)</f>
        <v>2.3680650363450466</v>
      </c>
      <c r="R96" s="4">
        <f>IF(P96="NoWall",     IF(TRUNC(MOD((COS(R$2*$D96-0.5+Param!$H$8)+SIN(ROUND($H96*(R$2*$D96-Param!$G$15)+Param!$G$16,0)+Param!$H$9))*1000,1),2)&gt;PwallX,        $F96*(R$2-Param!$G$15*$D96),        "NoWall"),     P96)</f>
        <v>28.677378016497187</v>
      </c>
      <c r="S96" s="4">
        <f>IF(Q96="NoWall",    IF(TRUNC(MOD((COS(ROUND($I96*(S$2*$E96-Param!$G$16)+Param!$G$15,0)+Param!$H$8)+SIN(S$2*$E96-0.5+Param!$H$9))*100000,1),2)&gt;PWallY,        $G96*(S$2-Param!$G$16*$E96),        "NoWall"),    Q96)</f>
        <v>2.3680650363450466</v>
      </c>
      <c r="T96" s="4">
        <f>IF(R96="NoWall",     IF(TRUNC(MOD((COS(T$2*$D96-0.5+Param!$H$8)+SIN(ROUND($H96*(T$2*$D96-Param!$G$15)+Param!$G$16,0)+Param!$H$9))*1000,1),2)&gt;PwallX,        $F96*(T$2-Param!$G$15*$D96),        "NoWall"),     R96)</f>
        <v>28.677378016497187</v>
      </c>
      <c r="U96" s="4">
        <f>IF(S96="NoWall",    IF(TRUNC(MOD((COS(ROUND($I96*(U$2*$E96-Param!$G$16)+Param!$G$15,0)+Param!$H$8)+SIN(U$2*$E96-0.5+Param!$H$9))*100000,1),2)&gt;PWallY,        $G96*(U$2-Param!$G$16*$E96),        "NoWall"),    S96)</f>
        <v>2.3680650363450466</v>
      </c>
      <c r="V96" s="4">
        <f>IF(T96="NoWall",     IF(TRUNC(MOD((COS(V$2*$D96-0.5+Param!$H$8)+SIN(ROUND($H96*(V$2*$D96-Param!$G$15)+Param!$G$16,0)+Param!$H$9))*1000,1),2)&gt;PwallX,        $F96*(V$2-Param!$G$15*$D96),        "NoWall"),     T96)</f>
        <v>28.677378016497187</v>
      </c>
      <c r="W96" s="4">
        <f>IF(U96="NoWall",    IF(TRUNC(MOD((COS(ROUND($I96*(W$2*$E96-Param!$G$16)+Param!$G$15,0)+Param!$H$8)+SIN(W$2*$E96-0.5+Param!$H$9))*100000,1),2)&gt;PWallY,        $G96*(W$2-Param!$G$16*$E96),        "NoWall"),    U96)</f>
        <v>2.3680650363450466</v>
      </c>
      <c r="X96" s="4">
        <f>IF(V96="NoWall",     IF(TRUNC(MOD((COS(X$2*$D96-0.5+Param!$H$8)+SIN(ROUND($H96*(X$2*$D96-Param!$G$15)+Param!$G$16,0)+Param!$H$9))*1000,1),2)&gt;PwallX,        $F96*(X$2-Param!$G$15*$D96),        "NoWall"),     V96)</f>
        <v>28.677378016497187</v>
      </c>
      <c r="Y96" s="4">
        <f>IF(W96="NoWall",    IF(TRUNC(MOD((COS(ROUND($I96*(Y$2*$E96-Param!$G$16)+Param!$G$15,0)+Param!$H$8)+SIN(Y$2*$E96-0.5+Param!$H$9))*100000,1),2)&gt;PWallY,        $G96*(Y$2-Param!$G$16*$E96),        "NoWall"),    W96)</f>
        <v>2.3680650363450466</v>
      </c>
      <c r="Z96" s="4">
        <f>IF(X96="NoWall",     IF(TRUNC(MOD((COS(Z$2*$D96-0.5+Param!$H$8)+SIN(ROUND($H96*(Z$2*$D96-Param!$G$15)+Param!$G$16,0)+Param!$H$9))*1000,1),2)&gt;PwallX,        $F96*(Z$2-Param!$G$15*$D96),        "NoWall"),     X96)</f>
        <v>28.677378016497187</v>
      </c>
      <c r="AA96" s="4">
        <f>IF(Y96="NoWall",    IF(TRUNC(MOD((COS(ROUND($I96*(AA$2*$E96-Param!$G$16)+Param!$G$15,0)+Param!$H$8)+SIN(AA$2*$E96-0.5+Param!$H$9))*100000,1),2)&gt;PWallY,        $G96*(AA$2-Param!$G$16*$E96),        "NoWall"),    Y96)</f>
        <v>2.3680650363450466</v>
      </c>
      <c r="AB96" s="8">
        <f t="shared" si="26"/>
        <v>2.3680650363450466</v>
      </c>
      <c r="AC96" s="8">
        <f>AB96*COS(B96-Param!$D$14)</f>
        <v>2.0661509903712454</v>
      </c>
      <c r="AD96" s="4">
        <f t="shared" si="27"/>
        <v>0.99725170295017995</v>
      </c>
      <c r="AE96" s="4">
        <f>MIN(AC96,Ghosts!P134)</f>
        <v>2.0661509903712454</v>
      </c>
    </row>
    <row r="97" spans="1:31" s="4" customFormat="1">
      <c r="A97" s="4">
        <f t="shared" si="28"/>
        <v>-43</v>
      </c>
      <c r="B97" s="4">
        <f>MOD(ATAN(A97/Param!$B$29*2)+Param!$D$14,2*PI())</f>
        <v>1.4865478063018194</v>
      </c>
      <c r="C97" s="4">
        <f t="shared" si="19"/>
        <v>85.17291534552524</v>
      </c>
      <c r="D97" s="4">
        <f t="shared" si="23"/>
        <v>1</v>
      </c>
      <c r="E97" s="4">
        <f t="shared" si="24"/>
        <v>1</v>
      </c>
      <c r="F97" s="4">
        <f t="shared" si="20"/>
        <v>11.883697699762219</v>
      </c>
      <c r="G97" s="4">
        <f t="shared" si="25"/>
        <v>1.0035594326001371</v>
      </c>
      <c r="H97" s="4">
        <f t="shared" si="21"/>
        <v>11.84154850597395</v>
      </c>
      <c r="I97" s="4">
        <f t="shared" si="22"/>
        <v>8.4448414790980197E-2</v>
      </c>
      <c r="J97" s="4" t="str">
        <f>IF(TRUNC(MOD((COS(J$2*$D97-0.5+Param!$H$8)+SIN(ROUND($H97*(J$2*$D97-Param!$G$15)+Param!$G$16,0)+Param!$H$9))*1000,1),2)&gt;PwallX,    $F97*(J$2-Param!$G$15*$D97),    "NoWall")</f>
        <v>NoWall</v>
      </c>
      <c r="K97" s="4" t="str">
        <f>IF(TRUNC(MOD((COS(ROUND($I97*(K$2*$E97-Param!$G$16)+Param!$G$15,0)+Param!$H$8)+SIN(K$2*$E97-0.5+Param!$H$9))*100000,1),2)&gt;PWallY,    $G97*(K$2-Param!$G$16*$E97),    "NoWall")</f>
        <v>NoWall</v>
      </c>
      <c r="L97" s="4" t="str">
        <f>IF(J97="NoWall",     IF(TRUNC(MOD((COS(L$2*$D97-0.5+Param!$H$8)+SIN(ROUND($H97*(L$2*$D97-Param!$G$15)+Param!$G$16,0)+Param!$H$9))*1000,1),2)&gt;PwallX,        $F97*(L$2-Param!$G$15*$D97),        "NoWall"),     J97)</f>
        <v>NoWall</v>
      </c>
      <c r="M97" s="4" t="str">
        <f>IF(K97="NoWall",    IF(TRUNC(MOD((COS(ROUND($I97*(M$2*$E97-Param!$G$16)+Param!$G$15,0)+Param!$H$8)+SIN(M$2*$E97-0.5+Param!$H$9))*100000,1),2)&gt;PWallY,        $G97*(M$2-Param!$G$16*$E97),        "NoWall"),    K97)</f>
        <v>NoWall</v>
      </c>
      <c r="N97" s="4" t="str">
        <f>IF(L97="NoWall",     IF(TRUNC(MOD((COS(N$2*$D97-0.5+Param!$H$8)+SIN(ROUND($H97*(N$2*$D97-Param!$G$15)+Param!$G$16,0)+Param!$H$9))*1000,1),2)&gt;PwallX,        $F97*(N$2-Param!$G$15*$D97),        "NoWall"),     L97)</f>
        <v>NoWall</v>
      </c>
      <c r="O97" s="4">
        <f>IF(M97="NoWall",    IF(TRUNC(MOD((COS(ROUND($I97*(O$2*$E97-Param!$G$16)+Param!$G$15,0)+Param!$H$8)+SIN(O$2*$E97-0.5+Param!$H$9))*100000,1),2)&gt;PWallY,        $G97*(O$2-Param!$G$16*$E97),        "NoWall"),    M97)</f>
        <v>2.369962692773905</v>
      </c>
      <c r="P97" s="4" t="str">
        <f>IF(N97="NoWall",     IF(TRUNC(MOD((COS(P$2*$D97-0.5+Param!$H$8)+SIN(ROUND($H97*(P$2*$D97-Param!$G$15)+Param!$G$16,0)+Param!$H$9))*1000,1),2)&gt;PwallX,        $F97*(P$2-Param!$G$15*$D97),        "NoWall"),     N97)</f>
        <v>NoWall</v>
      </c>
      <c r="Q97" s="4">
        <f>IF(O97="NoWall",    IF(TRUNC(MOD((COS(ROUND($I97*(Q$2*$E97-Param!$G$16)+Param!$G$15,0)+Param!$H$8)+SIN(Q$2*$E97-0.5+Param!$H$9))*100000,1),2)&gt;PWallY,        $G97*(Q$2-Param!$G$16*$E97),        "NoWall"),    O97)</f>
        <v>2.369962692773905</v>
      </c>
      <c r="R97" s="4" t="str">
        <f>IF(P97="NoWall",     IF(TRUNC(MOD((COS(R$2*$D97-0.5+Param!$H$8)+SIN(ROUND($H97*(R$2*$D97-Param!$G$15)+Param!$G$16,0)+Param!$H$9))*1000,1),2)&gt;PwallX,        $F97*(R$2-Param!$G$15*$D97),        "NoWall"),     P97)</f>
        <v>NoWall</v>
      </c>
      <c r="S97" s="4">
        <f>IF(Q97="NoWall",    IF(TRUNC(MOD((COS(ROUND($I97*(S$2*$E97-Param!$G$16)+Param!$G$15,0)+Param!$H$8)+SIN(S$2*$E97-0.5+Param!$H$9))*100000,1),2)&gt;PWallY,        $G97*(S$2-Param!$G$16*$E97),        "NoWall"),    Q97)</f>
        <v>2.369962692773905</v>
      </c>
      <c r="T97" s="4">
        <f>IF(R97="NoWall",     IF(TRUNC(MOD((COS(T$2*$D97-0.5+Param!$H$8)+SIN(ROUND($H97*(T$2*$D97-Param!$G$15)+Param!$G$16,0)+Param!$H$9))*1000,1),2)&gt;PwallX,        $F97*(T$2-Param!$G$15*$D97),        "NoWall"),     R97)</f>
        <v>60.899807658375927</v>
      </c>
      <c r="U97" s="4">
        <f>IF(S97="NoWall",    IF(TRUNC(MOD((COS(ROUND($I97*(U$2*$E97-Param!$G$16)+Param!$G$15,0)+Param!$H$8)+SIN(U$2*$E97-0.5+Param!$H$9))*100000,1),2)&gt;PWallY,        $G97*(U$2-Param!$G$16*$E97),        "NoWall"),    S97)</f>
        <v>2.369962692773905</v>
      </c>
      <c r="V97" s="4">
        <f>IF(T97="NoWall",     IF(TRUNC(MOD((COS(V$2*$D97-0.5+Param!$H$8)+SIN(ROUND($H97*(V$2*$D97-Param!$G$15)+Param!$G$16,0)+Param!$H$9))*1000,1),2)&gt;PwallX,        $F97*(V$2-Param!$G$15*$D97),        "NoWall"),     T97)</f>
        <v>60.899807658375927</v>
      </c>
      <c r="W97" s="4">
        <f>IF(U97="NoWall",    IF(TRUNC(MOD((COS(ROUND($I97*(W$2*$E97-Param!$G$16)+Param!$G$15,0)+Param!$H$8)+SIN(W$2*$E97-0.5+Param!$H$9))*100000,1),2)&gt;PWallY,        $G97*(W$2-Param!$G$16*$E97),        "NoWall"),    U97)</f>
        <v>2.369962692773905</v>
      </c>
      <c r="X97" s="4">
        <f>IF(V97="NoWall",     IF(TRUNC(MOD((COS(X$2*$D97-0.5+Param!$H$8)+SIN(ROUND($H97*(X$2*$D97-Param!$G$15)+Param!$G$16,0)+Param!$H$9))*1000,1),2)&gt;PwallX,        $F97*(X$2-Param!$G$15*$D97),        "NoWall"),     V97)</f>
        <v>60.899807658375927</v>
      </c>
      <c r="Y97" s="4">
        <f>IF(W97="NoWall",    IF(TRUNC(MOD((COS(ROUND($I97*(Y$2*$E97-Param!$G$16)+Param!$G$15,0)+Param!$H$8)+SIN(Y$2*$E97-0.5+Param!$H$9))*100000,1),2)&gt;PWallY,        $G97*(Y$2-Param!$G$16*$E97),        "NoWall"),    W97)</f>
        <v>2.369962692773905</v>
      </c>
      <c r="Z97" s="4">
        <f>IF(X97="NoWall",     IF(TRUNC(MOD((COS(Z$2*$D97-0.5+Param!$H$8)+SIN(ROUND($H97*(Z$2*$D97-Param!$G$15)+Param!$G$16,0)+Param!$H$9))*1000,1),2)&gt;PwallX,        $F97*(Z$2-Param!$G$15*$D97),        "NoWall"),     X97)</f>
        <v>60.899807658375927</v>
      </c>
      <c r="AA97" s="4">
        <f>IF(Y97="NoWall",    IF(TRUNC(MOD((COS(ROUND($I97*(AA$2*$E97-Param!$G$16)+Param!$G$15,0)+Param!$H$8)+SIN(AA$2*$E97-0.5+Param!$H$9))*100000,1),2)&gt;PWallY,        $G97*(AA$2-Param!$G$16*$E97),        "NoWall"),    Y97)</f>
        <v>2.369962692773905</v>
      </c>
      <c r="AB97" s="8">
        <f t="shared" si="26"/>
        <v>2.369962692773905</v>
      </c>
      <c r="AC97" s="8">
        <f>AB97*COS(B97-Param!$D$14)</f>
        <v>2.0560147508212334</v>
      </c>
      <c r="AD97" s="4">
        <f t="shared" si="27"/>
        <v>0.99645319202379967</v>
      </c>
      <c r="AE97" s="4">
        <f>MIN(AC97,Ghosts!P135)</f>
        <v>2.0560147508212334</v>
      </c>
    </row>
    <row r="98" spans="1:31" s="4" customFormat="1">
      <c r="A98" s="4">
        <f t="shared" si="28"/>
        <v>-44</v>
      </c>
      <c r="B98" s="4">
        <f>MOD(ATAN(A98/Param!$B$29*2)+Param!$D$14,2*PI())</f>
        <v>1.4765707527640313</v>
      </c>
      <c r="C98" s="4">
        <f t="shared" si="19"/>
        <v>84.601272285833915</v>
      </c>
      <c r="D98" s="4">
        <f t="shared" si="23"/>
        <v>1</v>
      </c>
      <c r="E98" s="4">
        <f t="shared" si="24"/>
        <v>1</v>
      </c>
      <c r="F98" s="4">
        <f t="shared" si="20"/>
        <v>10.628550556662555</v>
      </c>
      <c r="G98" s="4">
        <f t="shared" si="25"/>
        <v>1.0044557112069059</v>
      </c>
      <c r="H98" s="4">
        <f t="shared" si="21"/>
        <v>10.58140288125974</v>
      </c>
      <c r="I98" s="4">
        <f t="shared" si="22"/>
        <v>9.4505427231303729E-2</v>
      </c>
      <c r="J98" s="4" t="str">
        <f>IF(TRUNC(MOD((COS(J$2*$D98-0.5+Param!$H$8)+SIN(ROUND($H98*(J$2*$D98-Param!$G$15)+Param!$G$16,0)+Param!$H$9))*1000,1),2)&gt;PwallX,    $F98*(J$2-Param!$G$15*$D98),    "NoWall")</f>
        <v>NoWall</v>
      </c>
      <c r="K98" s="4" t="str">
        <f>IF(TRUNC(MOD((COS(ROUND($I98*(K$2*$E98-Param!$G$16)+Param!$G$15,0)+Param!$H$8)+SIN(K$2*$E98-0.5+Param!$H$9))*100000,1),2)&gt;PWallY,    $G98*(K$2-Param!$G$16*$E98),    "NoWall")</f>
        <v>NoWall</v>
      </c>
      <c r="L98" s="4" t="str">
        <f>IF(J98="NoWall",     IF(TRUNC(MOD((COS(L$2*$D98-0.5+Param!$H$8)+SIN(ROUND($H98*(L$2*$D98-Param!$G$15)+Param!$G$16,0)+Param!$H$9))*1000,1),2)&gt;PwallX,        $F98*(L$2-Param!$G$15*$D98),        "NoWall"),     J98)</f>
        <v>NoWall</v>
      </c>
      <c r="M98" s="4" t="str">
        <f>IF(K98="NoWall",    IF(TRUNC(MOD((COS(ROUND($I98*(M$2*$E98-Param!$G$16)+Param!$G$15,0)+Param!$H$8)+SIN(M$2*$E98-0.5+Param!$H$9))*100000,1),2)&gt;PWallY,        $G98*(M$2-Param!$G$16*$E98),        "NoWall"),    K98)</f>
        <v>NoWall</v>
      </c>
      <c r="N98" s="4">
        <f>IF(L98="NoWall",     IF(TRUNC(MOD((COS(N$2*$D98-0.5+Param!$H$8)+SIN(ROUND($H98*(N$2*$D98-Param!$G$15)+Param!$G$16,0)+Param!$H$9))*1000,1),2)&gt;PwallX,        $F98*(N$2-Param!$G$15*$D98),        "NoWall"),     L98)</f>
        <v>22.581964466109884</v>
      </c>
      <c r="O98" s="4">
        <f>IF(M98="NoWall",    IF(TRUNC(MOD((COS(ROUND($I98*(O$2*$E98-Param!$G$16)+Param!$G$15,0)+Param!$H$8)+SIN(O$2*$E98-0.5+Param!$H$9))*100000,1),2)&gt;PWallY,        $G98*(O$2-Param!$G$16*$E98),        "NoWall"),    M98)</f>
        <v>2.3720793056932514</v>
      </c>
      <c r="P98" s="4">
        <f>IF(N98="NoWall",     IF(TRUNC(MOD((COS(P$2*$D98-0.5+Param!$H$8)+SIN(ROUND($H98*(P$2*$D98-Param!$G$15)+Param!$G$16,0)+Param!$H$9))*1000,1),2)&gt;PwallX,        $F98*(P$2-Param!$G$15*$D98),        "NoWall"),     N98)</f>
        <v>22.581964466109884</v>
      </c>
      <c r="Q98" s="4">
        <f>IF(O98="NoWall",    IF(TRUNC(MOD((COS(ROUND($I98*(Q$2*$E98-Param!$G$16)+Param!$G$15,0)+Param!$H$8)+SIN(Q$2*$E98-0.5+Param!$H$9))*100000,1),2)&gt;PWallY,        $G98*(Q$2-Param!$G$16*$E98),        "NoWall"),    O98)</f>
        <v>2.3720793056932514</v>
      </c>
      <c r="R98" s="4">
        <f>IF(P98="NoWall",     IF(TRUNC(MOD((COS(R$2*$D98-0.5+Param!$H$8)+SIN(ROUND($H98*(R$2*$D98-Param!$G$15)+Param!$G$16,0)+Param!$H$9))*1000,1),2)&gt;PwallX,        $F98*(R$2-Param!$G$15*$D98),        "NoWall"),     P98)</f>
        <v>22.581964466109884</v>
      </c>
      <c r="S98" s="4">
        <f>IF(Q98="NoWall",    IF(TRUNC(MOD((COS(ROUND($I98*(S$2*$E98-Param!$G$16)+Param!$G$15,0)+Param!$H$8)+SIN(S$2*$E98-0.5+Param!$H$9))*100000,1),2)&gt;PWallY,        $G98*(S$2-Param!$G$16*$E98),        "NoWall"),    Q98)</f>
        <v>2.3720793056932514</v>
      </c>
      <c r="T98" s="4">
        <f>IF(R98="NoWall",     IF(TRUNC(MOD((COS(T$2*$D98-0.5+Param!$H$8)+SIN(ROUND($H98*(T$2*$D98-Param!$G$15)+Param!$G$16,0)+Param!$H$9))*1000,1),2)&gt;PwallX,        $F98*(T$2-Param!$G$15*$D98),        "NoWall"),     R98)</f>
        <v>22.581964466109884</v>
      </c>
      <c r="U98" s="4">
        <f>IF(S98="NoWall",    IF(TRUNC(MOD((COS(ROUND($I98*(U$2*$E98-Param!$G$16)+Param!$G$15,0)+Param!$H$8)+SIN(U$2*$E98-0.5+Param!$H$9))*100000,1),2)&gt;PWallY,        $G98*(U$2-Param!$G$16*$E98),        "NoWall"),    S98)</f>
        <v>2.3720793056932514</v>
      </c>
      <c r="V98" s="4">
        <f>IF(T98="NoWall",     IF(TRUNC(MOD((COS(V$2*$D98-0.5+Param!$H$8)+SIN(ROUND($H98*(V$2*$D98-Param!$G$15)+Param!$G$16,0)+Param!$H$9))*1000,1),2)&gt;PwallX,        $F98*(V$2-Param!$G$15*$D98),        "NoWall"),     T98)</f>
        <v>22.581964466109884</v>
      </c>
      <c r="W98" s="4">
        <f>IF(U98="NoWall",    IF(TRUNC(MOD((COS(ROUND($I98*(W$2*$E98-Param!$G$16)+Param!$G$15,0)+Param!$H$8)+SIN(W$2*$E98-0.5+Param!$H$9))*100000,1),2)&gt;PWallY,        $G98*(W$2-Param!$G$16*$E98),        "NoWall"),    U98)</f>
        <v>2.3720793056932514</v>
      </c>
      <c r="X98" s="4">
        <f>IF(V98="NoWall",     IF(TRUNC(MOD((COS(X$2*$D98-0.5+Param!$H$8)+SIN(ROUND($H98*(X$2*$D98-Param!$G$15)+Param!$G$16,0)+Param!$H$9))*1000,1),2)&gt;PwallX,        $F98*(X$2-Param!$G$15*$D98),        "NoWall"),     V98)</f>
        <v>22.581964466109884</v>
      </c>
      <c r="Y98" s="4">
        <f>IF(W98="NoWall",    IF(TRUNC(MOD((COS(ROUND($I98*(Y$2*$E98-Param!$G$16)+Param!$G$15,0)+Param!$H$8)+SIN(Y$2*$E98-0.5+Param!$H$9))*100000,1),2)&gt;PWallY,        $G98*(Y$2-Param!$G$16*$E98),        "NoWall"),    W98)</f>
        <v>2.3720793056932514</v>
      </c>
      <c r="Z98" s="4">
        <f>IF(X98="NoWall",     IF(TRUNC(MOD((COS(Z$2*$D98-0.5+Param!$H$8)+SIN(ROUND($H98*(Z$2*$D98-Param!$G$15)+Param!$G$16,0)+Param!$H$9))*1000,1),2)&gt;PwallX,        $F98*(Z$2-Param!$G$15*$D98),        "NoWall"),     X98)</f>
        <v>22.581964466109884</v>
      </c>
      <c r="AA98" s="4">
        <f>IF(Y98="NoWall",    IF(TRUNC(MOD((COS(ROUND($I98*(AA$2*$E98-Param!$G$16)+Param!$G$15,0)+Param!$H$8)+SIN(AA$2*$E98-0.5+Param!$H$9))*100000,1),2)&gt;PWallY,        $G98*(AA$2-Param!$G$16*$E98),        "NoWall"),    Y98)</f>
        <v>2.3720793056932514</v>
      </c>
      <c r="AB98" s="8">
        <f t="shared" si="26"/>
        <v>2.3720793056932514</v>
      </c>
      <c r="AC98" s="8">
        <f>AB98*COS(B98-Param!$D$14)</f>
        <v>2.0459774796131107</v>
      </c>
      <c r="AD98" s="4">
        <f t="shared" si="27"/>
        <v>0.99556405408701176</v>
      </c>
      <c r="AE98" s="4">
        <f>MIN(AC98,Ghosts!P136)</f>
        <v>2.0459774796131107</v>
      </c>
    </row>
    <row r="99" spans="1:31" s="4" customFormat="1">
      <c r="A99" s="4">
        <f t="shared" si="28"/>
        <v>-45</v>
      </c>
      <c r="B99" s="4">
        <f>MOD(ATAN(A99/Param!$B$29*2)+Param!$D$14,2*PI())</f>
        <v>1.4667091395228948</v>
      </c>
      <c r="C99" s="4">
        <f t="shared" si="19"/>
        <v>84.036243467926482</v>
      </c>
      <c r="D99" s="4">
        <f t="shared" si="23"/>
        <v>1</v>
      </c>
      <c r="E99" s="4">
        <f t="shared" si="24"/>
        <v>1</v>
      </c>
      <c r="F99" s="4">
        <f t="shared" si="20"/>
        <v>9.6247002311678838</v>
      </c>
      <c r="G99" s="4">
        <f t="shared" si="25"/>
        <v>1.0054416333777985</v>
      </c>
      <c r="H99" s="4">
        <f t="shared" si="21"/>
        <v>9.5726095992599163</v>
      </c>
      <c r="I99" s="4">
        <f t="shared" si="22"/>
        <v>0.10446472193719387</v>
      </c>
      <c r="J99" s="4" t="str">
        <f>IF(TRUNC(MOD((COS(J$2*$D99-0.5+Param!$H$8)+SIN(ROUND($H99*(J$2*$D99-Param!$G$15)+Param!$G$16,0)+Param!$H$9))*1000,1),2)&gt;PwallX,    $F99*(J$2-Param!$G$15*$D99),    "NoWall")</f>
        <v>NoWall</v>
      </c>
      <c r="K99" s="4" t="str">
        <f>IF(TRUNC(MOD((COS(ROUND($I99*(K$2*$E99-Param!$G$16)+Param!$G$15,0)+Param!$H$8)+SIN(K$2*$E99-0.5+Param!$H$9))*100000,1),2)&gt;PWallY,    $G99*(K$2-Param!$G$16*$E99),    "NoWall")</f>
        <v>NoWall</v>
      </c>
      <c r="L99" s="4" t="str">
        <f>IF(J99="NoWall",     IF(TRUNC(MOD((COS(L$2*$D99-0.5+Param!$H$8)+SIN(ROUND($H99*(L$2*$D99-Param!$G$15)+Param!$G$16,0)+Param!$H$9))*1000,1),2)&gt;PwallX,        $F99*(L$2-Param!$G$15*$D99),        "NoWall"),     J99)</f>
        <v>NoWall</v>
      </c>
      <c r="M99" s="4" t="str">
        <f>IF(K99="NoWall",    IF(TRUNC(MOD((COS(ROUND($I99*(M$2*$E99-Param!$G$16)+Param!$G$15,0)+Param!$H$8)+SIN(M$2*$E99-0.5+Param!$H$9))*100000,1),2)&gt;PWallY,        $G99*(M$2-Param!$G$16*$E99),        "NoWall"),    K99)</f>
        <v>NoWall</v>
      </c>
      <c r="N99" s="4" t="str">
        <f>IF(L99="NoWall",     IF(TRUNC(MOD((COS(N$2*$D99-0.5+Param!$H$8)+SIN(ROUND($H99*(N$2*$D99-Param!$G$15)+Param!$G$16,0)+Param!$H$9))*1000,1),2)&gt;PwallX,        $F99*(N$2-Param!$G$15*$D99),        "NoWall"),     L99)</f>
        <v>NoWall</v>
      </c>
      <c r="O99" s="4">
        <f>IF(M99="NoWall",    IF(TRUNC(MOD((COS(ROUND($I99*(O$2*$E99-Param!$G$16)+Param!$G$15,0)+Param!$H$8)+SIN(O$2*$E99-0.5+Param!$H$9))*100000,1),2)&gt;PWallY,        $G99*(O$2-Param!$G$16*$E99),        "NoWall"),    M99)</f>
        <v>2.374407616989116</v>
      </c>
      <c r="P99" s="4" t="str">
        <f>IF(N99="NoWall",     IF(TRUNC(MOD((COS(P$2*$D99-0.5+Param!$H$8)+SIN(ROUND($H99*(P$2*$D99-Param!$G$15)+Param!$G$16,0)+Param!$H$9))*1000,1),2)&gt;PwallX,        $F99*(P$2-Param!$G$15*$D99),        "NoWall"),     N99)</f>
        <v>NoWall</v>
      </c>
      <c r="Q99" s="4">
        <f>IF(O99="NoWall",    IF(TRUNC(MOD((COS(ROUND($I99*(Q$2*$E99-Param!$G$16)+Param!$G$15,0)+Param!$H$8)+SIN(Q$2*$E99-0.5+Param!$H$9))*100000,1),2)&gt;PWallY,        $G99*(Q$2-Param!$G$16*$E99),        "NoWall"),    O99)</f>
        <v>2.374407616989116</v>
      </c>
      <c r="R99" s="4" t="str">
        <f>IF(P99="NoWall",     IF(TRUNC(MOD((COS(R$2*$D99-0.5+Param!$H$8)+SIN(ROUND($H99*(R$2*$D99-Param!$G$15)+Param!$G$16,0)+Param!$H$9))*1000,1),2)&gt;PwallX,        $F99*(R$2-Param!$G$15*$D99),        "NoWall"),     P99)</f>
        <v>NoWall</v>
      </c>
      <c r="S99" s="4">
        <f>IF(Q99="NoWall",    IF(TRUNC(MOD((COS(ROUND($I99*(S$2*$E99-Param!$G$16)+Param!$G$15,0)+Param!$H$8)+SIN(S$2*$E99-0.5+Param!$H$9))*100000,1),2)&gt;PWallY,        $G99*(S$2-Param!$G$16*$E99),        "NoWall"),    Q99)</f>
        <v>2.374407616989116</v>
      </c>
      <c r="T99" s="4" t="str">
        <f>IF(R99="NoWall",     IF(TRUNC(MOD((COS(T$2*$D99-0.5+Param!$H$8)+SIN(ROUND($H99*(T$2*$D99-Param!$G$15)+Param!$G$16,0)+Param!$H$9))*1000,1),2)&gt;PwallX,        $F99*(T$2-Param!$G$15*$D99),        "NoWall"),     R99)</f>
        <v>NoWall</v>
      </c>
      <c r="U99" s="4">
        <f>IF(S99="NoWall",    IF(TRUNC(MOD((COS(ROUND($I99*(U$2*$E99-Param!$G$16)+Param!$G$15,0)+Param!$H$8)+SIN(U$2*$E99-0.5+Param!$H$9))*100000,1),2)&gt;PWallY,        $G99*(U$2-Param!$G$16*$E99),        "NoWall"),    S99)</f>
        <v>2.374407616989116</v>
      </c>
      <c r="V99" s="4" t="str">
        <f>IF(T99="NoWall",     IF(TRUNC(MOD((COS(V$2*$D99-0.5+Param!$H$8)+SIN(ROUND($H99*(V$2*$D99-Param!$G$15)+Param!$G$16,0)+Param!$H$9))*1000,1),2)&gt;PwallX,        $F99*(V$2-Param!$G$15*$D99),        "NoWall"),     T99)</f>
        <v>NoWall</v>
      </c>
      <c r="W99" s="4">
        <f>IF(U99="NoWall",    IF(TRUNC(MOD((COS(ROUND($I99*(W$2*$E99-Param!$G$16)+Param!$G$15,0)+Param!$H$8)+SIN(W$2*$E99-0.5+Param!$H$9))*100000,1),2)&gt;PWallY,        $G99*(W$2-Param!$G$16*$E99),        "NoWall"),    U99)</f>
        <v>2.374407616989116</v>
      </c>
      <c r="X99" s="4" t="str">
        <f>IF(V99="NoWall",     IF(TRUNC(MOD((COS(X$2*$D99-0.5+Param!$H$8)+SIN(ROUND($H99*(X$2*$D99-Param!$G$15)+Param!$G$16,0)+Param!$H$9))*1000,1),2)&gt;PwallX,        $F99*(X$2-Param!$G$15*$D99),        "NoWall"),     V99)</f>
        <v>NoWall</v>
      </c>
      <c r="Y99" s="4">
        <f>IF(W99="NoWall",    IF(TRUNC(MOD((COS(ROUND($I99*(Y$2*$E99-Param!$G$16)+Param!$G$15,0)+Param!$H$8)+SIN(Y$2*$E99-0.5+Param!$H$9))*100000,1),2)&gt;PWallY,        $G99*(Y$2-Param!$G$16*$E99),        "NoWall"),    W99)</f>
        <v>2.374407616989116</v>
      </c>
      <c r="Z99" s="4" t="str">
        <f>IF(X99="NoWall",     IF(TRUNC(MOD((COS(Z$2*$D99-0.5+Param!$H$8)+SIN(ROUND($H99*(Z$2*$D99-Param!$G$15)+Param!$G$16,0)+Param!$H$9))*1000,1),2)&gt;PwallX,        $F99*(Z$2-Param!$G$15*$D99),        "NoWall"),     X99)</f>
        <v>NoWall</v>
      </c>
      <c r="AA99" s="4">
        <f>IF(Y99="NoWall",    IF(TRUNC(MOD((COS(ROUND($I99*(AA$2*$E99-Param!$G$16)+Param!$G$15,0)+Param!$H$8)+SIN(AA$2*$E99-0.5+Param!$H$9))*100000,1),2)&gt;PWallY,        $G99*(AA$2-Param!$G$16*$E99),        "NoWall"),    Y99)</f>
        <v>2.374407616989116</v>
      </c>
      <c r="AB99" s="8">
        <f t="shared" si="26"/>
        <v>2.374407616989116</v>
      </c>
      <c r="AC99" s="8">
        <f>AB99*COS(B99-Param!$D$14)</f>
        <v>2.0360377343261473</v>
      </c>
      <c r="AD99" s="4">
        <f t="shared" si="27"/>
        <v>0.99458781773386773</v>
      </c>
      <c r="AE99" s="4">
        <f>MIN(AC99,Ghosts!P137)</f>
        <v>2.0360377343261473</v>
      </c>
    </row>
    <row r="100" spans="1:31" s="4" customFormat="1">
      <c r="A100" s="4">
        <f t="shared" si="28"/>
        <v>-46</v>
      </c>
      <c r="B100" s="4">
        <f>MOD(ATAN(A100/Param!$B$29*2)+Param!$D$14,2*PI())</f>
        <v>1.4569628594402988</v>
      </c>
      <c r="C100" s="4">
        <f t="shared" si="19"/>
        <v>83.477822753241313</v>
      </c>
      <c r="D100" s="4">
        <f t="shared" si="23"/>
        <v>1</v>
      </c>
      <c r="E100" s="4">
        <f t="shared" si="24"/>
        <v>1</v>
      </c>
      <c r="F100" s="4">
        <f t="shared" si="20"/>
        <v>8.8037636828562889</v>
      </c>
      <c r="G100" s="4">
        <f t="shared" si="25"/>
        <v>1.006514195973083</v>
      </c>
      <c r="H100" s="4">
        <f t="shared" si="21"/>
        <v>8.7467854085703589</v>
      </c>
      <c r="I100" s="4">
        <f t="shared" si="22"/>
        <v>0.1143277162167681</v>
      </c>
      <c r="J100" s="4" t="str">
        <f>IF(TRUNC(MOD((COS(J$2*$D100-0.5+Param!$H$8)+SIN(ROUND($H100*(J$2*$D100-Param!$G$15)+Param!$G$16,0)+Param!$H$9))*1000,1),2)&gt;PwallX,    $F100*(J$2-Param!$G$15*$D100),    "NoWall")</f>
        <v>NoWall</v>
      </c>
      <c r="K100" s="4" t="str">
        <f>IF(TRUNC(MOD((COS(ROUND($I100*(K$2*$E100-Param!$G$16)+Param!$G$15,0)+Param!$H$8)+SIN(K$2*$E100-0.5+Param!$H$9))*100000,1),2)&gt;PWallY,    $G100*(K$2-Param!$G$16*$E100),    "NoWall")</f>
        <v>NoWall</v>
      </c>
      <c r="L100" s="4" t="str">
        <f>IF(J100="NoWall",     IF(TRUNC(MOD((COS(L$2*$D100-0.5+Param!$H$8)+SIN(ROUND($H100*(L$2*$D100-Param!$G$15)+Param!$G$16,0)+Param!$H$9))*1000,1),2)&gt;PwallX,        $F100*(L$2-Param!$G$15*$D100),        "NoWall"),     J100)</f>
        <v>NoWall</v>
      </c>
      <c r="M100" s="4" t="str">
        <f>IF(K100="NoWall",    IF(TRUNC(MOD((COS(ROUND($I100*(M$2*$E100-Param!$G$16)+Param!$G$15,0)+Param!$H$8)+SIN(M$2*$E100-0.5+Param!$H$9))*100000,1),2)&gt;PWallY,        $G100*(M$2-Param!$G$16*$E100),        "NoWall"),    K100)</f>
        <v>NoWall</v>
      </c>
      <c r="N100" s="4" t="str">
        <f>IF(L100="NoWall",     IF(TRUNC(MOD((COS(N$2*$D100-0.5+Param!$H$8)+SIN(ROUND($H100*(N$2*$D100-Param!$G$15)+Param!$G$16,0)+Param!$H$9))*1000,1),2)&gt;PwallX,        $F100*(N$2-Param!$G$15*$D100),        "NoWall"),     L100)</f>
        <v>NoWall</v>
      </c>
      <c r="O100" s="4">
        <f>IF(M100="NoWall",    IF(TRUNC(MOD((COS(ROUND($I100*(O$2*$E100-Param!$G$16)+Param!$G$15,0)+Param!$H$8)+SIN(O$2*$E100-0.5+Param!$H$9))*100000,1),2)&gt;PWallY,        $G100*(O$2-Param!$G$16*$E100),        "NoWall"),    M100)</f>
        <v>2.376940534576172</v>
      </c>
      <c r="P100" s="4" t="str">
        <f>IF(N100="NoWall",     IF(TRUNC(MOD((COS(P$2*$D100-0.5+Param!$H$8)+SIN(ROUND($H100*(P$2*$D100-Param!$G$15)+Param!$G$16,0)+Param!$H$9))*1000,1),2)&gt;PwallX,        $F100*(P$2-Param!$G$15*$D100),        "NoWall"),     N100)</f>
        <v>NoWall</v>
      </c>
      <c r="Q100" s="4">
        <f>IF(O100="NoWall",    IF(TRUNC(MOD((COS(ROUND($I100*(Q$2*$E100-Param!$G$16)+Param!$G$15,0)+Param!$H$8)+SIN(Q$2*$E100-0.5+Param!$H$9))*100000,1),2)&gt;PWallY,        $G100*(Q$2-Param!$G$16*$E100),        "NoWall"),    O100)</f>
        <v>2.376940534576172</v>
      </c>
      <c r="R100" s="4" t="str">
        <f>IF(P100="NoWall",     IF(TRUNC(MOD((COS(R$2*$D100-0.5+Param!$H$8)+SIN(ROUND($H100*(R$2*$D100-Param!$G$15)+Param!$G$16,0)+Param!$H$9))*1000,1),2)&gt;PwallX,        $F100*(R$2-Param!$G$15*$D100),        "NoWall"),     P100)</f>
        <v>NoWall</v>
      </c>
      <c r="S100" s="4">
        <f>IF(Q100="NoWall",    IF(TRUNC(MOD((COS(ROUND($I100*(S$2*$E100-Param!$G$16)+Param!$G$15,0)+Param!$H$8)+SIN(S$2*$E100-0.5+Param!$H$9))*100000,1),2)&gt;PWallY,        $G100*(S$2-Param!$G$16*$E100),        "NoWall"),    Q100)</f>
        <v>2.376940534576172</v>
      </c>
      <c r="T100" s="4" t="str">
        <f>IF(R100="NoWall",     IF(TRUNC(MOD((COS(T$2*$D100-0.5+Param!$H$8)+SIN(ROUND($H100*(T$2*$D100-Param!$G$15)+Param!$G$16,0)+Param!$H$9))*1000,1),2)&gt;PwallX,        $F100*(T$2-Param!$G$15*$D100),        "NoWall"),     R100)</f>
        <v>NoWall</v>
      </c>
      <c r="U100" s="4">
        <f>IF(S100="NoWall",    IF(TRUNC(MOD((COS(ROUND($I100*(U$2*$E100-Param!$G$16)+Param!$G$15,0)+Param!$H$8)+SIN(U$2*$E100-0.5+Param!$H$9))*100000,1),2)&gt;PWallY,        $G100*(U$2-Param!$G$16*$E100),        "NoWall"),    S100)</f>
        <v>2.376940534576172</v>
      </c>
      <c r="V100" s="4" t="str">
        <f>IF(T100="NoWall",     IF(TRUNC(MOD((COS(V$2*$D100-0.5+Param!$H$8)+SIN(ROUND($H100*(V$2*$D100-Param!$G$15)+Param!$G$16,0)+Param!$H$9))*1000,1),2)&gt;PwallX,        $F100*(V$2-Param!$G$15*$D100),        "NoWall"),     T100)</f>
        <v>NoWall</v>
      </c>
      <c r="W100" s="4">
        <f>IF(U100="NoWall",    IF(TRUNC(MOD((COS(ROUND($I100*(W$2*$E100-Param!$G$16)+Param!$G$15,0)+Param!$H$8)+SIN(W$2*$E100-0.5+Param!$H$9))*100000,1),2)&gt;PWallY,        $G100*(W$2-Param!$G$16*$E100),        "NoWall"),    U100)</f>
        <v>2.376940534576172</v>
      </c>
      <c r="X100" s="4" t="str">
        <f>IF(V100="NoWall",     IF(TRUNC(MOD((COS(X$2*$D100-0.5+Param!$H$8)+SIN(ROUND($H100*(X$2*$D100-Param!$G$15)+Param!$G$16,0)+Param!$H$9))*1000,1),2)&gt;PwallX,        $F100*(X$2-Param!$G$15*$D100),        "NoWall"),     V100)</f>
        <v>NoWall</v>
      </c>
      <c r="Y100" s="4">
        <f>IF(W100="NoWall",    IF(TRUNC(MOD((COS(ROUND($I100*(Y$2*$E100-Param!$G$16)+Param!$G$15,0)+Param!$H$8)+SIN(Y$2*$E100-0.5+Param!$H$9))*100000,1),2)&gt;PWallY,        $G100*(Y$2-Param!$G$16*$E100),        "NoWall"),    W100)</f>
        <v>2.376940534576172</v>
      </c>
      <c r="Z100" s="4">
        <f>IF(X100="NoWall",     IF(TRUNC(MOD((COS(Z$2*$D100-0.5+Param!$H$8)+SIN(ROUND($H100*(Z$2*$D100-Param!$G$15)+Param!$G$16,0)+Param!$H$9))*1000,1),2)&gt;PwallX,        $F100*(Z$2-Param!$G$15*$D100),        "NoWall"),     X100)</f>
        <v>71.527510637903504</v>
      </c>
      <c r="AA100" s="4">
        <f>IF(Y100="NoWall",    IF(TRUNC(MOD((COS(ROUND($I100*(AA$2*$E100-Param!$G$16)+Param!$G$15,0)+Param!$H$8)+SIN(AA$2*$E100-0.5+Param!$H$9))*100000,1),2)&gt;PWallY,        $G100*(AA$2-Param!$G$16*$E100),        "NoWall"),    Y100)</f>
        <v>2.376940534576172</v>
      </c>
      <c r="AB100" s="8">
        <f t="shared" si="26"/>
        <v>2.376940534576172</v>
      </c>
      <c r="AC100" s="8">
        <f>AB100*COS(B100-Param!$D$14)</f>
        <v>2.0261941004343043</v>
      </c>
      <c r="AD100" s="4">
        <f t="shared" si="27"/>
        <v>0.99352796413687416</v>
      </c>
      <c r="AE100" s="4">
        <f>MIN(AC100,Ghosts!P138)</f>
        <v>2.0261941004343043</v>
      </c>
    </row>
    <row r="101" spans="1:31" s="4" customFormat="1">
      <c r="A101" s="4">
        <f t="shared" si="28"/>
        <v>-47</v>
      </c>
      <c r="B101" s="4">
        <f>MOD(ATAN(A101/Param!$B$29*2)+Param!$D$14,2*PI())</f>
        <v>1.4473317202320546</v>
      </c>
      <c r="C101" s="4">
        <f t="shared" si="19"/>
        <v>82.925999124705953</v>
      </c>
      <c r="D101" s="4">
        <f t="shared" si="23"/>
        <v>1</v>
      </c>
      <c r="E101" s="4">
        <f t="shared" si="24"/>
        <v>1</v>
      </c>
      <c r="F101" s="4">
        <f t="shared" si="20"/>
        <v>8.1201012843205742</v>
      </c>
      <c r="G101" s="4">
        <f t="shared" si="25"/>
        <v>1.0076704657787194</v>
      </c>
      <c r="H101" s="4">
        <f t="shared" si="21"/>
        <v>8.0582904432407148</v>
      </c>
      <c r="I101" s="4">
        <f t="shared" si="22"/>
        <v>0.12409580010097537</v>
      </c>
      <c r="J101" s="4" t="str">
        <f>IF(TRUNC(MOD((COS(J$2*$D101-0.5+Param!$H$8)+SIN(ROUND($H101*(J$2*$D101-Param!$G$15)+Param!$G$16,0)+Param!$H$9))*1000,1),2)&gt;PwallX,    $F101*(J$2-Param!$G$15*$D101),    "NoWall")</f>
        <v>NoWall</v>
      </c>
      <c r="K101" s="4" t="str">
        <f>IF(TRUNC(MOD((COS(ROUND($I101*(K$2*$E101-Param!$G$16)+Param!$G$15,0)+Param!$H$8)+SIN(K$2*$E101-0.5+Param!$H$9))*100000,1),2)&gt;PWallY,    $G101*(K$2-Param!$G$16*$E101),    "NoWall")</f>
        <v>NoWall</v>
      </c>
      <c r="L101" s="4" t="str">
        <f>IF(J101="NoWall",     IF(TRUNC(MOD((COS(L$2*$D101-0.5+Param!$H$8)+SIN(ROUND($H101*(L$2*$D101-Param!$G$15)+Param!$G$16,0)+Param!$H$9))*1000,1),2)&gt;PwallX,        $F101*(L$2-Param!$G$15*$D101),        "NoWall"),     J101)</f>
        <v>NoWall</v>
      </c>
      <c r="M101" s="4" t="str">
        <f>IF(K101="NoWall",    IF(TRUNC(MOD((COS(ROUND($I101*(M$2*$E101-Param!$G$16)+Param!$G$15,0)+Param!$H$8)+SIN(M$2*$E101-0.5+Param!$H$9))*100000,1),2)&gt;PWallY,        $G101*(M$2-Param!$G$16*$E101),        "NoWall"),    K101)</f>
        <v>NoWall</v>
      </c>
      <c r="N101" s="4" t="str">
        <f>IF(L101="NoWall",     IF(TRUNC(MOD((COS(N$2*$D101-0.5+Param!$H$8)+SIN(ROUND($H101*(N$2*$D101-Param!$G$15)+Param!$G$16,0)+Param!$H$9))*1000,1),2)&gt;PwallX,        $F101*(N$2-Param!$G$15*$D101),        "NoWall"),     L101)</f>
        <v>NoWall</v>
      </c>
      <c r="O101" s="4">
        <f>IF(M101="NoWall",    IF(TRUNC(MOD((COS(ROUND($I101*(O$2*$E101-Param!$G$16)+Param!$G$15,0)+Param!$H$8)+SIN(O$2*$E101-0.5+Param!$H$9))*100000,1),2)&gt;PWallY,        $G101*(O$2-Param!$G$16*$E101),        "NoWall"),    M101)</f>
        <v>2.3796711315025938</v>
      </c>
      <c r="P101" s="4" t="str">
        <f>IF(N101="NoWall",     IF(TRUNC(MOD((COS(P$2*$D101-0.5+Param!$H$8)+SIN(ROUND($H101*(P$2*$D101-Param!$G$15)+Param!$G$16,0)+Param!$H$9))*1000,1),2)&gt;PwallX,        $F101*(P$2-Param!$G$15*$D101),        "NoWall"),     N101)</f>
        <v>NoWall</v>
      </c>
      <c r="Q101" s="4">
        <f>IF(O101="NoWall",    IF(TRUNC(MOD((COS(ROUND($I101*(Q$2*$E101-Param!$G$16)+Param!$G$15,0)+Param!$H$8)+SIN(Q$2*$E101-0.5+Param!$H$9))*100000,1),2)&gt;PWallY,        $G101*(Q$2-Param!$G$16*$E101),        "NoWall"),    O101)</f>
        <v>2.3796711315025938</v>
      </c>
      <c r="R101" s="4">
        <f>IF(P101="NoWall",     IF(TRUNC(MOD((COS(R$2*$D101-0.5+Param!$H$8)+SIN(ROUND($H101*(R$2*$D101-Param!$G$15)+Param!$G$16,0)+Param!$H$9))*1000,1),2)&gt;PwallX,        $F101*(R$2-Param!$G$15*$D101),        "NoWall"),     P101)</f>
        <v>33.492586860005829</v>
      </c>
      <c r="S101" s="4">
        <f>IF(Q101="NoWall",    IF(TRUNC(MOD((COS(ROUND($I101*(S$2*$E101-Param!$G$16)+Param!$G$15,0)+Param!$H$8)+SIN(S$2*$E101-0.5+Param!$H$9))*100000,1),2)&gt;PWallY,        $G101*(S$2-Param!$G$16*$E101),        "NoWall"),    Q101)</f>
        <v>2.3796711315025938</v>
      </c>
      <c r="T101" s="4">
        <f>IF(R101="NoWall",     IF(TRUNC(MOD((COS(T$2*$D101-0.5+Param!$H$8)+SIN(ROUND($H101*(T$2*$D101-Param!$G$15)+Param!$G$16,0)+Param!$H$9))*1000,1),2)&gt;PwallX,        $F101*(T$2-Param!$G$15*$D101),        "NoWall"),     R101)</f>
        <v>33.492586860005829</v>
      </c>
      <c r="U101" s="4">
        <f>IF(S101="NoWall",    IF(TRUNC(MOD((COS(ROUND($I101*(U$2*$E101-Param!$G$16)+Param!$G$15,0)+Param!$H$8)+SIN(U$2*$E101-0.5+Param!$H$9))*100000,1),2)&gt;PWallY,        $G101*(U$2-Param!$G$16*$E101),        "NoWall"),    S101)</f>
        <v>2.3796711315025938</v>
      </c>
      <c r="V101" s="4">
        <f>IF(T101="NoWall",     IF(TRUNC(MOD((COS(V$2*$D101-0.5+Param!$H$8)+SIN(ROUND($H101*(V$2*$D101-Param!$G$15)+Param!$G$16,0)+Param!$H$9))*1000,1),2)&gt;PwallX,        $F101*(V$2-Param!$G$15*$D101),        "NoWall"),     T101)</f>
        <v>33.492586860005829</v>
      </c>
      <c r="W101" s="4">
        <f>IF(U101="NoWall",    IF(TRUNC(MOD((COS(ROUND($I101*(W$2*$E101-Param!$G$16)+Param!$G$15,0)+Param!$H$8)+SIN(W$2*$E101-0.5+Param!$H$9))*100000,1),2)&gt;PWallY,        $G101*(W$2-Param!$G$16*$E101),        "NoWall"),    U101)</f>
        <v>2.3796711315025938</v>
      </c>
      <c r="X101" s="4">
        <f>IF(V101="NoWall",     IF(TRUNC(MOD((COS(X$2*$D101-0.5+Param!$H$8)+SIN(ROUND($H101*(X$2*$D101-Param!$G$15)+Param!$G$16,0)+Param!$H$9))*1000,1),2)&gt;PwallX,        $F101*(X$2-Param!$G$15*$D101),        "NoWall"),     V101)</f>
        <v>33.492586860005829</v>
      </c>
      <c r="Y101" s="4">
        <f>IF(W101="NoWall",    IF(TRUNC(MOD((COS(ROUND($I101*(Y$2*$E101-Param!$G$16)+Param!$G$15,0)+Param!$H$8)+SIN(Y$2*$E101-0.5+Param!$H$9))*100000,1),2)&gt;PWallY,        $G101*(Y$2-Param!$G$16*$E101),        "NoWall"),    W101)</f>
        <v>2.3796711315025938</v>
      </c>
      <c r="Z101" s="4">
        <f>IF(X101="NoWall",     IF(TRUNC(MOD((COS(Z$2*$D101-0.5+Param!$H$8)+SIN(ROUND($H101*(Z$2*$D101-Param!$G$15)+Param!$G$16,0)+Param!$H$9))*1000,1),2)&gt;PwallX,        $F101*(Z$2-Param!$G$15*$D101),        "NoWall"),     X101)</f>
        <v>33.492586860005829</v>
      </c>
      <c r="AA101" s="4">
        <f>IF(Y101="NoWall",    IF(TRUNC(MOD((COS(ROUND($I101*(AA$2*$E101-Param!$G$16)+Param!$G$15,0)+Param!$H$8)+SIN(AA$2*$E101-0.5+Param!$H$9))*100000,1),2)&gt;PWallY,        $G101*(AA$2-Param!$G$16*$E101),        "NoWall"),    Y101)</f>
        <v>2.3796711315025938</v>
      </c>
      <c r="AB101" s="8">
        <f t="shared" si="26"/>
        <v>2.3796711315025938</v>
      </c>
      <c r="AC101" s="8">
        <f>AB101*COS(B101-Param!$D$14)</f>
        <v>2.0164451906351704</v>
      </c>
      <c r="AD101" s="4">
        <f t="shared" si="27"/>
        <v>0.99238792240200102</v>
      </c>
      <c r="AE101" s="4">
        <f>MIN(AC101,Ghosts!P139)</f>
        <v>2.0164451906351704</v>
      </c>
    </row>
    <row r="102" spans="1:31" s="4" customFormat="1">
      <c r="A102" s="4">
        <f t="shared" si="28"/>
        <v>-48</v>
      </c>
      <c r="B102" s="4">
        <f>MOD(ATAN(A102/Param!$B$29*2)+Param!$D$14,2*PI())</f>
        <v>1.437815448692817</v>
      </c>
      <c r="C102" s="4">
        <f t="shared" si="19"/>
        <v>82.380756928807173</v>
      </c>
      <c r="D102" s="4">
        <f t="shared" si="23"/>
        <v>1</v>
      </c>
      <c r="E102" s="4">
        <f t="shared" si="24"/>
        <v>1</v>
      </c>
      <c r="F102" s="4">
        <f t="shared" si="20"/>
        <v>7.5420874440421297</v>
      </c>
      <c r="G102" s="4">
        <f t="shared" si="25"/>
        <v>1.0089075790478541</v>
      </c>
      <c r="H102" s="4">
        <f t="shared" si="21"/>
        <v>7.4754988471390957</v>
      </c>
      <c r="I102" s="4">
        <f t="shared" si="22"/>
        <v>0.13377033699666802</v>
      </c>
      <c r="J102" s="4" t="str">
        <f>IF(TRUNC(MOD((COS(J$2*$D102-0.5+Param!$H$8)+SIN(ROUND($H102*(J$2*$D102-Param!$G$15)+Param!$G$16,0)+Param!$H$9))*1000,1),2)&gt;PwallX,    $F102*(J$2-Param!$G$15*$D102),    "NoWall")</f>
        <v>NoWall</v>
      </c>
      <c r="K102" s="4" t="str">
        <f>IF(TRUNC(MOD((COS(ROUND($I102*(K$2*$E102-Param!$G$16)+Param!$G$15,0)+Param!$H$8)+SIN(K$2*$E102-0.5+Param!$H$9))*100000,1),2)&gt;PWallY,    $G102*(K$2-Param!$G$16*$E102),    "NoWall")</f>
        <v>NoWall</v>
      </c>
      <c r="L102" s="4" t="str">
        <f>IF(J102="NoWall",     IF(TRUNC(MOD((COS(L$2*$D102-0.5+Param!$H$8)+SIN(ROUND($H102*(L$2*$D102-Param!$G$15)+Param!$G$16,0)+Param!$H$9))*1000,1),2)&gt;PwallX,        $F102*(L$2-Param!$G$15*$D102),        "NoWall"),     J102)</f>
        <v>NoWall</v>
      </c>
      <c r="M102" s="4" t="str">
        <f>IF(K102="NoWall",    IF(TRUNC(MOD((COS(ROUND($I102*(M$2*$E102-Param!$G$16)+Param!$G$15,0)+Param!$H$8)+SIN(M$2*$E102-0.5+Param!$H$9))*100000,1),2)&gt;PWallY,        $G102*(M$2-Param!$G$16*$E102),        "NoWall"),    K102)</f>
        <v>NoWall</v>
      </c>
      <c r="N102" s="4">
        <f>IF(L102="NoWall",     IF(TRUNC(MOD((COS(N$2*$D102-0.5+Param!$H$8)+SIN(ROUND($H102*(N$2*$D102-Param!$G$15)+Param!$G$16,0)+Param!$H$9))*1000,1),2)&gt;PwallX,        $F102*(N$2-Param!$G$15*$D102),        "NoWall"),     L102)</f>
        <v>16.024306395653362</v>
      </c>
      <c r="O102" s="4">
        <f>IF(M102="NoWall",    IF(TRUNC(MOD((COS(ROUND($I102*(O$2*$E102-Param!$G$16)+Param!$G$15,0)+Param!$H$8)+SIN(O$2*$E102-0.5+Param!$H$9))*100000,1),2)&gt;PWallY,        $G102*(O$2-Param!$G$16*$E102),        "NoWall"),    M102)</f>
        <v>2.3825926448672665</v>
      </c>
      <c r="P102" s="4">
        <f>IF(N102="NoWall",     IF(TRUNC(MOD((COS(P$2*$D102-0.5+Param!$H$8)+SIN(ROUND($H102*(P$2*$D102-Param!$G$15)+Param!$G$16,0)+Param!$H$9))*1000,1),2)&gt;PwallX,        $F102*(P$2-Param!$G$15*$D102),        "NoWall"),     N102)</f>
        <v>16.024306395653362</v>
      </c>
      <c r="Q102" s="4">
        <f>IF(O102="NoWall",    IF(TRUNC(MOD((COS(ROUND($I102*(Q$2*$E102-Param!$G$16)+Param!$G$15,0)+Param!$H$8)+SIN(Q$2*$E102-0.5+Param!$H$9))*100000,1),2)&gt;PWallY,        $G102*(Q$2-Param!$G$16*$E102),        "NoWall"),    O102)</f>
        <v>2.3825926448672665</v>
      </c>
      <c r="R102" s="4">
        <f>IF(P102="NoWall",     IF(TRUNC(MOD((COS(R$2*$D102-0.5+Param!$H$8)+SIN(ROUND($H102*(R$2*$D102-Param!$G$15)+Param!$G$16,0)+Param!$H$9))*1000,1),2)&gt;PwallX,        $F102*(R$2-Param!$G$15*$D102),        "NoWall"),     P102)</f>
        <v>16.024306395653362</v>
      </c>
      <c r="S102" s="4">
        <f>IF(Q102="NoWall",    IF(TRUNC(MOD((COS(ROUND($I102*(S$2*$E102-Param!$G$16)+Param!$G$15,0)+Param!$H$8)+SIN(S$2*$E102-0.5+Param!$H$9))*100000,1),2)&gt;PWallY,        $G102*(S$2-Param!$G$16*$E102),        "NoWall"),    Q102)</f>
        <v>2.3825926448672665</v>
      </c>
      <c r="T102" s="4">
        <f>IF(R102="NoWall",     IF(TRUNC(MOD((COS(T$2*$D102-0.5+Param!$H$8)+SIN(ROUND($H102*(T$2*$D102-Param!$G$15)+Param!$G$16,0)+Param!$H$9))*1000,1),2)&gt;PwallX,        $F102*(T$2-Param!$G$15*$D102),        "NoWall"),     R102)</f>
        <v>16.024306395653362</v>
      </c>
      <c r="U102" s="4">
        <f>IF(S102="NoWall",    IF(TRUNC(MOD((COS(ROUND($I102*(U$2*$E102-Param!$G$16)+Param!$G$15,0)+Param!$H$8)+SIN(U$2*$E102-0.5+Param!$H$9))*100000,1),2)&gt;PWallY,        $G102*(U$2-Param!$G$16*$E102),        "NoWall"),    S102)</f>
        <v>2.3825926448672665</v>
      </c>
      <c r="V102" s="4">
        <f>IF(T102="NoWall",     IF(TRUNC(MOD((COS(V$2*$D102-0.5+Param!$H$8)+SIN(ROUND($H102*(V$2*$D102-Param!$G$15)+Param!$G$16,0)+Param!$H$9))*1000,1),2)&gt;PwallX,        $F102*(V$2-Param!$G$15*$D102),        "NoWall"),     T102)</f>
        <v>16.024306395653362</v>
      </c>
      <c r="W102" s="4">
        <f>IF(U102="NoWall",    IF(TRUNC(MOD((COS(ROUND($I102*(W$2*$E102-Param!$G$16)+Param!$G$15,0)+Param!$H$8)+SIN(W$2*$E102-0.5+Param!$H$9))*100000,1),2)&gt;PWallY,        $G102*(W$2-Param!$G$16*$E102),        "NoWall"),    U102)</f>
        <v>2.3825926448672665</v>
      </c>
      <c r="X102" s="4">
        <f>IF(V102="NoWall",     IF(TRUNC(MOD((COS(X$2*$D102-0.5+Param!$H$8)+SIN(ROUND($H102*(X$2*$D102-Param!$G$15)+Param!$G$16,0)+Param!$H$9))*1000,1),2)&gt;PwallX,        $F102*(X$2-Param!$G$15*$D102),        "NoWall"),     V102)</f>
        <v>16.024306395653362</v>
      </c>
      <c r="Y102" s="4">
        <f>IF(W102="NoWall",    IF(TRUNC(MOD((COS(ROUND($I102*(Y$2*$E102-Param!$G$16)+Param!$G$15,0)+Param!$H$8)+SIN(Y$2*$E102-0.5+Param!$H$9))*100000,1),2)&gt;PWallY,        $G102*(Y$2-Param!$G$16*$E102),        "NoWall"),    W102)</f>
        <v>2.3825926448672665</v>
      </c>
      <c r="Z102" s="4">
        <f>IF(X102="NoWall",     IF(TRUNC(MOD((COS(Z$2*$D102-0.5+Param!$H$8)+SIN(ROUND($H102*(Z$2*$D102-Param!$G$15)+Param!$G$16,0)+Param!$H$9))*1000,1),2)&gt;PwallX,        $F102*(Z$2-Param!$G$15*$D102),        "NoWall"),     X102)</f>
        <v>16.024306395653362</v>
      </c>
      <c r="AA102" s="4">
        <f>IF(Y102="NoWall",    IF(TRUNC(MOD((COS(ROUND($I102*(AA$2*$E102-Param!$G$16)+Param!$G$15,0)+Param!$H$8)+SIN(AA$2*$E102-0.5+Param!$H$9))*100000,1),2)&gt;PWallY,        $G102*(AA$2-Param!$G$16*$E102),        "NoWall"),    Y102)</f>
        <v>2.3825926448672665</v>
      </c>
      <c r="AB102" s="8">
        <f t="shared" si="26"/>
        <v>2.3825926448672665</v>
      </c>
      <c r="AC102" s="8">
        <f>AB102*COS(B102-Param!$D$14)</f>
        <v>2.0067896441981672</v>
      </c>
      <c r="AD102" s="4">
        <f t="shared" si="27"/>
        <v>0.99117106538513611</v>
      </c>
      <c r="AE102" s="4">
        <f>MIN(AC102,Ghosts!P140)</f>
        <v>2.0067896441981672</v>
      </c>
    </row>
    <row r="103" spans="1:31" s="4" customFormat="1">
      <c r="A103" s="4">
        <f t="shared" si="28"/>
        <v>-49</v>
      </c>
      <c r="B103" s="4">
        <f>MOD(ATAN(A103/Param!$B$29*2)+Param!$D$14,2*PI())</f>
        <v>1.4284136948802799</v>
      </c>
      <c r="C103" s="4">
        <f t="shared" si="19"/>
        <v>81.842076115327771</v>
      </c>
      <c r="D103" s="4">
        <f t="shared" si="23"/>
        <v>1</v>
      </c>
      <c r="E103" s="4">
        <f t="shared" si="24"/>
        <v>1</v>
      </c>
      <c r="F103" s="4">
        <f t="shared" si="20"/>
        <v>7.0471152088629498</v>
      </c>
      <c r="G103" s="4">
        <f t="shared" si="25"/>
        <v>1.0102227409675195</v>
      </c>
      <c r="H103" s="4">
        <f t="shared" si="21"/>
        <v>6.9758033778904283</v>
      </c>
      <c r="I103" s="4">
        <f t="shared" si="22"/>
        <v>0.1433526643209965</v>
      </c>
      <c r="J103" s="4" t="str">
        <f>IF(TRUNC(MOD((COS(J$2*$D103-0.5+Param!$H$8)+SIN(ROUND($H103*(J$2*$D103-Param!$G$15)+Param!$G$16,0)+Param!$H$9))*1000,1),2)&gt;PwallX,    $F103*(J$2-Param!$G$15*$D103),    "NoWall")</f>
        <v>NoWall</v>
      </c>
      <c r="K103" s="4" t="str">
        <f>IF(TRUNC(MOD((COS(ROUND($I103*(K$2*$E103-Param!$G$16)+Param!$G$15,0)+Param!$H$8)+SIN(K$2*$E103-0.5+Param!$H$9))*100000,1),2)&gt;PWallY,    $G103*(K$2-Param!$G$16*$E103),    "NoWall")</f>
        <v>NoWall</v>
      </c>
      <c r="L103" s="4" t="str">
        <f>IF(J103="NoWall",     IF(TRUNC(MOD((COS(L$2*$D103-0.5+Param!$H$8)+SIN(ROUND($H103*(L$2*$D103-Param!$G$15)+Param!$G$16,0)+Param!$H$9))*1000,1),2)&gt;PwallX,        $F103*(L$2-Param!$G$15*$D103),        "NoWall"),     J103)</f>
        <v>NoWall</v>
      </c>
      <c r="M103" s="4" t="str">
        <f>IF(K103="NoWall",    IF(TRUNC(MOD((COS(ROUND($I103*(M$2*$E103-Param!$G$16)+Param!$G$15,0)+Param!$H$8)+SIN(M$2*$E103-0.5+Param!$H$9))*100000,1),2)&gt;PWallY,        $G103*(M$2-Param!$G$16*$E103),        "NoWall"),    K103)</f>
        <v>NoWall</v>
      </c>
      <c r="N103" s="4" t="str">
        <f>IF(L103="NoWall",     IF(TRUNC(MOD((COS(N$2*$D103-0.5+Param!$H$8)+SIN(ROUND($H103*(N$2*$D103-Param!$G$15)+Param!$G$16,0)+Param!$H$9))*1000,1),2)&gt;PwallX,        $F103*(N$2-Param!$G$15*$D103),        "NoWall"),     L103)</f>
        <v>NoWall</v>
      </c>
      <c r="O103" s="4">
        <f>IF(M103="NoWall",    IF(TRUNC(MOD((COS(ROUND($I103*(O$2*$E103-Param!$G$16)+Param!$G$15,0)+Param!$H$8)+SIN(O$2*$E103-0.5+Param!$H$9))*100000,1),2)&gt;PWallY,        $G103*(O$2-Param!$G$16*$E103),        "NoWall"),    M103)</f>
        <v>2.3856984745603702</v>
      </c>
      <c r="P103" s="4" t="str">
        <f>IF(N103="NoWall",     IF(TRUNC(MOD((COS(P$2*$D103-0.5+Param!$H$8)+SIN(ROUND($H103*(P$2*$D103-Param!$G$15)+Param!$G$16,0)+Param!$H$9))*1000,1),2)&gt;PwallX,        $F103*(P$2-Param!$G$15*$D103),        "NoWall"),     N103)</f>
        <v>NoWall</v>
      </c>
      <c r="Q103" s="4">
        <f>IF(O103="NoWall",    IF(TRUNC(MOD((COS(ROUND($I103*(Q$2*$E103-Param!$G$16)+Param!$G$15,0)+Param!$H$8)+SIN(Q$2*$E103-0.5+Param!$H$9))*100000,1),2)&gt;PWallY,        $G103*(Q$2-Param!$G$16*$E103),        "NoWall"),    O103)</f>
        <v>2.3856984745603702</v>
      </c>
      <c r="R103" s="4" t="str">
        <f>IF(P103="NoWall",     IF(TRUNC(MOD((COS(R$2*$D103-0.5+Param!$H$8)+SIN(ROUND($H103*(R$2*$D103-Param!$G$15)+Param!$G$16,0)+Param!$H$9))*1000,1),2)&gt;PwallX,        $F103*(R$2-Param!$G$15*$D103),        "NoWall"),     P103)</f>
        <v>NoWall</v>
      </c>
      <c r="S103" s="4">
        <f>IF(Q103="NoWall",    IF(TRUNC(MOD((COS(ROUND($I103*(S$2*$E103-Param!$G$16)+Param!$G$15,0)+Param!$H$8)+SIN(S$2*$E103-0.5+Param!$H$9))*100000,1),2)&gt;PWallY,        $G103*(S$2-Param!$G$16*$E103),        "NoWall"),    Q103)</f>
        <v>2.3856984745603702</v>
      </c>
      <c r="T103" s="4" t="str">
        <f>IF(R103="NoWall",     IF(TRUNC(MOD((COS(T$2*$D103-0.5+Param!$H$8)+SIN(ROUND($H103*(T$2*$D103-Param!$G$15)+Param!$G$16,0)+Param!$H$9))*1000,1),2)&gt;PwallX,        $F103*(T$2-Param!$G$15*$D103),        "NoWall"),     R103)</f>
        <v>NoWall</v>
      </c>
      <c r="U103" s="4">
        <f>IF(S103="NoWall",    IF(TRUNC(MOD((COS(ROUND($I103*(U$2*$E103-Param!$G$16)+Param!$G$15,0)+Param!$H$8)+SIN(U$2*$E103-0.5+Param!$H$9))*100000,1),2)&gt;PWallY,        $G103*(U$2-Param!$G$16*$E103),        "NoWall"),    S103)</f>
        <v>2.3856984745603702</v>
      </c>
      <c r="V103" s="4">
        <f>IF(T103="NoWall",     IF(TRUNC(MOD((COS(V$2*$D103-0.5+Param!$H$8)+SIN(ROUND($H103*(V$2*$D103-Param!$G$15)+Param!$G$16,0)+Param!$H$9))*1000,1),2)&gt;PwallX,        $F103*(V$2-Param!$G$15*$D103),        "NoWall"),     T103)</f>
        <v>43.161123795159838</v>
      </c>
      <c r="W103" s="4">
        <f>IF(U103="NoWall",    IF(TRUNC(MOD((COS(ROUND($I103*(W$2*$E103-Param!$G$16)+Param!$G$15,0)+Param!$H$8)+SIN(W$2*$E103-0.5+Param!$H$9))*100000,1),2)&gt;PWallY,        $G103*(W$2-Param!$G$16*$E103),        "NoWall"),    U103)</f>
        <v>2.3856984745603702</v>
      </c>
      <c r="X103" s="4">
        <f>IF(V103="NoWall",     IF(TRUNC(MOD((COS(X$2*$D103-0.5+Param!$H$8)+SIN(ROUND($H103*(X$2*$D103-Param!$G$15)+Param!$G$16,0)+Param!$H$9))*1000,1),2)&gt;PwallX,        $F103*(X$2-Param!$G$15*$D103),        "NoWall"),     V103)</f>
        <v>43.161123795159838</v>
      </c>
      <c r="Y103" s="4">
        <f>IF(W103="NoWall",    IF(TRUNC(MOD((COS(ROUND($I103*(Y$2*$E103-Param!$G$16)+Param!$G$15,0)+Param!$H$8)+SIN(Y$2*$E103-0.5+Param!$H$9))*100000,1),2)&gt;PWallY,        $G103*(Y$2-Param!$G$16*$E103),        "NoWall"),    W103)</f>
        <v>2.3856984745603702</v>
      </c>
      <c r="Z103" s="4">
        <f>IF(X103="NoWall",     IF(TRUNC(MOD((COS(Z$2*$D103-0.5+Param!$H$8)+SIN(ROUND($H103*(Z$2*$D103-Param!$G$15)+Param!$G$16,0)+Param!$H$9))*1000,1),2)&gt;PwallX,        $F103*(Z$2-Param!$G$15*$D103),        "NoWall"),     X103)</f>
        <v>43.161123795159838</v>
      </c>
      <c r="AA103" s="4">
        <f>IF(Y103="NoWall",    IF(TRUNC(MOD((COS(ROUND($I103*(AA$2*$E103-Param!$G$16)+Param!$G$15,0)+Param!$H$8)+SIN(AA$2*$E103-0.5+Param!$H$9))*100000,1),2)&gt;PWallY,        $G103*(AA$2-Param!$G$16*$E103),        "NoWall"),    Y103)</f>
        <v>2.3856984745603702</v>
      </c>
      <c r="AB103" s="8">
        <f t="shared" si="26"/>
        <v>2.3856984745603702</v>
      </c>
      <c r="AC103" s="8">
        <f>AB103*COS(B103-Param!$D$14)</f>
        <v>1.9972261263314042</v>
      </c>
      <c r="AD103" s="4">
        <f t="shared" si="27"/>
        <v>0.9898807059542839</v>
      </c>
      <c r="AE103" s="4">
        <f>MIN(AC103,Ghosts!P141)</f>
        <v>1.9972261263314042</v>
      </c>
    </row>
    <row r="104" spans="1:31" s="4" customFormat="1">
      <c r="A104" s="4">
        <f t="shared" si="28"/>
        <v>-50</v>
      </c>
      <c r="B104" s="4">
        <f>MOD(ATAN(A104/Param!$B$29*2)+Param!$D$14,2*PI())</f>
        <v>1.4191260362459115</v>
      </c>
      <c r="C104" s="4">
        <f t="shared" si="19"/>
        <v>81.309932474020215</v>
      </c>
      <c r="D104" s="4">
        <f t="shared" si="23"/>
        <v>1</v>
      </c>
      <c r="E104" s="4">
        <f t="shared" si="24"/>
        <v>1</v>
      </c>
      <c r="F104" s="4">
        <f t="shared" si="20"/>
        <v>6.6185954445572737</v>
      </c>
      <c r="G104" s="4">
        <f t="shared" si="25"/>
        <v>1.0116132250552465</v>
      </c>
      <c r="H104" s="4">
        <f t="shared" si="21"/>
        <v>6.5426145888867921</v>
      </c>
      <c r="I104" s="4">
        <f t="shared" si="22"/>
        <v>0.15284409411775352</v>
      </c>
      <c r="J104" s="4" t="str">
        <f>IF(TRUNC(MOD((COS(J$2*$D104-0.5+Param!$H$8)+SIN(ROUND($H104*(J$2*$D104-Param!$G$15)+Param!$G$16,0)+Param!$H$9))*1000,1),2)&gt;PwallX,    $F104*(J$2-Param!$G$15*$D104),    "NoWall")</f>
        <v>NoWall</v>
      </c>
      <c r="K104" s="4" t="str">
        <f>IF(TRUNC(MOD((COS(ROUND($I104*(K$2*$E104-Param!$G$16)+Param!$G$15,0)+Param!$H$8)+SIN(K$2*$E104-0.5+Param!$H$9))*100000,1),2)&gt;PWallY,    $G104*(K$2-Param!$G$16*$E104),    "NoWall")</f>
        <v>NoWall</v>
      </c>
      <c r="L104" s="4" t="str">
        <f>IF(J104="NoWall",     IF(TRUNC(MOD((COS(L$2*$D104-0.5+Param!$H$8)+SIN(ROUND($H104*(L$2*$D104-Param!$G$15)+Param!$G$16,0)+Param!$H$9))*1000,1),2)&gt;PwallX,        $F104*(L$2-Param!$G$15*$D104),        "NoWall"),     J104)</f>
        <v>NoWall</v>
      </c>
      <c r="M104" s="4" t="str">
        <f>IF(K104="NoWall",    IF(TRUNC(MOD((COS(ROUND($I104*(M$2*$E104-Param!$G$16)+Param!$G$15,0)+Param!$H$8)+SIN(M$2*$E104-0.5+Param!$H$9))*100000,1),2)&gt;PWallY,        $G104*(M$2-Param!$G$16*$E104),        "NoWall"),    K104)</f>
        <v>NoWall</v>
      </c>
      <c r="N104" s="4" t="str">
        <f>IF(L104="NoWall",     IF(TRUNC(MOD((COS(N$2*$D104-0.5+Param!$H$8)+SIN(ROUND($H104*(N$2*$D104-Param!$G$15)+Param!$G$16,0)+Param!$H$9))*1000,1),2)&gt;PwallX,        $F104*(N$2-Param!$G$15*$D104),        "NoWall"),     L104)</f>
        <v>NoWall</v>
      </c>
      <c r="O104" s="4">
        <f>IF(M104="NoWall",    IF(TRUNC(MOD((COS(ROUND($I104*(O$2*$E104-Param!$G$16)+Param!$G$15,0)+Param!$H$8)+SIN(O$2*$E104-0.5+Param!$H$9))*100000,1),2)&gt;PWallY,        $G104*(O$2-Param!$G$16*$E104),        "NoWall"),    M104)</f>
        <v>2.3889821818384442</v>
      </c>
      <c r="P104" s="4" t="str">
        <f>IF(N104="NoWall",     IF(TRUNC(MOD((COS(P$2*$D104-0.5+Param!$H$8)+SIN(ROUND($H104*(P$2*$D104-Param!$G$15)+Param!$G$16,0)+Param!$H$9))*1000,1),2)&gt;PwallX,        $F104*(P$2-Param!$G$15*$D104),        "NoWall"),     N104)</f>
        <v>NoWall</v>
      </c>
      <c r="Q104" s="4">
        <f>IF(O104="NoWall",    IF(TRUNC(MOD((COS(ROUND($I104*(Q$2*$E104-Param!$G$16)+Param!$G$15,0)+Param!$H$8)+SIN(Q$2*$E104-0.5+Param!$H$9))*100000,1),2)&gt;PWallY,        $G104*(Q$2-Param!$G$16*$E104),        "NoWall"),    O104)</f>
        <v>2.3889821818384442</v>
      </c>
      <c r="R104" s="4" t="str">
        <f>IF(P104="NoWall",     IF(TRUNC(MOD((COS(R$2*$D104-0.5+Param!$H$8)+SIN(ROUND($H104*(R$2*$D104-Param!$G$15)+Param!$G$16,0)+Param!$H$9))*1000,1),2)&gt;PwallX,        $F104*(R$2-Param!$G$15*$D104),        "NoWall"),     P104)</f>
        <v>NoWall</v>
      </c>
      <c r="S104" s="4">
        <f>IF(Q104="NoWall",    IF(TRUNC(MOD((COS(ROUND($I104*(S$2*$E104-Param!$G$16)+Param!$G$15,0)+Param!$H$8)+SIN(S$2*$E104-0.5+Param!$H$9))*100000,1),2)&gt;PWallY,        $G104*(S$2-Param!$G$16*$E104),        "NoWall"),    Q104)</f>
        <v>2.3889821818384442</v>
      </c>
      <c r="T104" s="4" t="str">
        <f>IF(R104="NoWall",     IF(TRUNC(MOD((COS(T$2*$D104-0.5+Param!$H$8)+SIN(ROUND($H104*(T$2*$D104-Param!$G$15)+Param!$G$16,0)+Param!$H$9))*1000,1),2)&gt;PwallX,        $F104*(T$2-Param!$G$15*$D104),        "NoWall"),     R104)</f>
        <v>NoWall</v>
      </c>
      <c r="U104" s="4">
        <f>IF(S104="NoWall",    IF(TRUNC(MOD((COS(ROUND($I104*(U$2*$E104-Param!$G$16)+Param!$G$15,0)+Param!$H$8)+SIN(U$2*$E104-0.5+Param!$H$9))*100000,1),2)&gt;PWallY,        $G104*(U$2-Param!$G$16*$E104),        "NoWall"),    S104)</f>
        <v>2.3889821818384442</v>
      </c>
      <c r="V104" s="4" t="str">
        <f>IF(T104="NoWall",     IF(TRUNC(MOD((COS(V$2*$D104-0.5+Param!$H$8)+SIN(ROUND($H104*(V$2*$D104-Param!$G$15)+Param!$G$16,0)+Param!$H$9))*1000,1),2)&gt;PwallX,        $F104*(V$2-Param!$G$15*$D104),        "NoWall"),     T104)</f>
        <v>NoWall</v>
      </c>
      <c r="W104" s="4">
        <f>IF(U104="NoWall",    IF(TRUNC(MOD((COS(ROUND($I104*(W$2*$E104-Param!$G$16)+Param!$G$15,0)+Param!$H$8)+SIN(W$2*$E104-0.5+Param!$H$9))*100000,1),2)&gt;PWallY,        $G104*(W$2-Param!$G$16*$E104),        "NoWall"),    U104)</f>
        <v>2.3889821818384442</v>
      </c>
      <c r="X104" s="4" t="str">
        <f>IF(V104="NoWall",     IF(TRUNC(MOD((COS(X$2*$D104-0.5+Param!$H$8)+SIN(ROUND($H104*(X$2*$D104-Param!$G$15)+Param!$G$16,0)+Param!$H$9))*1000,1),2)&gt;PwallX,        $F104*(X$2-Param!$G$15*$D104),        "NoWall"),     V104)</f>
        <v>NoWall</v>
      </c>
      <c r="Y104" s="4">
        <f>IF(W104="NoWall",    IF(TRUNC(MOD((COS(ROUND($I104*(Y$2*$E104-Param!$G$16)+Param!$G$15,0)+Param!$H$8)+SIN(Y$2*$E104-0.5+Param!$H$9))*100000,1),2)&gt;PWallY,        $G104*(Y$2-Param!$G$16*$E104),        "NoWall"),    W104)</f>
        <v>2.3889821818384442</v>
      </c>
      <c r="Z104" s="4">
        <f>IF(X104="NoWall",     IF(TRUNC(MOD((COS(Z$2*$D104-0.5+Param!$H$8)+SIN(ROUND($H104*(Z$2*$D104-Param!$G$15)+Param!$G$16,0)+Param!$H$9))*1000,1),2)&gt;PwallX,        $F104*(Z$2-Param!$G$15*$D104),        "NoWall"),     X104)</f>
        <v>53.773780524167435</v>
      </c>
      <c r="AA104" s="4">
        <f>IF(Y104="NoWall",    IF(TRUNC(MOD((COS(ROUND($I104*(AA$2*$E104-Param!$G$16)+Param!$G$15,0)+Param!$H$8)+SIN(AA$2*$E104-0.5+Param!$H$9))*100000,1),2)&gt;PWallY,        $G104*(AA$2-Param!$G$16*$E104),        "NoWall"),    Y104)</f>
        <v>2.3889821818384442</v>
      </c>
      <c r="AB104" s="8">
        <f t="shared" si="26"/>
        <v>2.3889821818384442</v>
      </c>
      <c r="AC104" s="8">
        <f>AB104*COS(B104-Param!$D$14)</f>
        <v>1.9877533275665416</v>
      </c>
      <c r="AD104" s="4">
        <f t="shared" si="27"/>
        <v>0.98852009368045557</v>
      </c>
      <c r="AE104" s="4">
        <f>MIN(AC104,Ghosts!P142)</f>
        <v>1.9877533275665416</v>
      </c>
    </row>
    <row r="105" spans="1:31" s="4" customFormat="1">
      <c r="AB105" s="8"/>
    </row>
    <row r="106" spans="1:31" s="4" customFormat="1">
      <c r="AB106" s="8"/>
      <c r="AC106" s="18" t="s">
        <v>201</v>
      </c>
      <c r="AD106" s="4" t="s">
        <v>202</v>
      </c>
    </row>
    <row r="107" spans="1:31" s="4" customFormat="1">
      <c r="A107" s="35">
        <v>1</v>
      </c>
      <c r="B107" s="4">
        <f ca="1">MOD(OFFSET(Ghosts!$C$31,0,A107),2*PI())</f>
        <v>7.7269874369212135E-2</v>
      </c>
      <c r="C107" s="4">
        <f t="shared" ref="C107:C116" ca="1" si="29">B107*180/PI()</f>
        <v>4.4272376848619492</v>
      </c>
      <c r="D107" s="4">
        <f t="shared" ref="D107:D116" ca="1" si="30">(($B107*2&lt;=PI())+($B107*2&gt;=PI()*3))*2-1</f>
        <v>1</v>
      </c>
      <c r="E107" s="4">
        <f t="shared" ref="E107:E116" ca="1" si="31">($B107&lt;=PI())*2-1</f>
        <v>1</v>
      </c>
      <c r="F107" s="4">
        <f t="shared" ref="F107:F116" ca="1" si="32">1/MAX(ABS(COS(B107)),0.0001)</f>
        <v>1.0029927615822625</v>
      </c>
      <c r="G107" s="4">
        <f t="shared" ref="G107:G116" ca="1" si="33">1/MAX(ABS(SIN($B107)),0.0001)</f>
        <v>12.954541564272517</v>
      </c>
      <c r="H107" s="4">
        <f t="shared" ref="H107:H116" ca="1" si="34">F107/G107*D107*E107</f>
        <v>7.7424025899027415E-2</v>
      </c>
      <c r="I107" s="4">
        <f t="shared" ref="I107:I116" ca="1" si="35">1/H107</f>
        <v>12.915887392682867</v>
      </c>
      <c r="J107" s="4">
        <f ca="1">IF(TRUNC(MOD((COS(J$2*$D107-0.5+Param!$H$8)+SIN(ROUND($H107*(J$2*$D107-Param!$G$15)+Param!$G$16,0)+Param!$H$9))*1000,1),2)&gt;PwallX,    $F107*(J$2-Param!$G$15*$D107),    "NoWall")</f>
        <v>0.12502441850791715</v>
      </c>
      <c r="K107" s="4" t="str">
        <f ca="1">IF(TRUNC(MOD((COS(ROUND($I107*(K$2*$E107-Param!$G$16)+Param!$G$15,0)+Param!$H$8)+SIN(K$2*$E107-0.5+Param!$H$9))*100000,1),2)&gt;PWallY,    $G107*(K$2-Param!$G$16*$E107),    "NoWall")</f>
        <v>NoWall</v>
      </c>
      <c r="L107" s="4">
        <f ca="1">IF(J107="NoWall",     IF(TRUNC(MOD((COS(L$2*$D107-0.5+Param!$H$8)+SIN(ROUND($H107*(L$2*$D107-Param!$G$15)+Param!$G$16,0)+Param!$H$9))*1000,1),2)&gt;PwallX,        $F107*(L$2-Param!$G$15*$D107),        "NoWall"),     J107)</f>
        <v>0.12502441850791715</v>
      </c>
      <c r="M107" s="4">
        <f ca="1">IF(K107="NoWall",    IF(TRUNC(MOD((COS(ROUND($I107*(M$2*$E107-Param!$G$16)+Param!$G$15,0)+Param!$H$8)+SIN(M$2*$E107-0.5+Param!$H$9))*100000,1),2)&gt;PWallY,        $G107*(M$2-Param!$G$16*$E107),        "NoWall"),    K107)</f>
        <v>17.638345326112312</v>
      </c>
      <c r="N107" s="4">
        <f ca="1">IF(L107="NoWall",     IF(TRUNC(MOD((COS(N$2*$D107-0.5+Param!$H$8)+SIN(ROUND($H107*(N$2*$D107-Param!$G$15)+Param!$G$16,0)+Param!$H$9))*1000,1),2)&gt;PwallX,        $F107*(N$2-Param!$G$15*$D107),        "NoWall"),     L107)</f>
        <v>0.12502441850791715</v>
      </c>
      <c r="O107" s="4">
        <f ca="1">IF(M107="NoWall",    IF(TRUNC(MOD((COS(ROUND($I107*(O$2*$E107-Param!$G$16)+Param!$G$15,0)+Param!$H$8)+SIN(O$2*$E107-0.5+Param!$H$9))*100000,1),2)&gt;PWallY,        $G107*(O$2-Param!$G$16*$E107),        "NoWall"),    M107)</f>
        <v>17.638345326112312</v>
      </c>
      <c r="P107" s="4">
        <f ca="1">IF(N107="NoWall",     IF(TRUNC(MOD((COS(P$2*$D107-0.5+Param!$H$8)+SIN(ROUND($H107*(P$2*$D107-Param!$G$15)+Param!$G$16,0)+Param!$H$9))*1000,1),2)&gt;PwallX,        $F107*(P$2-Param!$G$15*$D107),        "NoWall"),     N107)</f>
        <v>0.12502441850791715</v>
      </c>
      <c r="Q107" s="4">
        <f ca="1">IF(O107="NoWall",    IF(TRUNC(MOD((COS(ROUND($I107*(Q$2*$E107-Param!$G$16)+Param!$G$15,0)+Param!$H$8)+SIN(Q$2*$E107-0.5+Param!$H$9))*100000,1),2)&gt;PWallY,        $G107*(Q$2-Param!$G$16*$E107),        "NoWall"),    O107)</f>
        <v>17.638345326112312</v>
      </c>
      <c r="R107" s="4">
        <f ca="1">IF(P107="NoWall",     IF(TRUNC(MOD((COS(R$2*$D107-0.5+Param!$H$8)+SIN(ROUND($H107*(R$2*$D107-Param!$G$15)+Param!$G$16,0)+Param!$H$9))*1000,1),2)&gt;PwallX,        $F107*(R$2-Param!$G$15*$D107),        "NoWall"),     P107)</f>
        <v>0.12502441850791715</v>
      </c>
      <c r="S107" s="4">
        <f ca="1">IF(Q107="NoWall",    IF(TRUNC(MOD((COS(ROUND($I107*(S$2*$E107-Param!$G$16)+Param!$G$15,0)+Param!$H$8)+SIN(S$2*$E107-0.5+Param!$H$9))*100000,1),2)&gt;PWallY,        $G107*(S$2-Param!$G$16*$E107),        "NoWall"),    Q107)</f>
        <v>17.638345326112312</v>
      </c>
      <c r="T107" s="4">
        <f ca="1">IF(R107="NoWall",     IF(TRUNC(MOD((COS(T$2*$D107-0.5+Param!$H$8)+SIN(ROUND($H107*(T$2*$D107-Param!$G$15)+Param!$G$16,0)+Param!$H$9))*1000,1),2)&gt;PwallX,        $F107*(T$2-Param!$G$15*$D107),        "NoWall"),     R107)</f>
        <v>0.12502441850791715</v>
      </c>
      <c r="U107" s="4">
        <f ca="1">IF(S107="NoWall",    IF(TRUNC(MOD((COS(ROUND($I107*(U$2*$E107-Param!$G$16)+Param!$G$15,0)+Param!$H$8)+SIN(U$2*$E107-0.5+Param!$H$9))*100000,1),2)&gt;PWallY,        $G107*(U$2-Param!$G$16*$E107),        "NoWall"),    S107)</f>
        <v>17.638345326112312</v>
      </c>
      <c r="V107" s="4">
        <f ca="1">IF(T107="NoWall",     IF(TRUNC(MOD((COS(V$2*$D107-0.5+Param!$H$8)+SIN(ROUND($H107*(V$2*$D107-Param!$G$15)+Param!$G$16,0)+Param!$H$9))*1000,1),2)&gt;PwallX,        $F107*(V$2-Param!$G$15*$D107),        "NoWall"),     T107)</f>
        <v>0.12502441850791715</v>
      </c>
      <c r="W107" s="4">
        <f ca="1">IF(U107="NoWall",    IF(TRUNC(MOD((COS(ROUND($I107*(W$2*$E107-Param!$G$16)+Param!$G$15,0)+Param!$H$8)+SIN(W$2*$E107-0.5+Param!$H$9))*100000,1),2)&gt;PWallY,        $G107*(W$2-Param!$G$16*$E107),        "NoWall"),    U107)</f>
        <v>17.638345326112312</v>
      </c>
      <c r="X107" s="4">
        <f ca="1">IF(V107="NoWall",     IF(TRUNC(MOD((COS(X$2*$D107-0.5+Param!$H$8)+SIN(ROUND($H107*(X$2*$D107-Param!$G$15)+Param!$G$16,0)+Param!$H$9))*1000,1),2)&gt;PwallX,        $F107*(X$2-Param!$G$15*$D107),        "NoWall"),     V107)</f>
        <v>0.12502441850791715</v>
      </c>
      <c r="Y107" s="4">
        <f ca="1">IF(W107="NoWall",    IF(TRUNC(MOD((COS(ROUND($I107*(Y$2*$E107-Param!$G$16)+Param!$G$15,0)+Param!$H$8)+SIN(Y$2*$E107-0.5+Param!$H$9))*100000,1),2)&gt;PWallY,        $G107*(Y$2-Param!$G$16*$E107),        "NoWall"),    W107)</f>
        <v>17.638345326112312</v>
      </c>
      <c r="Z107" s="4">
        <f ca="1">IF(X107="NoWall",     IF(TRUNC(MOD((COS(Z$2*$D107-0.5+Param!$H$8)+SIN(ROUND($H107*(Z$2*$D107-Param!$G$15)+Param!$G$16,0)+Param!$H$9))*1000,1),2)&gt;PwallX,        $F107*(Z$2-Param!$G$15*$D107),        "NoWall"),     X107)</f>
        <v>0.12502441850791715</v>
      </c>
      <c r="AA107" s="4">
        <f ca="1">IF(Y107="NoWall",    IF(TRUNC(MOD((COS(ROUND($I107*(AA$2*$E107-Param!$G$16)+Param!$G$15,0)+Param!$H$8)+SIN(AA$2*$E107-0.5+Param!$H$9))*100000,1),2)&gt;PWallY,        $G107*(AA$2-Param!$G$16*$E107),        "NoWall"),    Y107)</f>
        <v>17.638345326112312</v>
      </c>
      <c r="AB107" s="8">
        <f t="shared" ref="AB107:AB116" ca="1" si="36">MIN(IF(Z107="NoWall",10000,Z107),IF(AA107="NoWall",10000,AA107))</f>
        <v>0.12502441850791715</v>
      </c>
      <c r="AC107" s="8">
        <f ca="1">OFFSET(Ghosts!$C$30,0,A107)</f>
        <v>13.630922122276534</v>
      </c>
      <c r="AD107" s="4" t="b">
        <f ca="1">AND(AC107&lt;4.8,AB107&gt;AC107)</f>
        <v>0</v>
      </c>
    </row>
    <row r="108" spans="1:31" s="4" customFormat="1">
      <c r="A108" s="35">
        <v>2</v>
      </c>
      <c r="B108" s="4">
        <f ca="1">MOD(OFFSET(Ghosts!$C$31,0,A108),2*PI())</f>
        <v>2.0416487648659225</v>
      </c>
      <c r="C108" s="4">
        <f t="shared" ca="1" si="29"/>
        <v>116.97785747491474</v>
      </c>
      <c r="D108" s="4">
        <f t="shared" ca="1" si="30"/>
        <v>-1</v>
      </c>
      <c r="E108" s="4">
        <f t="shared" ca="1" si="31"/>
        <v>1</v>
      </c>
      <c r="F108" s="4">
        <f t="shared" ca="1" si="32"/>
        <v>2.2043613719898296</v>
      </c>
      <c r="G108" s="4">
        <f t="shared" ca="1" si="33"/>
        <v>1.1221053663323661</v>
      </c>
      <c r="H108" s="4">
        <f t="shared" ca="1" si="34"/>
        <v>-1.9644869707689292</v>
      </c>
      <c r="I108" s="4">
        <f t="shared" ca="1" si="35"/>
        <v>-0.50903875407663568</v>
      </c>
      <c r="J108" s="4">
        <f ca="1">IF(TRUNC(MOD((COS(J$2*$D108-0.5+Param!$H$8)+SIN(ROUND($H108*(J$2*$D108-Param!$G$15)+Param!$G$16,0)+Param!$H$9))*1000,1),2)&gt;PwallX,    $F108*(J$2-Param!$G$15*$D108),    "NoWall")</f>
        <v>1.9295847143003224</v>
      </c>
      <c r="K108" s="4" t="str">
        <f ca="1">IF(TRUNC(MOD((COS(ROUND($I108*(K$2*$E108-Param!$G$16)+Param!$G$15,0)+Param!$H$8)+SIN(K$2*$E108-0.5+Param!$H$9))*100000,1),2)&gt;PWallY,    $G108*(K$2-Param!$G$16*$E108),    "NoWall")</f>
        <v>NoWall</v>
      </c>
      <c r="L108" s="4">
        <f ca="1">IF(J108="NoWall",     IF(TRUNC(MOD((COS(L$2*$D108-0.5+Param!$H$8)+SIN(ROUND($H108*(L$2*$D108-Param!$G$15)+Param!$G$16,0)+Param!$H$9))*1000,1),2)&gt;PwallX,        $F108*(L$2-Param!$G$15*$D108),        "NoWall"),     J108)</f>
        <v>1.9295847143003224</v>
      </c>
      <c r="M108" s="4" t="str">
        <f ca="1">IF(K108="NoWall",    IF(TRUNC(MOD((COS(ROUND($I108*(M$2*$E108-Param!$G$16)+Param!$G$15,0)+Param!$H$8)+SIN(M$2*$E108-0.5+Param!$H$9))*100000,1),2)&gt;PWallY,        $G108*(M$2-Param!$G$16*$E108),        "NoWall"),    K108)</f>
        <v>NoWall</v>
      </c>
      <c r="N108" s="4">
        <f ca="1">IF(L108="NoWall",     IF(TRUNC(MOD((COS(N$2*$D108-0.5+Param!$H$8)+SIN(ROUND($H108*(N$2*$D108-Param!$G$15)+Param!$G$16,0)+Param!$H$9))*1000,1),2)&gt;PwallX,        $F108*(N$2-Param!$G$15*$D108),        "NoWall"),     L108)</f>
        <v>1.9295847143003224</v>
      </c>
      <c r="O108" s="4">
        <f ca="1">IF(M108="NoWall",    IF(TRUNC(MOD((COS(ROUND($I108*(O$2*$E108-Param!$G$16)+Param!$G$15,0)+Param!$H$8)+SIN(O$2*$E108-0.5+Param!$H$9))*100000,1),2)&gt;PWallY,        $G108*(O$2-Param!$G$16*$E108),        "NoWall"),    M108)</f>
        <v>2.6499156593834803</v>
      </c>
      <c r="P108" s="4">
        <f ca="1">IF(N108="NoWall",     IF(TRUNC(MOD((COS(P$2*$D108-0.5+Param!$H$8)+SIN(ROUND($H108*(P$2*$D108-Param!$G$15)+Param!$G$16,0)+Param!$H$9))*1000,1),2)&gt;PwallX,        $F108*(P$2-Param!$G$15*$D108),        "NoWall"),     N108)</f>
        <v>1.9295847143003224</v>
      </c>
      <c r="Q108" s="4">
        <f ca="1">IF(O108="NoWall",    IF(TRUNC(MOD((COS(ROUND($I108*(Q$2*$E108-Param!$G$16)+Param!$G$15,0)+Param!$H$8)+SIN(Q$2*$E108-0.5+Param!$H$9))*100000,1),2)&gt;PWallY,        $G108*(Q$2-Param!$G$16*$E108),        "NoWall"),    O108)</f>
        <v>2.6499156593834803</v>
      </c>
      <c r="R108" s="4">
        <f ca="1">IF(P108="NoWall",     IF(TRUNC(MOD((COS(R$2*$D108-0.5+Param!$H$8)+SIN(ROUND($H108*(R$2*$D108-Param!$G$15)+Param!$G$16,0)+Param!$H$9))*1000,1),2)&gt;PwallX,        $F108*(R$2-Param!$G$15*$D108),        "NoWall"),     P108)</f>
        <v>1.9295847143003224</v>
      </c>
      <c r="S108" s="4">
        <f ca="1">IF(Q108="NoWall",    IF(TRUNC(MOD((COS(ROUND($I108*(S$2*$E108-Param!$G$16)+Param!$G$15,0)+Param!$H$8)+SIN(S$2*$E108-0.5+Param!$H$9))*100000,1),2)&gt;PWallY,        $G108*(S$2-Param!$G$16*$E108),        "NoWall"),    Q108)</f>
        <v>2.6499156593834803</v>
      </c>
      <c r="T108" s="4">
        <f ca="1">IF(R108="NoWall",     IF(TRUNC(MOD((COS(T$2*$D108-0.5+Param!$H$8)+SIN(ROUND($H108*(T$2*$D108-Param!$G$15)+Param!$G$16,0)+Param!$H$9))*1000,1),2)&gt;PwallX,        $F108*(T$2-Param!$G$15*$D108),        "NoWall"),     R108)</f>
        <v>1.9295847143003224</v>
      </c>
      <c r="U108" s="4">
        <f ca="1">IF(S108="NoWall",    IF(TRUNC(MOD((COS(ROUND($I108*(U$2*$E108-Param!$G$16)+Param!$G$15,0)+Param!$H$8)+SIN(U$2*$E108-0.5+Param!$H$9))*100000,1),2)&gt;PWallY,        $G108*(U$2-Param!$G$16*$E108),        "NoWall"),    S108)</f>
        <v>2.6499156593834803</v>
      </c>
      <c r="V108" s="4">
        <f ca="1">IF(T108="NoWall",     IF(TRUNC(MOD((COS(V$2*$D108-0.5+Param!$H$8)+SIN(ROUND($H108*(V$2*$D108-Param!$G$15)+Param!$G$16,0)+Param!$H$9))*1000,1),2)&gt;PwallX,        $F108*(V$2-Param!$G$15*$D108),        "NoWall"),     T108)</f>
        <v>1.9295847143003224</v>
      </c>
      <c r="W108" s="4">
        <f ca="1">IF(U108="NoWall",    IF(TRUNC(MOD((COS(ROUND($I108*(W$2*$E108-Param!$G$16)+Param!$G$15,0)+Param!$H$8)+SIN(W$2*$E108-0.5+Param!$H$9))*100000,1),2)&gt;PWallY,        $G108*(W$2-Param!$G$16*$E108),        "NoWall"),    U108)</f>
        <v>2.6499156593834803</v>
      </c>
      <c r="X108" s="4">
        <f ca="1">IF(V108="NoWall",     IF(TRUNC(MOD((COS(X$2*$D108-0.5+Param!$H$8)+SIN(ROUND($H108*(X$2*$D108-Param!$G$15)+Param!$G$16,0)+Param!$H$9))*1000,1),2)&gt;PwallX,        $F108*(X$2-Param!$G$15*$D108),        "NoWall"),     V108)</f>
        <v>1.9295847143003224</v>
      </c>
      <c r="Y108" s="4">
        <f ca="1">IF(W108="NoWall",    IF(TRUNC(MOD((COS(ROUND($I108*(Y$2*$E108-Param!$G$16)+Param!$G$15,0)+Param!$H$8)+SIN(Y$2*$E108-0.5+Param!$H$9))*100000,1),2)&gt;PWallY,        $G108*(Y$2-Param!$G$16*$E108),        "NoWall"),    W108)</f>
        <v>2.6499156593834803</v>
      </c>
      <c r="Z108" s="4">
        <f ca="1">IF(X108="NoWall",     IF(TRUNC(MOD((COS(Z$2*$D108-0.5+Param!$H$8)+SIN(ROUND($H108*(Z$2*$D108-Param!$G$15)+Param!$G$16,0)+Param!$H$9))*1000,1),2)&gt;PwallX,        $F108*(Z$2-Param!$G$15*$D108),        "NoWall"),     X108)</f>
        <v>1.9295847143003224</v>
      </c>
      <c r="AA108" s="4">
        <f ca="1">IF(Y108="NoWall",    IF(TRUNC(MOD((COS(ROUND($I108*(AA$2*$E108-Param!$G$16)+Param!$G$15,0)+Param!$H$8)+SIN(AA$2*$E108-0.5+Param!$H$9))*100000,1),2)&gt;PWallY,        $G108*(AA$2-Param!$G$16*$E108),        "NoWall"),    Y108)</f>
        <v>2.6499156593834803</v>
      </c>
      <c r="AB108" s="8">
        <f t="shared" ca="1" si="36"/>
        <v>1.9295847143003224</v>
      </c>
      <c r="AC108" s="8">
        <f ca="1">OFFSET(Ghosts!$C$30,0,A108)</f>
        <v>15.449572815860655</v>
      </c>
      <c r="AD108" s="4" t="b">
        <f t="shared" ref="AD108:AD116" ca="1" si="37">AND(AC108&lt;4.8,AB108&gt;AC108)</f>
        <v>0</v>
      </c>
    </row>
    <row r="109" spans="1:31" s="4" customFormat="1">
      <c r="A109" s="35">
        <v>3</v>
      </c>
      <c r="B109" s="4">
        <f ca="1">MOD(OFFSET(Ghosts!$C$31,0,A109),2*PI())</f>
        <v>0.63934601936129853</v>
      </c>
      <c r="C109" s="4">
        <f t="shared" ca="1" si="29"/>
        <v>36.631828557891822</v>
      </c>
      <c r="D109" s="4">
        <f t="shared" ca="1" si="30"/>
        <v>1</v>
      </c>
      <c r="E109" s="4">
        <f t="shared" ca="1" si="31"/>
        <v>1</v>
      </c>
      <c r="F109" s="4">
        <f t="shared" ca="1" si="32"/>
        <v>1.2461274399917197</v>
      </c>
      <c r="G109" s="4">
        <f t="shared" ca="1" si="33"/>
        <v>1.6759661598845186</v>
      </c>
      <c r="H109" s="4">
        <f t="shared" ca="1" si="34"/>
        <v>0.74352780492750725</v>
      </c>
      <c r="I109" s="4">
        <f t="shared" ca="1" si="35"/>
        <v>1.3449396154021414</v>
      </c>
      <c r="J109" s="4">
        <f ca="1">IF(TRUNC(MOD((COS(J$2*$D109-0.5+Param!$H$8)+SIN(ROUND($H109*(J$2*$D109-Param!$G$15)+Param!$G$16,0)+Param!$H$9))*1000,1),2)&gt;PwallX,    $F109*(J$2-Param!$G$15*$D109),    "NoWall")</f>
        <v>0.15533148846054382</v>
      </c>
      <c r="K109" s="4">
        <f ca="1">IF(TRUNC(MOD((COS(ROUND($I109*(K$2*$E109-Param!$G$16)+Param!$G$15,0)+Param!$H$8)+SIN(K$2*$E109-0.5+Param!$H$9))*100000,1),2)&gt;PWallY,    $G109*(K$2-Param!$G$16*$E109),    "NoWall")</f>
        <v>0.60595711283466991</v>
      </c>
      <c r="L109" s="4">
        <f ca="1">IF(J109="NoWall",     IF(TRUNC(MOD((COS(L$2*$D109-0.5+Param!$H$8)+SIN(ROUND($H109*(L$2*$D109-Param!$G$15)+Param!$G$16,0)+Param!$H$9))*1000,1),2)&gt;PwallX,        $F109*(L$2-Param!$G$15*$D109),        "NoWall"),     J109)</f>
        <v>0.15533148846054382</v>
      </c>
      <c r="M109" s="4">
        <f ca="1">IF(K109="NoWall",    IF(TRUNC(MOD((COS(ROUND($I109*(M$2*$E109-Param!$G$16)+Param!$G$15,0)+Param!$H$8)+SIN(M$2*$E109-0.5+Param!$H$9))*100000,1),2)&gt;PWallY,        $G109*(M$2-Param!$G$16*$E109),        "NoWall"),    K109)</f>
        <v>0.60595711283466991</v>
      </c>
      <c r="N109" s="4">
        <f ca="1">IF(L109="NoWall",     IF(TRUNC(MOD((COS(N$2*$D109-0.5+Param!$H$8)+SIN(ROUND($H109*(N$2*$D109-Param!$G$15)+Param!$G$16,0)+Param!$H$9))*1000,1),2)&gt;PwallX,        $F109*(N$2-Param!$G$15*$D109),        "NoWall"),     L109)</f>
        <v>0.15533148846054382</v>
      </c>
      <c r="O109" s="4">
        <f ca="1">IF(M109="NoWall",    IF(TRUNC(MOD((COS(ROUND($I109*(O$2*$E109-Param!$G$16)+Param!$G$15,0)+Param!$H$8)+SIN(O$2*$E109-0.5+Param!$H$9))*100000,1),2)&gt;PWallY,        $G109*(O$2-Param!$G$16*$E109),        "NoWall"),    M109)</f>
        <v>0.60595711283466991</v>
      </c>
      <c r="P109" s="4">
        <f ca="1">IF(N109="NoWall",     IF(TRUNC(MOD((COS(P$2*$D109-0.5+Param!$H$8)+SIN(ROUND($H109*(P$2*$D109-Param!$G$15)+Param!$G$16,0)+Param!$H$9))*1000,1),2)&gt;PwallX,        $F109*(P$2-Param!$G$15*$D109),        "NoWall"),     N109)</f>
        <v>0.15533148846054382</v>
      </c>
      <c r="Q109" s="4">
        <f ca="1">IF(O109="NoWall",    IF(TRUNC(MOD((COS(ROUND($I109*(Q$2*$E109-Param!$G$16)+Param!$G$15,0)+Param!$H$8)+SIN(Q$2*$E109-0.5+Param!$H$9))*100000,1),2)&gt;PWallY,        $G109*(Q$2-Param!$G$16*$E109),        "NoWall"),    O109)</f>
        <v>0.60595711283466991</v>
      </c>
      <c r="R109" s="4">
        <f ca="1">IF(P109="NoWall",     IF(TRUNC(MOD((COS(R$2*$D109-0.5+Param!$H$8)+SIN(ROUND($H109*(R$2*$D109-Param!$G$15)+Param!$G$16,0)+Param!$H$9))*1000,1),2)&gt;PwallX,        $F109*(R$2-Param!$G$15*$D109),        "NoWall"),     P109)</f>
        <v>0.15533148846054382</v>
      </c>
      <c r="S109" s="4">
        <f ca="1">IF(Q109="NoWall",    IF(TRUNC(MOD((COS(ROUND($I109*(S$2*$E109-Param!$G$16)+Param!$G$15,0)+Param!$H$8)+SIN(S$2*$E109-0.5+Param!$H$9))*100000,1),2)&gt;PWallY,        $G109*(S$2-Param!$G$16*$E109),        "NoWall"),    Q109)</f>
        <v>0.60595711283466991</v>
      </c>
      <c r="T109" s="4">
        <f ca="1">IF(R109="NoWall",     IF(TRUNC(MOD((COS(T$2*$D109-0.5+Param!$H$8)+SIN(ROUND($H109*(T$2*$D109-Param!$G$15)+Param!$G$16,0)+Param!$H$9))*1000,1),2)&gt;PwallX,        $F109*(T$2-Param!$G$15*$D109),        "NoWall"),     R109)</f>
        <v>0.15533148846054382</v>
      </c>
      <c r="U109" s="4">
        <f ca="1">IF(S109="NoWall",    IF(TRUNC(MOD((COS(ROUND($I109*(U$2*$E109-Param!$G$16)+Param!$G$15,0)+Param!$H$8)+SIN(U$2*$E109-0.5+Param!$H$9))*100000,1),2)&gt;PWallY,        $G109*(U$2-Param!$G$16*$E109),        "NoWall"),    S109)</f>
        <v>0.60595711283466991</v>
      </c>
      <c r="V109" s="4">
        <f ca="1">IF(T109="NoWall",     IF(TRUNC(MOD((COS(V$2*$D109-0.5+Param!$H$8)+SIN(ROUND($H109*(V$2*$D109-Param!$G$15)+Param!$G$16,0)+Param!$H$9))*1000,1),2)&gt;PwallX,        $F109*(V$2-Param!$G$15*$D109),        "NoWall"),     T109)</f>
        <v>0.15533148846054382</v>
      </c>
      <c r="W109" s="4">
        <f ca="1">IF(U109="NoWall",    IF(TRUNC(MOD((COS(ROUND($I109*(W$2*$E109-Param!$G$16)+Param!$G$15,0)+Param!$H$8)+SIN(W$2*$E109-0.5+Param!$H$9))*100000,1),2)&gt;PWallY,        $G109*(W$2-Param!$G$16*$E109),        "NoWall"),    U109)</f>
        <v>0.60595711283466991</v>
      </c>
      <c r="X109" s="4">
        <f ca="1">IF(V109="NoWall",     IF(TRUNC(MOD((COS(X$2*$D109-0.5+Param!$H$8)+SIN(ROUND($H109*(X$2*$D109-Param!$G$15)+Param!$G$16,0)+Param!$H$9))*1000,1),2)&gt;PwallX,        $F109*(X$2-Param!$G$15*$D109),        "NoWall"),     V109)</f>
        <v>0.15533148846054382</v>
      </c>
      <c r="Y109" s="4">
        <f ca="1">IF(W109="NoWall",    IF(TRUNC(MOD((COS(ROUND($I109*(Y$2*$E109-Param!$G$16)+Param!$G$15,0)+Param!$H$8)+SIN(Y$2*$E109-0.5+Param!$H$9))*100000,1),2)&gt;PWallY,        $G109*(Y$2-Param!$G$16*$E109),        "NoWall"),    W109)</f>
        <v>0.60595711283466991</v>
      </c>
      <c r="Z109" s="4">
        <f ca="1">IF(X109="NoWall",     IF(TRUNC(MOD((COS(Z$2*$D109-0.5+Param!$H$8)+SIN(ROUND($H109*(Z$2*$D109-Param!$G$15)+Param!$G$16,0)+Param!$H$9))*1000,1),2)&gt;PwallX,        $F109*(Z$2-Param!$G$15*$D109),        "NoWall"),     X109)</f>
        <v>0.15533148846054382</v>
      </c>
      <c r="AA109" s="4">
        <f ca="1">IF(Y109="NoWall",    IF(TRUNC(MOD((COS(ROUND($I109*(AA$2*$E109-Param!$G$16)+Param!$G$15,0)+Param!$H$8)+SIN(AA$2*$E109-0.5+Param!$H$9))*100000,1),2)&gt;PWallY,        $G109*(AA$2-Param!$G$16*$E109),        "NoWall"),    Y109)</f>
        <v>0.60595711283466991</v>
      </c>
      <c r="AB109" s="8">
        <f t="shared" ca="1" si="36"/>
        <v>0.15533148846054382</v>
      </c>
      <c r="AC109" s="8">
        <f ca="1">OFFSET(Ghosts!$C$30,0,A109)</f>
        <v>11.819477209265747</v>
      </c>
      <c r="AD109" s="4" t="b">
        <f t="shared" ca="1" si="37"/>
        <v>0</v>
      </c>
    </row>
    <row r="110" spans="1:31" s="4" customFormat="1">
      <c r="A110" s="35">
        <v>4</v>
      </c>
      <c r="B110" s="4">
        <f ca="1">MOD(OFFSET(Ghosts!$C$31,0,A110),2*PI())</f>
        <v>0.57624696294261091</v>
      </c>
      <c r="C110" s="4">
        <f t="shared" ca="1" si="29"/>
        <v>33.016518933843159</v>
      </c>
      <c r="D110" s="4">
        <f t="shared" ca="1" si="30"/>
        <v>1</v>
      </c>
      <c r="E110" s="4">
        <f t="shared" ca="1" si="31"/>
        <v>1</v>
      </c>
      <c r="F110" s="4">
        <f t="shared" ca="1" si="32"/>
        <v>1.1925866310649056</v>
      </c>
      <c r="G110" s="4">
        <f t="shared" ca="1" si="33"/>
        <v>1.8352637547884683</v>
      </c>
      <c r="H110" s="4">
        <f t="shared" ca="1" si="34"/>
        <v>0.64981756870274088</v>
      </c>
      <c r="I110" s="4">
        <f t="shared" ca="1" si="35"/>
        <v>1.5388934497359676</v>
      </c>
      <c r="J110" s="4">
        <f ca="1">IF(TRUNC(MOD((COS(J$2*$D110-0.5+Param!$H$8)+SIN(ROUND($H110*(J$2*$D110-Param!$G$15)+Param!$G$16,0)+Param!$H$9))*1000,1),2)&gt;PwallX,    $F110*(J$2-Param!$G$15*$D110),    "NoWall")</f>
        <v>0.14865755345431453</v>
      </c>
      <c r="K110" s="4">
        <f ca="1">IF(TRUNC(MOD((COS(ROUND($I110*(K$2*$E110-Param!$G$16)+Param!$G$15,0)+Param!$H$8)+SIN(K$2*$E110-0.5+Param!$H$9))*100000,1),2)&gt;PWallY,    $G110*(K$2-Param!$G$16*$E110),    "NoWall")</f>
        <v>0.66355225586318745</v>
      </c>
      <c r="L110" s="4">
        <f ca="1">IF(J110="NoWall",     IF(TRUNC(MOD((COS(L$2*$D110-0.5+Param!$H$8)+SIN(ROUND($H110*(L$2*$D110-Param!$G$15)+Param!$G$16,0)+Param!$H$9))*1000,1),2)&gt;PwallX,        $F110*(L$2-Param!$G$15*$D110),        "NoWall"),     J110)</f>
        <v>0.14865755345431453</v>
      </c>
      <c r="M110" s="4">
        <f ca="1">IF(K110="NoWall",    IF(TRUNC(MOD((COS(ROUND($I110*(M$2*$E110-Param!$G$16)+Param!$G$15,0)+Param!$H$8)+SIN(M$2*$E110-0.5+Param!$H$9))*100000,1),2)&gt;PWallY,        $G110*(M$2-Param!$G$16*$E110),        "NoWall"),    K110)</f>
        <v>0.66355225586318745</v>
      </c>
      <c r="N110" s="4">
        <f ca="1">IF(L110="NoWall",     IF(TRUNC(MOD((COS(N$2*$D110-0.5+Param!$H$8)+SIN(ROUND($H110*(N$2*$D110-Param!$G$15)+Param!$G$16,0)+Param!$H$9))*1000,1),2)&gt;PwallX,        $F110*(N$2-Param!$G$15*$D110),        "NoWall"),     L110)</f>
        <v>0.14865755345431453</v>
      </c>
      <c r="O110" s="4">
        <f ca="1">IF(M110="NoWall",    IF(TRUNC(MOD((COS(ROUND($I110*(O$2*$E110-Param!$G$16)+Param!$G$15,0)+Param!$H$8)+SIN(O$2*$E110-0.5+Param!$H$9))*100000,1),2)&gt;PWallY,        $G110*(O$2-Param!$G$16*$E110),        "NoWall"),    M110)</f>
        <v>0.66355225586318745</v>
      </c>
      <c r="P110" s="4">
        <f ca="1">IF(N110="NoWall",     IF(TRUNC(MOD((COS(P$2*$D110-0.5+Param!$H$8)+SIN(ROUND($H110*(P$2*$D110-Param!$G$15)+Param!$G$16,0)+Param!$H$9))*1000,1),2)&gt;PwallX,        $F110*(P$2-Param!$G$15*$D110),        "NoWall"),     N110)</f>
        <v>0.14865755345431453</v>
      </c>
      <c r="Q110" s="4">
        <f ca="1">IF(O110="NoWall",    IF(TRUNC(MOD((COS(ROUND($I110*(Q$2*$E110-Param!$G$16)+Param!$G$15,0)+Param!$H$8)+SIN(Q$2*$E110-0.5+Param!$H$9))*100000,1),2)&gt;PWallY,        $G110*(Q$2-Param!$G$16*$E110),        "NoWall"),    O110)</f>
        <v>0.66355225586318745</v>
      </c>
      <c r="R110" s="4">
        <f ca="1">IF(P110="NoWall",     IF(TRUNC(MOD((COS(R$2*$D110-0.5+Param!$H$8)+SIN(ROUND($H110*(R$2*$D110-Param!$G$15)+Param!$G$16,0)+Param!$H$9))*1000,1),2)&gt;PwallX,        $F110*(R$2-Param!$G$15*$D110),        "NoWall"),     P110)</f>
        <v>0.14865755345431453</v>
      </c>
      <c r="S110" s="4">
        <f ca="1">IF(Q110="NoWall",    IF(TRUNC(MOD((COS(ROUND($I110*(S$2*$E110-Param!$G$16)+Param!$G$15,0)+Param!$H$8)+SIN(S$2*$E110-0.5+Param!$H$9))*100000,1),2)&gt;PWallY,        $G110*(S$2-Param!$G$16*$E110),        "NoWall"),    Q110)</f>
        <v>0.66355225586318745</v>
      </c>
      <c r="T110" s="4">
        <f ca="1">IF(R110="NoWall",     IF(TRUNC(MOD((COS(T$2*$D110-0.5+Param!$H$8)+SIN(ROUND($H110*(T$2*$D110-Param!$G$15)+Param!$G$16,0)+Param!$H$9))*1000,1),2)&gt;PwallX,        $F110*(T$2-Param!$G$15*$D110),        "NoWall"),     R110)</f>
        <v>0.14865755345431453</v>
      </c>
      <c r="U110" s="4">
        <f ca="1">IF(S110="NoWall",    IF(TRUNC(MOD((COS(ROUND($I110*(U$2*$E110-Param!$G$16)+Param!$G$15,0)+Param!$H$8)+SIN(U$2*$E110-0.5+Param!$H$9))*100000,1),2)&gt;PWallY,        $G110*(U$2-Param!$G$16*$E110),        "NoWall"),    S110)</f>
        <v>0.66355225586318745</v>
      </c>
      <c r="V110" s="4">
        <f ca="1">IF(T110="NoWall",     IF(TRUNC(MOD((COS(V$2*$D110-0.5+Param!$H$8)+SIN(ROUND($H110*(V$2*$D110-Param!$G$15)+Param!$G$16,0)+Param!$H$9))*1000,1),2)&gt;PwallX,        $F110*(V$2-Param!$G$15*$D110),        "NoWall"),     T110)</f>
        <v>0.14865755345431453</v>
      </c>
      <c r="W110" s="4">
        <f ca="1">IF(U110="NoWall",    IF(TRUNC(MOD((COS(ROUND($I110*(W$2*$E110-Param!$G$16)+Param!$G$15,0)+Param!$H$8)+SIN(W$2*$E110-0.5+Param!$H$9))*100000,1),2)&gt;PWallY,        $G110*(W$2-Param!$G$16*$E110),        "NoWall"),    U110)</f>
        <v>0.66355225586318745</v>
      </c>
      <c r="X110" s="4">
        <f ca="1">IF(V110="NoWall",     IF(TRUNC(MOD((COS(X$2*$D110-0.5+Param!$H$8)+SIN(ROUND($H110*(X$2*$D110-Param!$G$15)+Param!$G$16,0)+Param!$H$9))*1000,1),2)&gt;PwallX,        $F110*(X$2-Param!$G$15*$D110),        "NoWall"),     V110)</f>
        <v>0.14865755345431453</v>
      </c>
      <c r="Y110" s="4">
        <f ca="1">IF(W110="NoWall",    IF(TRUNC(MOD((COS(ROUND($I110*(Y$2*$E110-Param!$G$16)+Param!$G$15,0)+Param!$H$8)+SIN(Y$2*$E110-0.5+Param!$H$9))*100000,1),2)&gt;PWallY,        $G110*(Y$2-Param!$G$16*$E110),        "NoWall"),    W110)</f>
        <v>0.66355225586318745</v>
      </c>
      <c r="Z110" s="4">
        <f ca="1">IF(X110="NoWall",     IF(TRUNC(MOD((COS(Z$2*$D110-0.5+Param!$H$8)+SIN(ROUND($H110*(Z$2*$D110-Param!$G$15)+Param!$G$16,0)+Param!$H$9))*1000,1),2)&gt;PwallX,        $F110*(Z$2-Param!$G$15*$D110),        "NoWall"),     X110)</f>
        <v>0.14865755345431453</v>
      </c>
      <c r="AA110" s="4">
        <f ca="1">IF(Y110="NoWall",    IF(TRUNC(MOD((COS(ROUND($I110*(AA$2*$E110-Param!$G$16)+Param!$G$15,0)+Param!$H$8)+SIN(AA$2*$E110-0.5+Param!$H$9))*100000,1),2)&gt;PWallY,        $G110*(AA$2-Param!$G$16*$E110),        "NoWall"),    Y110)</f>
        <v>0.66355225586318745</v>
      </c>
      <c r="AB110" s="8">
        <f t="shared" ca="1" si="36"/>
        <v>0.14865755345431453</v>
      </c>
      <c r="AC110" s="8">
        <f ca="1">OFFSET(Ghosts!$C$30,0,A110)</f>
        <v>22.708674169269678</v>
      </c>
      <c r="AD110" s="4" t="b">
        <f t="shared" ca="1" si="37"/>
        <v>0</v>
      </c>
    </row>
    <row r="111" spans="1:31" s="4" customFormat="1">
      <c r="A111" s="35">
        <v>5</v>
      </c>
      <c r="B111" s="4">
        <f ca="1">MOD(OFFSET(Ghosts!$C$31,0,A111),2*PI())</f>
        <v>1.5586924347228808</v>
      </c>
      <c r="C111" s="4">
        <f t="shared" ca="1" si="29"/>
        <v>89.306498068591637</v>
      </c>
      <c r="D111" s="4">
        <f t="shared" ca="1" si="30"/>
        <v>1</v>
      </c>
      <c r="E111" s="4">
        <f t="shared" ca="1" si="31"/>
        <v>1</v>
      </c>
      <c r="F111" s="4">
        <f t="shared" ca="1" si="32"/>
        <v>82.620070621467264</v>
      </c>
      <c r="G111" s="4">
        <f t="shared" ca="1" si="33"/>
        <v>1.0000732565734707</v>
      </c>
      <c r="H111" s="4">
        <f t="shared" ca="1" si="34"/>
        <v>82.614018601543876</v>
      </c>
      <c r="I111" s="4">
        <f t="shared" ca="1" si="35"/>
        <v>1.2104483197011701E-2</v>
      </c>
      <c r="J111" s="4" t="str">
        <f ca="1">IF(TRUNC(MOD((COS(J$2*$D111-0.5+Param!$H$8)+SIN(ROUND($H111*(J$2*$D111-Param!$G$15)+Param!$G$16,0)+Param!$H$9))*1000,1),2)&gt;PwallX,    $F111*(J$2-Param!$G$15*$D111),    "NoWall")</f>
        <v>NoWall</v>
      </c>
      <c r="K111" s="4" t="str">
        <f ca="1">IF(TRUNC(MOD((COS(ROUND($I111*(K$2*$E111-Param!$G$16)+Param!$G$15,0)+Param!$H$8)+SIN(K$2*$E111-0.5+Param!$H$9))*100000,1),2)&gt;PWallY,    $G111*(K$2-Param!$G$16*$E111),    "NoWall")</f>
        <v>NoWall</v>
      </c>
      <c r="L111" s="4" t="str">
        <f ca="1">IF(J111="NoWall",     IF(TRUNC(MOD((COS(L$2*$D111-0.5+Param!$H$8)+SIN(ROUND($H111*(L$2*$D111-Param!$G$15)+Param!$G$16,0)+Param!$H$9))*1000,1),2)&gt;PwallX,        $F111*(L$2-Param!$G$15*$D111),        "NoWall"),     J111)</f>
        <v>NoWall</v>
      </c>
      <c r="M111" s="4" t="str">
        <f ca="1">IF(K111="NoWall",    IF(TRUNC(MOD((COS(ROUND($I111*(M$2*$E111-Param!$G$16)+Param!$G$15,0)+Param!$H$8)+SIN(M$2*$E111-0.5+Param!$H$9))*100000,1),2)&gt;PWallY,        $G111*(M$2-Param!$G$16*$E111),        "NoWall"),    K111)</f>
        <v>NoWall</v>
      </c>
      <c r="N111" s="4" t="str">
        <f ca="1">IF(L111="NoWall",     IF(TRUNC(MOD((COS(N$2*$D111-0.5+Param!$H$8)+SIN(ROUND($H111*(N$2*$D111-Param!$G$15)+Param!$G$16,0)+Param!$H$9))*1000,1),2)&gt;PwallX,        $F111*(N$2-Param!$G$15*$D111),        "NoWall"),     L111)</f>
        <v>NoWall</v>
      </c>
      <c r="O111" s="4" t="str">
        <f ca="1">IF(M111="NoWall",    IF(TRUNC(MOD((COS(ROUND($I111*(O$2*$E111-Param!$G$16)+Param!$G$15,0)+Param!$H$8)+SIN(O$2*$E111-0.5+Param!$H$9))*100000,1),2)&gt;PWallY,        $G111*(O$2-Param!$G$16*$E111),        "NoWall"),    M111)</f>
        <v>NoWall</v>
      </c>
      <c r="P111" s="4" t="str">
        <f ca="1">IF(N111="NoWall",     IF(TRUNC(MOD((COS(P$2*$D111-0.5+Param!$H$8)+SIN(ROUND($H111*(P$2*$D111-Param!$G$15)+Param!$G$16,0)+Param!$H$9))*1000,1),2)&gt;PwallX,        $F111*(P$2-Param!$G$15*$D111),        "NoWall"),     N111)</f>
        <v>NoWall</v>
      </c>
      <c r="Q111" s="4">
        <f ca="1">IF(O111="NoWall",    IF(TRUNC(MOD((COS(ROUND($I111*(Q$2*$E111-Param!$G$16)+Param!$G$15,0)+Param!$H$8)+SIN(Q$2*$E111-0.5+Param!$H$9))*100000,1),2)&gt;PWallY,        $G111*(Q$2-Param!$G$16*$E111),        "NoWall"),    O111)</f>
        <v>3.3618031463311802</v>
      </c>
      <c r="R111" s="4" t="str">
        <f ca="1">IF(P111="NoWall",     IF(TRUNC(MOD((COS(R$2*$D111-0.5+Param!$H$8)+SIN(ROUND($H111*(R$2*$D111-Param!$G$15)+Param!$G$16,0)+Param!$H$9))*1000,1),2)&gt;PwallX,        $F111*(R$2-Param!$G$15*$D111),        "NoWall"),     P111)</f>
        <v>NoWall</v>
      </c>
      <c r="S111" s="4">
        <f ca="1">IF(Q111="NoWall",    IF(TRUNC(MOD((COS(ROUND($I111*(S$2*$E111-Param!$G$16)+Param!$G$15,0)+Param!$H$8)+SIN(S$2*$E111-0.5+Param!$H$9))*100000,1),2)&gt;PWallY,        $G111*(S$2-Param!$G$16*$E111),        "NoWall"),    Q111)</f>
        <v>3.3618031463311802</v>
      </c>
      <c r="T111" s="4" t="str">
        <f ca="1">IF(R111="NoWall",     IF(TRUNC(MOD((COS(T$2*$D111-0.5+Param!$H$8)+SIN(ROUND($H111*(T$2*$D111-Param!$G$15)+Param!$G$16,0)+Param!$H$9))*1000,1),2)&gt;PwallX,        $F111*(T$2-Param!$G$15*$D111),        "NoWall"),     R111)</f>
        <v>NoWall</v>
      </c>
      <c r="U111" s="4">
        <f ca="1">IF(S111="NoWall",    IF(TRUNC(MOD((COS(ROUND($I111*(U$2*$E111-Param!$G$16)+Param!$G$15,0)+Param!$H$8)+SIN(U$2*$E111-0.5+Param!$H$9))*100000,1),2)&gt;PWallY,        $G111*(U$2-Param!$G$16*$E111),        "NoWall"),    S111)</f>
        <v>3.3618031463311802</v>
      </c>
      <c r="V111" s="4">
        <f ca="1">IF(T111="NoWall",     IF(TRUNC(MOD((COS(V$2*$D111-0.5+Param!$H$8)+SIN(ROUND($H111*(V$2*$D111-Param!$G$15)+Param!$G$16,0)+Param!$H$9))*1000,1),2)&gt;PwallX,        $F111*(V$2-Param!$G$15*$D111),        "NoWall"),     T111)</f>
        <v>506.01912844750638</v>
      </c>
      <c r="W111" s="4">
        <f ca="1">IF(U111="NoWall",    IF(TRUNC(MOD((COS(ROUND($I111*(W$2*$E111-Param!$G$16)+Param!$G$15,0)+Param!$H$8)+SIN(W$2*$E111-0.5+Param!$H$9))*100000,1),2)&gt;PWallY,        $G111*(W$2-Param!$G$16*$E111),        "NoWall"),    U111)</f>
        <v>3.3618031463311802</v>
      </c>
      <c r="X111" s="4">
        <f ca="1">IF(V111="NoWall",     IF(TRUNC(MOD((COS(X$2*$D111-0.5+Param!$H$8)+SIN(ROUND($H111*(X$2*$D111-Param!$G$15)+Param!$G$16,0)+Param!$H$9))*1000,1),2)&gt;PwallX,        $F111*(X$2-Param!$G$15*$D111),        "NoWall"),     V111)</f>
        <v>506.01912844750638</v>
      </c>
      <c r="Y111" s="4">
        <f ca="1">IF(W111="NoWall",    IF(TRUNC(MOD((COS(ROUND($I111*(Y$2*$E111-Param!$G$16)+Param!$G$15,0)+Param!$H$8)+SIN(Y$2*$E111-0.5+Param!$H$9))*100000,1),2)&gt;PWallY,        $G111*(Y$2-Param!$G$16*$E111),        "NoWall"),    W111)</f>
        <v>3.3618031463311802</v>
      </c>
      <c r="Z111" s="4">
        <f ca="1">IF(X111="NoWall",     IF(TRUNC(MOD((COS(Z$2*$D111-0.5+Param!$H$8)+SIN(ROUND($H111*(Z$2*$D111-Param!$G$15)+Param!$G$16,0)+Param!$H$9))*1000,1),2)&gt;PwallX,        $F111*(Z$2-Param!$G$15*$D111),        "NoWall"),     X111)</f>
        <v>506.01912844750638</v>
      </c>
      <c r="AA111" s="4">
        <f ca="1">IF(Y111="NoWall",    IF(TRUNC(MOD((COS(ROUND($I111*(AA$2*$E111-Param!$G$16)+Param!$G$15,0)+Param!$H$8)+SIN(AA$2*$E111-0.5+Param!$H$9))*100000,1),2)&gt;PWallY,        $G111*(AA$2-Param!$G$16*$E111),        "NoWall"),    Y111)</f>
        <v>3.3618031463311802</v>
      </c>
      <c r="AB111" s="8">
        <f t="shared" ca="1" si="36"/>
        <v>3.3618031463311802</v>
      </c>
      <c r="AC111" s="8">
        <f ca="1">OFFSET(Ghosts!$C$30,0,A111)</f>
        <v>11.241158568907331</v>
      </c>
      <c r="AD111" s="4" t="b">
        <f t="shared" ca="1" si="37"/>
        <v>0</v>
      </c>
    </row>
    <row r="112" spans="1:31" s="4" customFormat="1">
      <c r="A112" s="35">
        <v>6</v>
      </c>
      <c r="B112" s="4">
        <f ca="1">MOD(OFFSET(Ghosts!$C$31,0,A112),2*PI())</f>
        <v>1.467677300778983</v>
      </c>
      <c r="C112" s="4">
        <f t="shared" ca="1" si="29"/>
        <v>84.091715021788403</v>
      </c>
      <c r="D112" s="4">
        <f t="shared" ca="1" si="30"/>
        <v>1</v>
      </c>
      <c r="E112" s="4">
        <f t="shared" ca="1" si="31"/>
        <v>1</v>
      </c>
      <c r="F112" s="4">
        <f t="shared" ca="1" si="32"/>
        <v>9.7147393200153953</v>
      </c>
      <c r="G112" s="4">
        <f t="shared" ca="1" si="33"/>
        <v>1.0053404257445366</v>
      </c>
      <c r="H112" s="4">
        <f t="shared" ca="1" si="34"/>
        <v>9.663134070054765</v>
      </c>
      <c r="I112" s="4">
        <f t="shared" ca="1" si="35"/>
        <v>0.10348609392670184</v>
      </c>
      <c r="J112" s="4" t="str">
        <f ca="1">IF(TRUNC(MOD((COS(J$2*$D112-0.5+Param!$H$8)+SIN(ROUND($H112*(J$2*$D112-Param!$G$15)+Param!$G$16,0)+Param!$H$9))*1000,1),2)&gt;PwallX,    $F112*(J$2-Param!$G$15*$D112),    "NoWall")</f>
        <v>NoWall</v>
      </c>
      <c r="K112" s="4" t="str">
        <f ca="1">IF(TRUNC(MOD((COS(ROUND($I112*(K$2*$E112-Param!$G$16)+Param!$G$15,0)+Param!$H$8)+SIN(K$2*$E112-0.5+Param!$H$9))*100000,1),2)&gt;PWallY,    $G112*(K$2-Param!$G$16*$E112),    "NoWall")</f>
        <v>NoWall</v>
      </c>
      <c r="L112" s="4" t="str">
        <f ca="1">IF(J112="NoWall",     IF(TRUNC(MOD((COS(L$2*$D112-0.5+Param!$H$8)+SIN(ROUND($H112*(L$2*$D112-Param!$G$15)+Param!$G$16,0)+Param!$H$9))*1000,1),2)&gt;PwallX,        $F112*(L$2-Param!$G$15*$D112),        "NoWall"),     J112)</f>
        <v>NoWall</v>
      </c>
      <c r="M112" s="4" t="str">
        <f ca="1">IF(K112="NoWall",    IF(TRUNC(MOD((COS(ROUND($I112*(M$2*$E112-Param!$G$16)+Param!$G$15,0)+Param!$H$8)+SIN(M$2*$E112-0.5+Param!$H$9))*100000,1),2)&gt;PWallY,        $G112*(M$2-Param!$G$16*$E112),        "NoWall"),    K112)</f>
        <v>NoWall</v>
      </c>
      <c r="N112" s="4">
        <f ca="1">IF(L112="NoWall",     IF(TRUNC(MOD((COS(N$2*$D112-0.5+Param!$H$8)+SIN(ROUND($H112*(N$2*$D112-Param!$G$15)+Param!$G$16,0)+Param!$H$9))*1000,1),2)&gt;PwallX,        $F112*(N$2-Param!$G$15*$D112),        "NoWall"),     L112)</f>
        <v>20.640434173273995</v>
      </c>
      <c r="O112" s="4">
        <f ca="1">IF(M112="NoWall",    IF(TRUNC(MOD((COS(ROUND($I112*(O$2*$E112-Param!$G$16)+Param!$G$15,0)+Param!$H$8)+SIN(O$2*$E112-0.5+Param!$H$9))*100000,1),2)&gt;PWallY,        $G112*(O$2-Param!$G$16*$E112),        "NoWall"),    M112)</f>
        <v>2.3741686094054462</v>
      </c>
      <c r="P112" s="4">
        <f ca="1">IF(N112="NoWall",     IF(TRUNC(MOD((COS(P$2*$D112-0.5+Param!$H$8)+SIN(ROUND($H112*(P$2*$D112-Param!$G$15)+Param!$G$16,0)+Param!$H$9))*1000,1),2)&gt;PwallX,        $F112*(P$2-Param!$G$15*$D112),        "NoWall"),     N112)</f>
        <v>20.640434173273995</v>
      </c>
      <c r="Q112" s="4">
        <f ca="1">IF(O112="NoWall",    IF(TRUNC(MOD((COS(ROUND($I112*(Q$2*$E112-Param!$G$16)+Param!$G$15,0)+Param!$H$8)+SIN(Q$2*$E112-0.5+Param!$H$9))*100000,1),2)&gt;PWallY,        $G112*(Q$2-Param!$G$16*$E112),        "NoWall"),    O112)</f>
        <v>2.3741686094054462</v>
      </c>
      <c r="R112" s="4">
        <f ca="1">IF(P112="NoWall",     IF(TRUNC(MOD((COS(R$2*$D112-0.5+Param!$H$8)+SIN(ROUND($H112*(R$2*$D112-Param!$G$15)+Param!$G$16,0)+Param!$H$9))*1000,1),2)&gt;PwallX,        $F112*(R$2-Param!$G$15*$D112),        "NoWall"),     P112)</f>
        <v>20.640434173273995</v>
      </c>
      <c r="S112" s="4">
        <f ca="1">IF(Q112="NoWall",    IF(TRUNC(MOD((COS(ROUND($I112*(S$2*$E112-Param!$G$16)+Param!$G$15,0)+Param!$H$8)+SIN(S$2*$E112-0.5+Param!$H$9))*100000,1),2)&gt;PWallY,        $G112*(S$2-Param!$G$16*$E112),        "NoWall"),    Q112)</f>
        <v>2.3741686094054462</v>
      </c>
      <c r="T112" s="4">
        <f ca="1">IF(R112="NoWall",     IF(TRUNC(MOD((COS(T$2*$D112-0.5+Param!$H$8)+SIN(ROUND($H112*(T$2*$D112-Param!$G$15)+Param!$G$16,0)+Param!$H$9))*1000,1),2)&gt;PwallX,        $F112*(T$2-Param!$G$15*$D112),        "NoWall"),     R112)</f>
        <v>20.640434173273995</v>
      </c>
      <c r="U112" s="4">
        <f ca="1">IF(S112="NoWall",    IF(TRUNC(MOD((COS(ROUND($I112*(U$2*$E112-Param!$G$16)+Param!$G$15,0)+Param!$H$8)+SIN(U$2*$E112-0.5+Param!$H$9))*100000,1),2)&gt;PWallY,        $G112*(U$2-Param!$G$16*$E112),        "NoWall"),    S112)</f>
        <v>2.3741686094054462</v>
      </c>
      <c r="V112" s="4">
        <f ca="1">IF(T112="NoWall",     IF(TRUNC(MOD((COS(V$2*$D112-0.5+Param!$H$8)+SIN(ROUND($H112*(V$2*$D112-Param!$G$15)+Param!$G$16,0)+Param!$H$9))*1000,1),2)&gt;PwallX,        $F112*(V$2-Param!$G$15*$D112),        "NoWall"),     T112)</f>
        <v>20.640434173273995</v>
      </c>
      <c r="W112" s="4">
        <f ca="1">IF(U112="NoWall",    IF(TRUNC(MOD((COS(ROUND($I112*(W$2*$E112-Param!$G$16)+Param!$G$15,0)+Param!$H$8)+SIN(W$2*$E112-0.5+Param!$H$9))*100000,1),2)&gt;PWallY,        $G112*(W$2-Param!$G$16*$E112),        "NoWall"),    U112)</f>
        <v>2.3741686094054462</v>
      </c>
      <c r="X112" s="4">
        <f ca="1">IF(V112="NoWall",     IF(TRUNC(MOD((COS(X$2*$D112-0.5+Param!$H$8)+SIN(ROUND($H112*(X$2*$D112-Param!$G$15)+Param!$G$16,0)+Param!$H$9))*1000,1),2)&gt;PwallX,        $F112*(X$2-Param!$G$15*$D112),        "NoWall"),     V112)</f>
        <v>20.640434173273995</v>
      </c>
      <c r="Y112" s="4">
        <f ca="1">IF(W112="NoWall",    IF(TRUNC(MOD((COS(ROUND($I112*(Y$2*$E112-Param!$G$16)+Param!$G$15,0)+Param!$H$8)+SIN(Y$2*$E112-0.5+Param!$H$9))*100000,1),2)&gt;PWallY,        $G112*(Y$2-Param!$G$16*$E112),        "NoWall"),    W112)</f>
        <v>2.3741686094054462</v>
      </c>
      <c r="Z112" s="4">
        <f ca="1">IF(X112="NoWall",     IF(TRUNC(MOD((COS(Z$2*$D112-0.5+Param!$H$8)+SIN(ROUND($H112*(Z$2*$D112-Param!$G$15)+Param!$G$16,0)+Param!$H$9))*1000,1),2)&gt;PwallX,        $F112*(Z$2-Param!$G$15*$D112),        "NoWall"),     X112)</f>
        <v>20.640434173273995</v>
      </c>
      <c r="AA112" s="4">
        <f ca="1">IF(Y112="NoWall",    IF(TRUNC(MOD((COS(ROUND($I112*(AA$2*$E112-Param!$G$16)+Param!$G$15,0)+Param!$H$8)+SIN(AA$2*$E112-0.5+Param!$H$9))*100000,1),2)&gt;PWallY,        $G112*(AA$2-Param!$G$16*$E112),        "NoWall"),    Y112)</f>
        <v>2.3741686094054462</v>
      </c>
      <c r="AB112" s="8">
        <f t="shared" ca="1" si="36"/>
        <v>2.3741686094054462</v>
      </c>
      <c r="AC112" s="8">
        <f ca="1">OFFSET(Ghosts!$C$30,0,A112)</f>
        <v>5.9651936977767921</v>
      </c>
      <c r="AD112" s="4" t="b">
        <f t="shared" ca="1" si="37"/>
        <v>0</v>
      </c>
    </row>
    <row r="113" spans="1:30" s="4" customFormat="1">
      <c r="A113" s="35">
        <v>7</v>
      </c>
      <c r="B113" s="4">
        <f ca="1">MOD(OFFSET(Ghosts!$C$31,0,A113),2*PI())</f>
        <v>4.3427690157692318</v>
      </c>
      <c r="C113" s="4">
        <f t="shared" ca="1" si="29"/>
        <v>248.82233600375943</v>
      </c>
      <c r="D113" s="4">
        <f t="shared" ca="1" si="30"/>
        <v>-1</v>
      </c>
      <c r="E113" s="4">
        <f t="shared" ca="1" si="31"/>
        <v>-1</v>
      </c>
      <c r="F113" s="4">
        <f t="shared" ca="1" si="32"/>
        <v>2.7680811244053847</v>
      </c>
      <c r="G113" s="4">
        <f t="shared" ca="1" si="33"/>
        <v>1.0724266502599082</v>
      </c>
      <c r="H113" s="4">
        <f t="shared" ca="1" si="34"/>
        <v>2.581137948907299</v>
      </c>
      <c r="I113" s="4">
        <f t="shared" ca="1" si="35"/>
        <v>0.38742601898644774</v>
      </c>
      <c r="J113" s="4" t="str">
        <f ca="1">IF(TRUNC(MOD((COS(J$2*$D113-0.5+Param!$H$8)+SIN(ROUND($H113*(J$2*$D113-Param!$G$15)+Param!$G$16,0)+Param!$H$9))*1000,1),2)&gt;PwallX,    $F113*(J$2-Param!$G$15*$D113),    "NoWall")</f>
        <v>NoWall</v>
      </c>
      <c r="K113" s="4" t="str">
        <f ca="1">IF(TRUNC(MOD((COS(ROUND($I113*(K$2*$E113-Param!$G$16)+Param!$G$15,0)+Param!$H$8)+SIN(K$2*$E113-0.5+Param!$H$9))*100000,1),2)&gt;PWallY,    $G113*(K$2-Param!$G$16*$E113),    "NoWall")</f>
        <v>NoWall</v>
      </c>
      <c r="L113" s="4" t="str">
        <f ca="1">IF(J113="NoWall",     IF(TRUNC(MOD((COS(L$2*$D113-0.5+Param!$H$8)+SIN(ROUND($H113*(L$2*$D113-Param!$G$15)+Param!$G$16,0)+Param!$H$9))*1000,1),2)&gt;PwallX,        $F113*(L$2-Param!$G$15*$D113),        "NoWall"),     J113)</f>
        <v>NoWall</v>
      </c>
      <c r="M113" s="4">
        <f ca="1">IF(K113="NoWall",    IF(TRUNC(MOD((COS(ROUND($I113*(M$2*$E113-Param!$G$16)+Param!$G$15,0)+Param!$H$8)+SIN(M$2*$E113-0.5+Param!$H$9))*100000,1),2)&gt;PWallY,        $G113*(M$2-Param!$G$16*$E113),        "NoWall"),    K113)</f>
        <v>1.7571100558929516</v>
      </c>
      <c r="N113" s="4" t="str">
        <f ca="1">IF(L113="NoWall",     IF(TRUNC(MOD((COS(N$2*$D113-0.5+Param!$H$8)+SIN(ROUND($H113*(N$2*$D113-Param!$G$15)+Param!$G$16,0)+Param!$H$9))*1000,1),2)&gt;PwallX,        $F113*(N$2-Param!$G$15*$D113),        "NoWall"),     L113)</f>
        <v>NoWall</v>
      </c>
      <c r="O113" s="4">
        <f ca="1">IF(M113="NoWall",    IF(TRUNC(MOD((COS(ROUND($I113*(O$2*$E113-Param!$G$16)+Param!$G$15,0)+Param!$H$8)+SIN(O$2*$E113-0.5+Param!$H$9))*100000,1),2)&gt;PWallY,        $G113*(O$2-Param!$G$16*$E113),        "NoWall"),    M113)</f>
        <v>1.7571100558929516</v>
      </c>
      <c r="P113" s="4">
        <f ca="1">IF(N113="NoWall",     IF(TRUNC(MOD((COS(P$2*$D113-0.5+Param!$H$8)+SIN(ROUND($H113*(P$2*$D113-Param!$G$15)+Param!$G$16,0)+Param!$H$9))*1000,1),2)&gt;PwallX,        $F113*(P$2-Param!$G$15*$D113),        "NoWall"),     N113)</f>
        <v>10.727279402365244</v>
      </c>
      <c r="Q113" s="4">
        <f ca="1">IF(O113="NoWall",    IF(TRUNC(MOD((COS(ROUND($I113*(Q$2*$E113-Param!$G$16)+Param!$G$15,0)+Param!$H$8)+SIN(Q$2*$E113-0.5+Param!$H$9))*100000,1),2)&gt;PWallY,        $G113*(Q$2-Param!$G$16*$E113),        "NoWall"),    O113)</f>
        <v>1.7571100558929516</v>
      </c>
      <c r="R113" s="4">
        <f ca="1">IF(P113="NoWall",     IF(TRUNC(MOD((COS(R$2*$D113-0.5+Param!$H$8)+SIN(ROUND($H113*(R$2*$D113-Param!$G$15)+Param!$G$16,0)+Param!$H$9))*1000,1),2)&gt;PwallX,        $F113*(R$2-Param!$G$15*$D113),        "NoWall"),     P113)</f>
        <v>10.727279402365244</v>
      </c>
      <c r="S113" s="4">
        <f ca="1">IF(Q113="NoWall",    IF(TRUNC(MOD((COS(ROUND($I113*(S$2*$E113-Param!$G$16)+Param!$G$15,0)+Param!$H$8)+SIN(S$2*$E113-0.5+Param!$H$9))*100000,1),2)&gt;PWallY,        $G113*(S$2-Param!$G$16*$E113),        "NoWall"),    Q113)</f>
        <v>1.7571100558929516</v>
      </c>
      <c r="T113" s="4">
        <f ca="1">IF(R113="NoWall",     IF(TRUNC(MOD((COS(T$2*$D113-0.5+Param!$H$8)+SIN(ROUND($H113*(T$2*$D113-Param!$G$15)+Param!$G$16,0)+Param!$H$9))*1000,1),2)&gt;PwallX,        $F113*(T$2-Param!$G$15*$D113),        "NoWall"),     R113)</f>
        <v>10.727279402365244</v>
      </c>
      <c r="U113" s="4">
        <f ca="1">IF(S113="NoWall",    IF(TRUNC(MOD((COS(ROUND($I113*(U$2*$E113-Param!$G$16)+Param!$G$15,0)+Param!$H$8)+SIN(U$2*$E113-0.5+Param!$H$9))*100000,1),2)&gt;PWallY,        $G113*(U$2-Param!$G$16*$E113),        "NoWall"),    S113)</f>
        <v>1.7571100558929516</v>
      </c>
      <c r="V113" s="4">
        <f ca="1">IF(T113="NoWall",     IF(TRUNC(MOD((COS(V$2*$D113-0.5+Param!$H$8)+SIN(ROUND($H113*(V$2*$D113-Param!$G$15)+Param!$G$16,0)+Param!$H$9))*1000,1),2)&gt;PwallX,        $F113*(V$2-Param!$G$15*$D113),        "NoWall"),     T113)</f>
        <v>10.727279402365244</v>
      </c>
      <c r="W113" s="4">
        <f ca="1">IF(U113="NoWall",    IF(TRUNC(MOD((COS(ROUND($I113*(W$2*$E113-Param!$G$16)+Param!$G$15,0)+Param!$H$8)+SIN(W$2*$E113-0.5+Param!$H$9))*100000,1),2)&gt;PWallY,        $G113*(W$2-Param!$G$16*$E113),        "NoWall"),    U113)</f>
        <v>1.7571100558929516</v>
      </c>
      <c r="X113" s="4">
        <f ca="1">IF(V113="NoWall",     IF(TRUNC(MOD((COS(X$2*$D113-0.5+Param!$H$8)+SIN(ROUND($H113*(X$2*$D113-Param!$G$15)+Param!$G$16,0)+Param!$H$9))*1000,1),2)&gt;PwallX,        $F113*(X$2-Param!$G$15*$D113),        "NoWall"),     V113)</f>
        <v>10.727279402365244</v>
      </c>
      <c r="Y113" s="4">
        <f ca="1">IF(W113="NoWall",    IF(TRUNC(MOD((COS(ROUND($I113*(Y$2*$E113-Param!$G$16)+Param!$G$15,0)+Param!$H$8)+SIN(Y$2*$E113-0.5+Param!$H$9))*100000,1),2)&gt;PWallY,        $G113*(Y$2-Param!$G$16*$E113),        "NoWall"),    W113)</f>
        <v>1.7571100558929516</v>
      </c>
      <c r="Z113" s="4">
        <f ca="1">IF(X113="NoWall",     IF(TRUNC(MOD((COS(Z$2*$D113-0.5+Param!$H$8)+SIN(ROUND($H113*(Z$2*$D113-Param!$G$15)+Param!$G$16,0)+Param!$H$9))*1000,1),2)&gt;PwallX,        $F113*(Z$2-Param!$G$15*$D113),        "NoWall"),     X113)</f>
        <v>10.727279402365244</v>
      </c>
      <c r="AA113" s="4">
        <f ca="1">IF(Y113="NoWall",    IF(TRUNC(MOD((COS(ROUND($I113*(AA$2*$E113-Param!$G$16)+Param!$G$15,0)+Param!$H$8)+SIN(AA$2*$E113-0.5+Param!$H$9))*100000,1),2)&gt;PWallY,        $G113*(AA$2-Param!$G$16*$E113),        "NoWall"),    Y113)</f>
        <v>1.7571100558929516</v>
      </c>
      <c r="AB113" s="8">
        <f t="shared" ca="1" si="36"/>
        <v>1.7571100558929516</v>
      </c>
      <c r="AC113" s="8">
        <f ca="1">OFFSET(Ghosts!$C$30,0,A113)</f>
        <v>2.896216533792304</v>
      </c>
      <c r="AD113" s="4" t="b">
        <f t="shared" ca="1" si="37"/>
        <v>0</v>
      </c>
    </row>
    <row r="114" spans="1:30" s="4" customFormat="1">
      <c r="A114" s="35">
        <v>8</v>
      </c>
      <c r="B114" s="4">
        <f ca="1">MOD(OFFSET(Ghosts!$C$31,0,A114),2*PI())</f>
        <v>2.293784106679448</v>
      </c>
      <c r="C114" s="4">
        <f t="shared" ca="1" si="29"/>
        <v>131.42414842691815</v>
      </c>
      <c r="D114" s="4">
        <f t="shared" ca="1" si="30"/>
        <v>-1</v>
      </c>
      <c r="E114" s="4">
        <f t="shared" ca="1" si="31"/>
        <v>1</v>
      </c>
      <c r="F114" s="4">
        <f t="shared" ca="1" si="32"/>
        <v>1.5114234391057366</v>
      </c>
      <c r="G114" s="4">
        <f t="shared" ca="1" si="33"/>
        <v>1.3336315685689115</v>
      </c>
      <c r="H114" s="4">
        <f t="shared" ca="1" si="34"/>
        <v>-1.1333140836847537</v>
      </c>
      <c r="I114" s="4">
        <f t="shared" ca="1" si="35"/>
        <v>-0.88236792818164889</v>
      </c>
      <c r="J114" s="4" t="str">
        <f ca="1">IF(TRUNC(MOD((COS(J$2*$D114-0.5+Param!$H$8)+SIN(ROUND($H114*(J$2*$D114-Param!$G$15)+Param!$G$16,0)+Param!$H$9))*1000,1),2)&gt;PwallX,    $F114*(J$2-Param!$G$15*$D114),    "NoWall")</f>
        <v>NoWall</v>
      </c>
      <c r="K114" s="4" t="str">
        <f ca="1">IF(TRUNC(MOD((COS(ROUND($I114*(K$2*$E114-Param!$G$16)+Param!$G$15,0)+Param!$H$8)+SIN(K$2*$E114-0.5+Param!$H$9))*100000,1),2)&gt;PWallY,    $G114*(K$2-Param!$G$16*$E114),    "NoWall")</f>
        <v>NoWall</v>
      </c>
      <c r="L114" s="4" t="str">
        <f ca="1">IF(J114="NoWall",     IF(TRUNC(MOD((COS(L$2*$D114-0.5+Param!$H$8)+SIN(ROUND($H114*(L$2*$D114-Param!$G$15)+Param!$G$16,0)+Param!$H$9))*1000,1),2)&gt;PwallX,        $F114*(L$2-Param!$G$15*$D114),        "NoWall"),     J114)</f>
        <v>NoWall</v>
      </c>
      <c r="M114" s="4" t="str">
        <f ca="1">IF(K114="NoWall",    IF(TRUNC(MOD((COS(ROUND($I114*(M$2*$E114-Param!$G$16)+Param!$G$15,0)+Param!$H$8)+SIN(M$2*$E114-0.5+Param!$H$9))*100000,1),2)&gt;PWallY,        $G114*(M$2-Param!$G$16*$E114),        "NoWall"),    K114)</f>
        <v>NoWall</v>
      </c>
      <c r="N114" s="4" t="str">
        <f ca="1">IF(L114="NoWall",     IF(TRUNC(MOD((COS(N$2*$D114-0.5+Param!$H$8)+SIN(ROUND($H114*(N$2*$D114-Param!$G$15)+Param!$G$16,0)+Param!$H$9))*1000,1),2)&gt;PwallX,        $F114*(N$2-Param!$G$15*$D114),        "NoWall"),     L114)</f>
        <v>NoWall</v>
      </c>
      <c r="O114" s="4" t="str">
        <f ca="1">IF(M114="NoWall",    IF(TRUNC(MOD((COS(ROUND($I114*(O$2*$E114-Param!$G$16)+Param!$G$15,0)+Param!$H$8)+SIN(O$2*$E114-0.5+Param!$H$9))*100000,1),2)&gt;PWallY,        $G114*(O$2-Param!$G$16*$E114),        "NoWall"),    M114)</f>
        <v>NoWall</v>
      </c>
      <c r="P114" s="4">
        <f ca="1">IF(N114="NoWall",     IF(TRUNC(MOD((COS(P$2*$D114-0.5+Param!$H$8)+SIN(ROUND($H114*(P$2*$D114-Param!$G$15)+Param!$G$16,0)+Param!$H$9))*1000,1),2)&gt;PwallX,        $F114*(P$2-Param!$G$15*$D114),        "NoWall"),     N114)</f>
        <v>5.8572927590963744</v>
      </c>
      <c r="Q114" s="4" t="str">
        <f ca="1">IF(O114="NoWall",    IF(TRUNC(MOD((COS(ROUND($I114*(Q$2*$E114-Param!$G$16)+Param!$G$15,0)+Param!$H$8)+SIN(Q$2*$E114-0.5+Param!$H$9))*100000,1),2)&gt;PWallY,        $G114*(Q$2-Param!$G$16*$E114),        "NoWall"),    O114)</f>
        <v>NoWall</v>
      </c>
      <c r="R114" s="4">
        <f ca="1">IF(P114="NoWall",     IF(TRUNC(MOD((COS(R$2*$D114-0.5+Param!$H$8)+SIN(ROUND($H114*(R$2*$D114-Param!$G$15)+Param!$G$16,0)+Param!$H$9))*1000,1),2)&gt;PwallX,        $F114*(R$2-Param!$G$15*$D114),        "NoWall"),     P114)</f>
        <v>5.8572927590963744</v>
      </c>
      <c r="S114" s="4" t="str">
        <f ca="1">IF(Q114="NoWall",    IF(TRUNC(MOD((COS(ROUND($I114*(S$2*$E114-Param!$G$16)+Param!$G$15,0)+Param!$H$8)+SIN(S$2*$E114-0.5+Param!$H$9))*100000,1),2)&gt;PWallY,        $G114*(S$2-Param!$G$16*$E114),        "NoWall"),    Q114)</f>
        <v>NoWall</v>
      </c>
      <c r="T114" s="4">
        <f ca="1">IF(R114="NoWall",     IF(TRUNC(MOD((COS(T$2*$D114-0.5+Param!$H$8)+SIN(ROUND($H114*(T$2*$D114-Param!$G$15)+Param!$G$16,0)+Param!$H$9))*1000,1),2)&gt;PwallX,        $F114*(T$2-Param!$G$15*$D114),        "NoWall"),     R114)</f>
        <v>5.8572927590963744</v>
      </c>
      <c r="U114" s="4" t="str">
        <f ca="1">IF(S114="NoWall",    IF(TRUNC(MOD((COS(ROUND($I114*(U$2*$E114-Param!$G$16)+Param!$G$15,0)+Param!$H$8)+SIN(U$2*$E114-0.5+Param!$H$9))*100000,1),2)&gt;PWallY,        $G114*(U$2-Param!$G$16*$E114),        "NoWall"),    S114)</f>
        <v>NoWall</v>
      </c>
      <c r="V114" s="4">
        <f ca="1">IF(T114="NoWall",     IF(TRUNC(MOD((COS(V$2*$D114-0.5+Param!$H$8)+SIN(ROUND($H114*(V$2*$D114-Param!$G$15)+Param!$G$16,0)+Param!$H$9))*1000,1),2)&gt;PwallX,        $F114*(V$2-Param!$G$15*$D114),        "NoWall"),     T114)</f>
        <v>5.8572927590963744</v>
      </c>
      <c r="W114" s="4" t="str">
        <f ca="1">IF(U114="NoWall",    IF(TRUNC(MOD((COS(ROUND($I114*(W$2*$E114-Param!$G$16)+Param!$G$15,0)+Param!$H$8)+SIN(W$2*$E114-0.5+Param!$H$9))*100000,1),2)&gt;PWallY,        $G114*(W$2-Param!$G$16*$E114),        "NoWall"),    U114)</f>
        <v>NoWall</v>
      </c>
      <c r="X114" s="4">
        <f ca="1">IF(V114="NoWall",     IF(TRUNC(MOD((COS(X$2*$D114-0.5+Param!$H$8)+SIN(ROUND($H114*(X$2*$D114-Param!$G$15)+Param!$G$16,0)+Param!$H$9))*1000,1),2)&gt;PwallX,        $F114*(X$2-Param!$G$15*$D114),        "NoWall"),     V114)</f>
        <v>5.8572927590963744</v>
      </c>
      <c r="Y114" s="4">
        <f ca="1">IF(W114="NoWall",    IF(TRUNC(MOD((COS(ROUND($I114*(Y$2*$E114-Param!$G$16)+Param!$G$15,0)+Param!$H$8)+SIN(Y$2*$E114-0.5+Param!$H$9))*100000,1),2)&gt;PWallY,        $G114*(Y$2-Param!$G$16*$E114),        "NoWall"),    W114)</f>
        <v>9.8176046625758726</v>
      </c>
      <c r="Z114" s="4">
        <f ca="1">IF(X114="NoWall",     IF(TRUNC(MOD((COS(Z$2*$D114-0.5+Param!$H$8)+SIN(ROUND($H114*(Z$2*$D114-Param!$G$15)+Param!$G$16,0)+Param!$H$9))*1000,1),2)&gt;PwallX,        $F114*(Z$2-Param!$G$15*$D114),        "NoWall"),     X114)</f>
        <v>5.8572927590963744</v>
      </c>
      <c r="AA114" s="4">
        <f ca="1">IF(Y114="NoWall",    IF(TRUNC(MOD((COS(ROUND($I114*(AA$2*$E114-Param!$G$16)+Param!$G$15,0)+Param!$H$8)+SIN(AA$2*$E114-0.5+Param!$H$9))*100000,1),2)&gt;PWallY,        $G114*(AA$2-Param!$G$16*$E114),        "NoWall"),    Y114)</f>
        <v>9.8176046625758726</v>
      </c>
      <c r="AB114" s="8">
        <f t="shared" ca="1" si="36"/>
        <v>5.8572927590963744</v>
      </c>
      <c r="AC114" s="8">
        <f ca="1">OFFSET(Ghosts!$C$30,0,A114)</f>
        <v>12.980904257846545</v>
      </c>
      <c r="AD114" s="4" t="b">
        <f t="shared" ca="1" si="37"/>
        <v>0</v>
      </c>
    </row>
    <row r="115" spans="1:30" s="4" customFormat="1">
      <c r="A115" s="35">
        <v>9</v>
      </c>
      <c r="B115" s="4">
        <f ca="1">MOD(OFFSET(Ghosts!$C$31,0,A115),2*PI())</f>
        <v>2.5134296886824652</v>
      </c>
      <c r="C115" s="4">
        <f t="shared" ca="1" si="29"/>
        <v>144.00891326438568</v>
      </c>
      <c r="D115" s="4">
        <f t="shared" ca="1" si="30"/>
        <v>-1</v>
      </c>
      <c r="E115" s="4">
        <f t="shared" ca="1" si="31"/>
        <v>1</v>
      </c>
      <c r="F115" s="4">
        <f t="shared" ca="1" si="32"/>
        <v>1.2359283014400979</v>
      </c>
      <c r="G115" s="4">
        <f t="shared" ca="1" si="33"/>
        <v>1.7016659945603869</v>
      </c>
      <c r="H115" s="4">
        <f t="shared" ca="1" si="34"/>
        <v>-0.72630487145592337</v>
      </c>
      <c r="I115" s="4">
        <f t="shared" ca="1" si="35"/>
        <v>-1.3768322908194706</v>
      </c>
      <c r="J115" s="4" t="str">
        <f ca="1">IF(TRUNC(MOD((COS(J$2*$D115-0.5+Param!$H$8)+SIN(ROUND($H115*(J$2*$D115-Param!$G$15)+Param!$G$16,0)+Param!$H$9))*1000,1),2)&gt;PwallX,    $F115*(J$2-Param!$G$15*$D115),    "NoWall")</f>
        <v>NoWall</v>
      </c>
      <c r="K115" s="4" t="str">
        <f ca="1">IF(TRUNC(MOD((COS(ROUND($I115*(K$2*$E115-Param!$G$16)+Param!$G$15,0)+Param!$H$8)+SIN(K$2*$E115-0.5+Param!$H$9))*100000,1),2)&gt;PWallY,    $G115*(K$2-Param!$G$16*$E115),    "NoWall")</f>
        <v>NoWall</v>
      </c>
      <c r="L115" s="4" t="str">
        <f ca="1">IF(J115="NoWall",     IF(TRUNC(MOD((COS(L$2*$D115-0.5+Param!$H$8)+SIN(ROUND($H115*(L$2*$D115-Param!$G$15)+Param!$G$16,0)+Param!$H$9))*1000,1),2)&gt;PwallX,        $F115*(L$2-Param!$G$15*$D115),        "NoWall"),     J115)</f>
        <v>NoWall</v>
      </c>
      <c r="M115" s="4" t="str">
        <f ca="1">IF(K115="NoWall",    IF(TRUNC(MOD((COS(ROUND($I115*(M$2*$E115-Param!$G$16)+Param!$G$15,0)+Param!$H$8)+SIN(M$2*$E115-0.5+Param!$H$9))*100000,1),2)&gt;PWallY,        $G115*(M$2-Param!$G$16*$E115),        "NoWall"),    K115)</f>
        <v>NoWall</v>
      </c>
      <c r="N115" s="4">
        <f ca="1">IF(L115="NoWall",     IF(TRUNC(MOD((COS(N$2*$D115-0.5+Param!$H$8)+SIN(ROUND($H115*(N$2*$D115-Param!$G$15)+Param!$G$16,0)+Param!$H$9))*1000,1),2)&gt;PwallX,        $F115*(N$2-Param!$G$15*$D115),        "NoWall"),     L115)</f>
        <v>3.5537247524192348</v>
      </c>
      <c r="O115" s="4" t="str">
        <f ca="1">IF(M115="NoWall",    IF(TRUNC(MOD((COS(ROUND($I115*(O$2*$E115-Param!$G$16)+Param!$G$15,0)+Param!$H$8)+SIN(O$2*$E115-0.5+Param!$H$9))*100000,1),2)&gt;PWallY,        $G115*(O$2-Param!$G$16*$E115),        "NoWall"),    M115)</f>
        <v>NoWall</v>
      </c>
      <c r="P115" s="4">
        <f ca="1">IF(N115="NoWall",     IF(TRUNC(MOD((COS(P$2*$D115-0.5+Param!$H$8)+SIN(ROUND($H115*(P$2*$D115-Param!$G$15)+Param!$G$16,0)+Param!$H$9))*1000,1),2)&gt;PwallX,        $F115*(P$2-Param!$G$15*$D115),        "NoWall"),     N115)</f>
        <v>3.5537247524192348</v>
      </c>
      <c r="Q115" s="4" t="str">
        <f ca="1">IF(O115="NoWall",    IF(TRUNC(MOD((COS(ROUND($I115*(Q$2*$E115-Param!$G$16)+Param!$G$15,0)+Param!$H$8)+SIN(Q$2*$E115-0.5+Param!$H$9))*100000,1),2)&gt;PWallY,        $G115*(Q$2-Param!$G$16*$E115),        "NoWall"),    O115)</f>
        <v>NoWall</v>
      </c>
      <c r="R115" s="4">
        <f ca="1">IF(P115="NoWall",     IF(TRUNC(MOD((COS(R$2*$D115-0.5+Param!$H$8)+SIN(ROUND($H115*(R$2*$D115-Param!$G$15)+Param!$G$16,0)+Param!$H$9))*1000,1),2)&gt;PwallX,        $F115*(R$2-Param!$G$15*$D115),        "NoWall"),     P115)</f>
        <v>3.5537247524192348</v>
      </c>
      <c r="S115" s="4" t="str">
        <f ca="1">IF(Q115="NoWall",    IF(TRUNC(MOD((COS(ROUND($I115*(S$2*$E115-Param!$G$16)+Param!$G$15,0)+Param!$H$8)+SIN(S$2*$E115-0.5+Param!$H$9))*100000,1),2)&gt;PWallY,        $G115*(S$2-Param!$G$16*$E115),        "NoWall"),    Q115)</f>
        <v>NoWall</v>
      </c>
      <c r="T115" s="4">
        <f ca="1">IF(R115="NoWall",     IF(TRUNC(MOD((COS(T$2*$D115-0.5+Param!$H$8)+SIN(ROUND($H115*(T$2*$D115-Param!$G$15)+Param!$G$16,0)+Param!$H$9))*1000,1),2)&gt;PwallX,        $F115*(T$2-Param!$G$15*$D115),        "NoWall"),     R115)</f>
        <v>3.5537247524192348</v>
      </c>
      <c r="U115" s="4">
        <f ca="1">IF(S115="NoWall",    IF(TRUNC(MOD((COS(ROUND($I115*(U$2*$E115-Param!$G$16)+Param!$G$15,0)+Param!$H$8)+SIN(U$2*$E115-0.5+Param!$H$9))*100000,1),2)&gt;PWallY,        $G115*(U$2-Param!$G$16*$E115),        "NoWall"),    S115)</f>
        <v>9.1235790379404573</v>
      </c>
      <c r="V115" s="4">
        <f ca="1">IF(T115="NoWall",     IF(TRUNC(MOD((COS(V$2*$D115-0.5+Param!$H$8)+SIN(ROUND($H115*(V$2*$D115-Param!$G$15)+Param!$G$16,0)+Param!$H$9))*1000,1),2)&gt;PwallX,        $F115*(V$2-Param!$G$15*$D115),        "NoWall"),     T115)</f>
        <v>3.5537247524192348</v>
      </c>
      <c r="W115" s="4">
        <f ca="1">IF(U115="NoWall",    IF(TRUNC(MOD((COS(ROUND($I115*(W$2*$E115-Param!$G$16)+Param!$G$15,0)+Param!$H$8)+SIN(W$2*$E115-0.5+Param!$H$9))*100000,1),2)&gt;PWallY,        $G115*(W$2-Param!$G$16*$E115),        "NoWall"),    U115)</f>
        <v>9.1235790379404573</v>
      </c>
      <c r="X115" s="4">
        <f ca="1">IF(V115="NoWall",     IF(TRUNC(MOD((COS(X$2*$D115-0.5+Param!$H$8)+SIN(ROUND($H115*(X$2*$D115-Param!$G$15)+Param!$G$16,0)+Param!$H$9))*1000,1),2)&gt;PwallX,        $F115*(X$2-Param!$G$15*$D115),        "NoWall"),     V115)</f>
        <v>3.5537247524192348</v>
      </c>
      <c r="Y115" s="4">
        <f ca="1">IF(W115="NoWall",    IF(TRUNC(MOD((COS(ROUND($I115*(Y$2*$E115-Param!$G$16)+Param!$G$15,0)+Param!$H$8)+SIN(Y$2*$E115-0.5+Param!$H$9))*100000,1),2)&gt;PWallY,        $G115*(Y$2-Param!$G$16*$E115),        "NoWall"),    W115)</f>
        <v>9.1235790379404573</v>
      </c>
      <c r="Z115" s="4">
        <f ca="1">IF(X115="NoWall",     IF(TRUNC(MOD((COS(Z$2*$D115-0.5+Param!$H$8)+SIN(ROUND($H115*(Z$2*$D115-Param!$G$15)+Param!$G$16,0)+Param!$H$9))*1000,1),2)&gt;PwallX,        $F115*(Z$2-Param!$G$15*$D115),        "NoWall"),     X115)</f>
        <v>3.5537247524192348</v>
      </c>
      <c r="AA115" s="4">
        <f ca="1">IF(Y115="NoWall",    IF(TRUNC(MOD((COS(ROUND($I115*(AA$2*$E115-Param!$G$16)+Param!$G$15,0)+Param!$H$8)+SIN(AA$2*$E115-0.5+Param!$H$9))*100000,1),2)&gt;PWallY,        $G115*(AA$2-Param!$G$16*$E115),        "NoWall"),    Y115)</f>
        <v>9.1235790379404573</v>
      </c>
      <c r="AB115" s="8">
        <f t="shared" ca="1" si="36"/>
        <v>3.5537247524192348</v>
      </c>
      <c r="AC115" s="8">
        <f ca="1">OFFSET(Ghosts!$C$30,0,A115)</f>
        <v>20.644881507669787</v>
      </c>
      <c r="AD115" s="4" t="b">
        <f t="shared" ca="1" si="37"/>
        <v>0</v>
      </c>
    </row>
    <row r="116" spans="1:30" s="4" customFormat="1">
      <c r="A116" s="35">
        <v>10</v>
      </c>
      <c r="B116" s="4">
        <f ca="1">MOD(OFFSET(Ghosts!$C$31,0,A116),2*PI())</f>
        <v>4.1941153920960073</v>
      </c>
      <c r="C116" s="4">
        <f t="shared" ca="1" si="29"/>
        <v>240.30511075795766</v>
      </c>
      <c r="D116" s="4">
        <f t="shared" ca="1" si="30"/>
        <v>-1</v>
      </c>
      <c r="E116" s="4">
        <f t="shared" ca="1" si="31"/>
        <v>-1</v>
      </c>
      <c r="F116" s="4">
        <f t="shared" ca="1" si="32"/>
        <v>2.0186475192136601</v>
      </c>
      <c r="G116" s="4">
        <f t="shared" ca="1" si="33"/>
        <v>1.1511775838412375</v>
      </c>
      <c r="H116" s="4">
        <f t="shared" ca="1" si="34"/>
        <v>1.7535500582610877</v>
      </c>
      <c r="I116" s="4">
        <f t="shared" ca="1" si="35"/>
        <v>0.57027171553440137</v>
      </c>
      <c r="J116" s="4">
        <f ca="1">IF(TRUNC(MOD((COS(J$2*$D116-0.5+Param!$H$8)+SIN(ROUND($H116*(J$2*$D116-Param!$G$15)+Param!$G$16,0)+Param!$H$9))*1000,1),2)&gt;PwallX,    $F116*(J$2-Param!$G$15*$D116),    "NoWall")</f>
        <v>1.7670203470853219</v>
      </c>
      <c r="K116" s="4" t="str">
        <f ca="1">IF(TRUNC(MOD((COS(ROUND($I116*(K$2*$E116-Param!$G$16)+Param!$G$15,0)+Param!$H$8)+SIN(K$2*$E116-0.5+Param!$H$9))*100000,1),2)&gt;PWallY,    $G116*(K$2-Param!$G$16*$E116),    "NoWall")</f>
        <v>NoWall</v>
      </c>
      <c r="L116" s="4">
        <f ca="1">IF(J116="NoWall",     IF(TRUNC(MOD((COS(L$2*$D116-0.5+Param!$H$8)+SIN(ROUND($H116*(L$2*$D116-Param!$G$15)+Param!$G$16,0)+Param!$H$9))*1000,1),2)&gt;PwallX,        $F116*(L$2-Param!$G$15*$D116),        "NoWall"),     J116)</f>
        <v>1.7670203470853219</v>
      </c>
      <c r="M116" s="4">
        <f ca="1">IF(K116="NoWall",    IF(TRUNC(MOD((COS(ROUND($I116*(M$2*$E116-Param!$G$16)+Param!$G$15,0)+Param!$H$8)+SIN(M$2*$E116-0.5+Param!$H$9))*100000,1),2)&gt;PWallY,        $G116*(M$2-Param!$G$16*$E116),        "NoWall"),    K116)</f>
        <v>1.8861389804102375</v>
      </c>
      <c r="N116" s="4">
        <f ca="1">IF(L116="NoWall",     IF(TRUNC(MOD((COS(N$2*$D116-0.5+Param!$H$8)+SIN(ROUND($H116*(N$2*$D116-Param!$G$15)+Param!$G$16,0)+Param!$H$9))*1000,1),2)&gt;PwallX,        $F116*(N$2-Param!$G$15*$D116),        "NoWall"),     L116)</f>
        <v>1.7670203470853219</v>
      </c>
      <c r="O116" s="4">
        <f ca="1">IF(M116="NoWall",    IF(TRUNC(MOD((COS(ROUND($I116*(O$2*$E116-Param!$G$16)+Param!$G$15,0)+Param!$H$8)+SIN(O$2*$E116-0.5+Param!$H$9))*100000,1),2)&gt;PWallY,        $G116*(O$2-Param!$G$16*$E116),        "NoWall"),    M116)</f>
        <v>1.8861389804102375</v>
      </c>
      <c r="P116" s="4">
        <f ca="1">IF(N116="NoWall",     IF(TRUNC(MOD((COS(P$2*$D116-0.5+Param!$H$8)+SIN(ROUND($H116*(P$2*$D116-Param!$G$15)+Param!$G$16,0)+Param!$H$9))*1000,1),2)&gt;PwallX,        $F116*(P$2-Param!$G$15*$D116),        "NoWall"),     N116)</f>
        <v>1.7670203470853219</v>
      </c>
      <c r="Q116" s="4">
        <f ca="1">IF(O116="NoWall",    IF(TRUNC(MOD((COS(ROUND($I116*(Q$2*$E116-Param!$G$16)+Param!$G$15,0)+Param!$H$8)+SIN(Q$2*$E116-0.5+Param!$H$9))*100000,1),2)&gt;PWallY,        $G116*(Q$2-Param!$G$16*$E116),        "NoWall"),    O116)</f>
        <v>1.8861389804102375</v>
      </c>
      <c r="R116" s="4">
        <f ca="1">IF(P116="NoWall",     IF(TRUNC(MOD((COS(R$2*$D116-0.5+Param!$H$8)+SIN(ROUND($H116*(R$2*$D116-Param!$G$15)+Param!$G$16,0)+Param!$H$9))*1000,1),2)&gt;PwallX,        $F116*(R$2-Param!$G$15*$D116),        "NoWall"),     P116)</f>
        <v>1.7670203470853219</v>
      </c>
      <c r="S116" s="4">
        <f ca="1">IF(Q116="NoWall",    IF(TRUNC(MOD((COS(ROUND($I116*(S$2*$E116-Param!$G$16)+Param!$G$15,0)+Param!$H$8)+SIN(S$2*$E116-0.5+Param!$H$9))*100000,1),2)&gt;PWallY,        $G116*(S$2-Param!$G$16*$E116),        "NoWall"),    Q116)</f>
        <v>1.8861389804102375</v>
      </c>
      <c r="T116" s="4">
        <f ca="1">IF(R116="NoWall",     IF(TRUNC(MOD((COS(T$2*$D116-0.5+Param!$H$8)+SIN(ROUND($H116*(T$2*$D116-Param!$G$15)+Param!$G$16,0)+Param!$H$9))*1000,1),2)&gt;PwallX,        $F116*(T$2-Param!$G$15*$D116),        "NoWall"),     R116)</f>
        <v>1.7670203470853219</v>
      </c>
      <c r="U116" s="4">
        <f ca="1">IF(S116="NoWall",    IF(TRUNC(MOD((COS(ROUND($I116*(U$2*$E116-Param!$G$16)+Param!$G$15,0)+Param!$H$8)+SIN(U$2*$E116-0.5+Param!$H$9))*100000,1),2)&gt;PWallY,        $G116*(U$2-Param!$G$16*$E116),        "NoWall"),    S116)</f>
        <v>1.8861389804102375</v>
      </c>
      <c r="V116" s="4">
        <f ca="1">IF(T116="NoWall",     IF(TRUNC(MOD((COS(V$2*$D116-0.5+Param!$H$8)+SIN(ROUND($H116*(V$2*$D116-Param!$G$15)+Param!$G$16,0)+Param!$H$9))*1000,1),2)&gt;PwallX,        $F116*(V$2-Param!$G$15*$D116),        "NoWall"),     T116)</f>
        <v>1.7670203470853219</v>
      </c>
      <c r="W116" s="4">
        <f ca="1">IF(U116="NoWall",    IF(TRUNC(MOD((COS(ROUND($I116*(W$2*$E116-Param!$G$16)+Param!$G$15,0)+Param!$H$8)+SIN(W$2*$E116-0.5+Param!$H$9))*100000,1),2)&gt;PWallY,        $G116*(W$2-Param!$G$16*$E116),        "NoWall"),    U116)</f>
        <v>1.8861389804102375</v>
      </c>
      <c r="X116" s="4">
        <f ca="1">IF(V116="NoWall",     IF(TRUNC(MOD((COS(X$2*$D116-0.5+Param!$H$8)+SIN(ROUND($H116*(X$2*$D116-Param!$G$15)+Param!$G$16,0)+Param!$H$9))*1000,1),2)&gt;PwallX,        $F116*(X$2-Param!$G$15*$D116),        "NoWall"),     V116)</f>
        <v>1.7670203470853219</v>
      </c>
      <c r="Y116" s="4">
        <f ca="1">IF(W116="NoWall",    IF(TRUNC(MOD((COS(ROUND($I116*(Y$2*$E116-Param!$G$16)+Param!$G$15,0)+Param!$H$8)+SIN(Y$2*$E116-0.5+Param!$H$9))*100000,1),2)&gt;PWallY,        $G116*(Y$2-Param!$G$16*$E116),        "NoWall"),    W116)</f>
        <v>1.8861389804102375</v>
      </c>
      <c r="Z116" s="4">
        <f ca="1">IF(X116="NoWall",     IF(TRUNC(MOD((COS(Z$2*$D116-0.5+Param!$H$8)+SIN(ROUND($H116*(Z$2*$D116-Param!$G$15)+Param!$G$16,0)+Param!$H$9))*1000,1),2)&gt;PwallX,        $F116*(Z$2-Param!$G$15*$D116),        "NoWall"),     X116)</f>
        <v>1.7670203470853219</v>
      </c>
      <c r="AA116" s="4">
        <f ca="1">IF(Y116="NoWall",    IF(TRUNC(MOD((COS(ROUND($I116*(AA$2*$E116-Param!$G$16)+Param!$G$15,0)+Param!$H$8)+SIN(AA$2*$E116-0.5+Param!$H$9))*100000,1),2)&gt;PWallY,        $G116*(AA$2-Param!$G$16*$E116),        "NoWall"),    Y116)</f>
        <v>1.8861389804102375</v>
      </c>
      <c r="AB116" s="8">
        <f t="shared" ca="1" si="36"/>
        <v>1.7670203470853219</v>
      </c>
      <c r="AC116" s="8">
        <f ca="1">OFFSET(Ghosts!$C$30,0,A116)</f>
        <v>13.050821182511523</v>
      </c>
      <c r="AD116" s="4" t="b">
        <f t="shared" ca="1" si="37"/>
        <v>0</v>
      </c>
    </row>
    <row r="117" spans="1:30" s="4" customFormat="1">
      <c r="AB117" s="8"/>
    </row>
    <row r="118" spans="1:30" s="4" customFormat="1">
      <c r="AB118" s="8"/>
    </row>
    <row r="119" spans="1:30" s="4" customFormat="1">
      <c r="AB119" s="8"/>
    </row>
    <row r="120" spans="1:30" s="4" customFormat="1">
      <c r="AB120" s="8"/>
    </row>
    <row r="121" spans="1:30" s="4" customFormat="1">
      <c r="AB121" s="8"/>
    </row>
    <row r="122" spans="1:30" s="4" customFormat="1">
      <c r="AB122" s="8"/>
    </row>
    <row r="123" spans="1:30" s="4" customFormat="1">
      <c r="AB123" s="8"/>
    </row>
    <row r="124" spans="1:30" s="4" customFormat="1">
      <c r="AB124" s="8"/>
    </row>
    <row r="125" spans="1:30" s="4" customFormat="1">
      <c r="AB125" s="8"/>
    </row>
    <row r="126" spans="1:30" s="4" customFormat="1">
      <c r="AB126" s="8"/>
    </row>
    <row r="127" spans="1:30" s="4" customFormat="1">
      <c r="AB127" s="8"/>
    </row>
    <row r="128" spans="1:30" s="4" customFormat="1">
      <c r="AB128" s="8"/>
    </row>
    <row r="129" spans="28:28" s="4" customFormat="1">
      <c r="AB129" s="8"/>
    </row>
    <row r="130" spans="28:28" s="4" customFormat="1">
      <c r="AB130" s="8"/>
    </row>
    <row r="131" spans="28:28" s="4" customFormat="1">
      <c r="AB131" s="8"/>
    </row>
    <row r="132" spans="28:28" s="4" customFormat="1">
      <c r="AB132" s="8"/>
    </row>
    <row r="133" spans="28:28" s="4" customFormat="1">
      <c r="AB133" s="8"/>
    </row>
    <row r="134" spans="28:28" s="4" customFormat="1">
      <c r="AB134" s="8"/>
    </row>
    <row r="135" spans="28:28" s="4" customFormat="1">
      <c r="AB135" s="8"/>
    </row>
    <row r="136" spans="28:28" s="4" customFormat="1">
      <c r="AB136" s="8"/>
    </row>
    <row r="137" spans="28:28" s="4" customFormat="1">
      <c r="AB137" s="8"/>
    </row>
    <row r="138" spans="28:28" s="4" customFormat="1">
      <c r="AB138" s="8"/>
    </row>
    <row r="139" spans="28:28" s="4" customFormat="1">
      <c r="AB139" s="8"/>
    </row>
    <row r="140" spans="28:28" s="4" customFormat="1">
      <c r="AB140" s="8"/>
    </row>
    <row r="141" spans="28:28" s="4" customFormat="1">
      <c r="AB141" s="8"/>
    </row>
    <row r="142" spans="28:28" s="4" customFormat="1">
      <c r="AB142" s="8"/>
    </row>
    <row r="143" spans="28:28" s="4" customFormat="1">
      <c r="AB143" s="8"/>
    </row>
    <row r="144" spans="28:28" s="4" customFormat="1">
      <c r="AB144" s="8"/>
    </row>
    <row r="145" spans="28:28" s="4" customFormat="1">
      <c r="AB145" s="8"/>
    </row>
    <row r="146" spans="28:28" s="4" customFormat="1">
      <c r="AB146" s="8"/>
    </row>
    <row r="147" spans="28:28" s="4" customFormat="1">
      <c r="AB147" s="8"/>
    </row>
    <row r="148" spans="28:28" s="4" customFormat="1">
      <c r="AB148" s="8"/>
    </row>
    <row r="149" spans="28:28" s="4" customFormat="1">
      <c r="AB149" s="8"/>
    </row>
    <row r="150" spans="28:28" s="4" customFormat="1">
      <c r="AB150" s="8"/>
    </row>
    <row r="151" spans="28:28" s="4" customFormat="1">
      <c r="AB151" s="8"/>
    </row>
    <row r="152" spans="28:28" s="4" customFormat="1">
      <c r="AB152" s="8"/>
    </row>
    <row r="153" spans="28:28" s="4" customFormat="1">
      <c r="AB153" s="8"/>
    </row>
    <row r="154" spans="28:28" s="4" customFormat="1">
      <c r="AB154" s="8"/>
    </row>
    <row r="155" spans="28:28" s="4" customFormat="1">
      <c r="AB155" s="8"/>
    </row>
    <row r="156" spans="28:28" s="4" customFormat="1">
      <c r="AB156" s="8"/>
    </row>
    <row r="157" spans="28:28" s="4" customFormat="1">
      <c r="AB157" s="8"/>
    </row>
    <row r="158" spans="28:28" s="4" customFormat="1">
      <c r="AB158" s="8"/>
    </row>
    <row r="159" spans="28:28" s="4" customFormat="1">
      <c r="AB159" s="8"/>
    </row>
    <row r="160" spans="28:28" s="4" customFormat="1">
      <c r="AB160" s="8"/>
    </row>
    <row r="161" spans="28:28" s="4" customFormat="1">
      <c r="AB161" s="8"/>
    </row>
    <row r="162" spans="28:28" s="4" customFormat="1">
      <c r="AB162" s="8"/>
    </row>
    <row r="163" spans="28:28" s="4" customFormat="1">
      <c r="AB163" s="8"/>
    </row>
    <row r="164" spans="28:28" s="4" customFormat="1">
      <c r="AB164" s="8"/>
    </row>
    <row r="165" spans="28:28" s="4" customFormat="1">
      <c r="AB165" s="8"/>
    </row>
    <row r="166" spans="28:28" s="4" customFormat="1">
      <c r="AB166" s="8"/>
    </row>
    <row r="167" spans="28:28" s="4" customFormat="1">
      <c r="AB167" s="8"/>
    </row>
    <row r="168" spans="28:28" s="4" customFormat="1">
      <c r="AB168" s="8"/>
    </row>
    <row r="169" spans="28:28" s="4" customFormat="1">
      <c r="AB169" s="8"/>
    </row>
    <row r="170" spans="28:28" s="4" customFormat="1">
      <c r="AB170" s="8"/>
    </row>
    <row r="171" spans="28:28" s="4" customFormat="1">
      <c r="AB171" s="8"/>
    </row>
    <row r="172" spans="28:28" s="4" customFormat="1">
      <c r="AB172" s="8"/>
    </row>
    <row r="173" spans="28:28" s="4" customFormat="1">
      <c r="AB173" s="8"/>
    </row>
    <row r="174" spans="28:28" s="4" customFormat="1">
      <c r="AB174" s="8"/>
    </row>
    <row r="175" spans="28:28" s="4" customFormat="1">
      <c r="AB175" s="8"/>
    </row>
    <row r="176" spans="28:28" s="4" customFormat="1">
      <c r="AB176" s="8"/>
    </row>
    <row r="177" spans="28:28" s="4" customFormat="1">
      <c r="AB177" s="8"/>
    </row>
    <row r="178" spans="28:28" s="4" customFormat="1">
      <c r="AB178" s="8"/>
    </row>
    <row r="179" spans="28:28" s="4" customFormat="1">
      <c r="AB179" s="8"/>
    </row>
    <row r="180" spans="28:28" s="4" customFormat="1">
      <c r="AB180" s="8"/>
    </row>
    <row r="181" spans="28:28" s="4" customFormat="1">
      <c r="AB181" s="8"/>
    </row>
    <row r="182" spans="28:28" s="4" customFormat="1">
      <c r="AB182" s="8"/>
    </row>
    <row r="183" spans="28:28" s="4" customFormat="1">
      <c r="AB183" s="8"/>
    </row>
    <row r="184" spans="28:28" s="4" customFormat="1">
      <c r="AB184" s="8"/>
    </row>
    <row r="185" spans="28:28" s="4" customFormat="1">
      <c r="AB185" s="8"/>
    </row>
    <row r="186" spans="28:28" s="4" customFormat="1">
      <c r="AB186" s="8"/>
    </row>
    <row r="187" spans="28:28" s="4" customFormat="1">
      <c r="AB187" s="8"/>
    </row>
    <row r="188" spans="28:28" s="4" customFormat="1">
      <c r="AB188" s="8"/>
    </row>
    <row r="189" spans="28:28" s="4" customFormat="1">
      <c r="AB189" s="8"/>
    </row>
    <row r="190" spans="28:28" s="4" customFormat="1">
      <c r="AB190" s="8"/>
    </row>
    <row r="191" spans="28:28" s="4" customFormat="1">
      <c r="AB191" s="8"/>
    </row>
    <row r="192" spans="28:28" s="4" customFormat="1">
      <c r="AB192" s="8"/>
    </row>
    <row r="193" spans="28:28" s="4" customFormat="1">
      <c r="AB193" s="8"/>
    </row>
    <row r="194" spans="28:28" s="4" customFormat="1">
      <c r="AB194" s="8"/>
    </row>
    <row r="195" spans="28:28" s="4" customFormat="1">
      <c r="AB195" s="8"/>
    </row>
    <row r="196" spans="28:28" s="4" customFormat="1">
      <c r="AB196" s="8"/>
    </row>
    <row r="197" spans="28:28" s="4" customFormat="1">
      <c r="AB197" s="8"/>
    </row>
    <row r="198" spans="28:28" s="4" customFormat="1">
      <c r="AB198" s="8"/>
    </row>
    <row r="199" spans="28:28" s="4" customFormat="1">
      <c r="AB199" s="8"/>
    </row>
    <row r="200" spans="28:28" s="4" customFormat="1">
      <c r="AB200" s="8"/>
    </row>
    <row r="201" spans="28:28" s="4" customFormat="1">
      <c r="AB201" s="8"/>
    </row>
    <row r="202" spans="28:28" s="4" customFormat="1">
      <c r="AB202" s="8"/>
    </row>
    <row r="203" spans="28:28" s="4" customFormat="1">
      <c r="AB203" s="8"/>
    </row>
    <row r="204" spans="28:28" s="4" customFormat="1">
      <c r="AB204" s="8"/>
    </row>
    <row r="205" spans="28:28" s="4" customFormat="1">
      <c r="AB205" s="8"/>
    </row>
    <row r="206" spans="28:28" s="4" customFormat="1">
      <c r="AB206" s="8"/>
    </row>
    <row r="207" spans="28:28" s="4" customFormat="1">
      <c r="AB207" s="8"/>
    </row>
    <row r="208" spans="28:28" s="4" customFormat="1">
      <c r="AB208" s="8"/>
    </row>
    <row r="209" spans="28:28" s="4" customFormat="1">
      <c r="AB209" s="8"/>
    </row>
    <row r="210" spans="28:28" s="4" customFormat="1">
      <c r="AB210" s="8"/>
    </row>
    <row r="211" spans="28:28" s="4" customFormat="1">
      <c r="AB211" s="8"/>
    </row>
    <row r="212" spans="28:28" s="4" customFormat="1">
      <c r="AB212" s="8"/>
    </row>
    <row r="213" spans="28:28" s="4" customFormat="1">
      <c r="AB213" s="8"/>
    </row>
    <row r="214" spans="28:28" s="4" customFormat="1">
      <c r="AB214" s="8"/>
    </row>
    <row r="215" spans="28:28" s="4" customFormat="1">
      <c r="AB215" s="8"/>
    </row>
    <row r="216" spans="28:28" s="4" customFormat="1">
      <c r="AB216" s="8"/>
    </row>
    <row r="217" spans="28:28" s="4" customFormat="1">
      <c r="AB217" s="8"/>
    </row>
    <row r="218" spans="28:28" s="4" customFormat="1">
      <c r="AB218" s="8"/>
    </row>
    <row r="219" spans="28:28" s="4" customFormat="1">
      <c r="AB219" s="8"/>
    </row>
    <row r="220" spans="28:28" s="4" customFormat="1">
      <c r="AB220" s="8"/>
    </row>
    <row r="221" spans="28:28" s="4" customFormat="1">
      <c r="AB221" s="8"/>
    </row>
    <row r="222" spans="28:28" s="4" customFormat="1">
      <c r="AB222" s="8"/>
    </row>
    <row r="223" spans="28:28" s="4" customFormat="1">
      <c r="AB223" s="8"/>
    </row>
    <row r="224" spans="28:28" s="4" customFormat="1">
      <c r="AB224" s="8"/>
    </row>
    <row r="225" spans="28:28" s="4" customFormat="1">
      <c r="AB225" s="8"/>
    </row>
    <row r="226" spans="28:28" s="4" customFormat="1">
      <c r="AB226" s="8"/>
    </row>
    <row r="227" spans="28:28" s="4" customFormat="1">
      <c r="AB227" s="8"/>
    </row>
    <row r="228" spans="28:28" s="4" customFormat="1">
      <c r="AB228" s="8"/>
    </row>
    <row r="229" spans="28:28" s="4" customFormat="1">
      <c r="AB229" s="8"/>
    </row>
    <row r="230" spans="28:28" s="4" customFormat="1">
      <c r="AB230" s="8"/>
    </row>
    <row r="231" spans="28:28" s="4" customFormat="1">
      <c r="AB231" s="8"/>
    </row>
    <row r="232" spans="28:28" s="4" customFormat="1">
      <c r="AB232" s="8"/>
    </row>
    <row r="233" spans="28:28" s="4" customFormat="1">
      <c r="AB233" s="8"/>
    </row>
    <row r="234" spans="28:28" s="4" customFormat="1">
      <c r="AB234" s="8"/>
    </row>
    <row r="235" spans="28:28" s="4" customFormat="1">
      <c r="AB235" s="8"/>
    </row>
    <row r="236" spans="28:28" s="4" customFormat="1">
      <c r="AB236" s="8"/>
    </row>
    <row r="237" spans="28:28" s="4" customFormat="1">
      <c r="AB237" s="8"/>
    </row>
    <row r="238" spans="28:28" s="4" customFormat="1">
      <c r="AB238" s="8"/>
    </row>
    <row r="239" spans="28:28" s="4" customFormat="1">
      <c r="AB239" s="8"/>
    </row>
    <row r="240" spans="28:28" s="4" customFormat="1">
      <c r="AB240" s="8"/>
    </row>
    <row r="241" spans="28:28" s="4" customFormat="1">
      <c r="AB241" s="8"/>
    </row>
    <row r="242" spans="28:28" s="4" customFormat="1">
      <c r="AB242" s="8"/>
    </row>
    <row r="243" spans="28:28" s="4" customFormat="1">
      <c r="AB243" s="8"/>
    </row>
    <row r="244" spans="28:28" s="4" customFormat="1">
      <c r="AB244" s="8"/>
    </row>
    <row r="245" spans="28:28" s="4" customFormat="1">
      <c r="AB245" s="8"/>
    </row>
    <row r="246" spans="28:28" s="4" customFormat="1">
      <c r="AB246" s="8"/>
    </row>
    <row r="247" spans="28:28" s="4" customFormat="1">
      <c r="AB247" s="8"/>
    </row>
    <row r="248" spans="28:28" s="4" customFormat="1">
      <c r="AB248" s="8"/>
    </row>
    <row r="249" spans="28:28" s="4" customFormat="1">
      <c r="AB249" s="8"/>
    </row>
    <row r="250" spans="28:28" s="4" customFormat="1">
      <c r="AB250" s="8"/>
    </row>
    <row r="251" spans="28:28" s="4" customFormat="1">
      <c r="AB251" s="8"/>
    </row>
    <row r="252" spans="28:28" s="4" customFormat="1">
      <c r="AB252" s="8"/>
    </row>
    <row r="253" spans="28:28" s="4" customFormat="1">
      <c r="AB253" s="8"/>
    </row>
    <row r="254" spans="28:28" s="4" customFormat="1">
      <c r="AB254" s="8"/>
    </row>
    <row r="255" spans="28:28" s="4" customFormat="1">
      <c r="AB255" s="8"/>
    </row>
    <row r="256" spans="28:28" s="4" customFormat="1">
      <c r="AB256" s="8"/>
    </row>
    <row r="257" spans="28:28" s="4" customFormat="1">
      <c r="AB257" s="8"/>
    </row>
    <row r="258" spans="28:28" s="4" customFormat="1">
      <c r="AB258" s="8"/>
    </row>
    <row r="259" spans="28:28" s="4" customFormat="1">
      <c r="AB259" s="8"/>
    </row>
    <row r="260" spans="28:28" s="4" customFormat="1">
      <c r="AB260" s="8"/>
    </row>
    <row r="261" spans="28:28" s="4" customFormat="1">
      <c r="AB261" s="8"/>
    </row>
    <row r="262" spans="28:28" s="4" customFormat="1">
      <c r="AB262" s="8"/>
    </row>
    <row r="263" spans="28:28" s="4" customFormat="1">
      <c r="AB263" s="8"/>
    </row>
    <row r="264" spans="28:28" s="4" customFormat="1">
      <c r="AB264" s="8"/>
    </row>
    <row r="265" spans="28:28" s="4" customFormat="1">
      <c r="AB265" s="8"/>
    </row>
    <row r="266" spans="28:28" s="4" customFormat="1">
      <c r="AB266" s="8"/>
    </row>
    <row r="267" spans="28:28" s="4" customFormat="1">
      <c r="AB267" s="8"/>
    </row>
    <row r="268" spans="28:28" s="4" customFormat="1">
      <c r="AB268" s="8"/>
    </row>
    <row r="269" spans="28:28" s="4" customFormat="1">
      <c r="AB269" s="8"/>
    </row>
    <row r="270" spans="28:28" s="4" customFormat="1">
      <c r="AB270" s="8"/>
    </row>
    <row r="271" spans="28:28" s="4" customFormat="1">
      <c r="AB271" s="8"/>
    </row>
    <row r="272" spans="28:28" s="4" customFormat="1">
      <c r="AB272" s="8"/>
    </row>
    <row r="273" spans="28:28" s="4" customFormat="1">
      <c r="AB273" s="8"/>
    </row>
    <row r="274" spans="28:28" s="4" customFormat="1">
      <c r="AB274" s="8"/>
    </row>
    <row r="275" spans="28:28" s="4" customFormat="1">
      <c r="AB275" s="8"/>
    </row>
    <row r="276" spans="28:28" s="4" customFormat="1">
      <c r="AB276" s="8"/>
    </row>
    <row r="277" spans="28:28" s="4" customFormat="1">
      <c r="AB277" s="8"/>
    </row>
    <row r="278" spans="28:28" s="4" customFormat="1">
      <c r="AB278" s="8"/>
    </row>
    <row r="279" spans="28:28" s="4" customFormat="1">
      <c r="AB279" s="8"/>
    </row>
    <row r="280" spans="28:28" s="4" customFormat="1">
      <c r="AB280" s="8"/>
    </row>
    <row r="281" spans="28:28" s="4" customFormat="1">
      <c r="AB281" s="8"/>
    </row>
    <row r="282" spans="28:28" s="4" customFormat="1">
      <c r="AB282" s="8"/>
    </row>
    <row r="283" spans="28:28" s="4" customFormat="1">
      <c r="AB283" s="8"/>
    </row>
    <row r="284" spans="28:28" s="4" customFormat="1">
      <c r="AB284" s="8"/>
    </row>
    <row r="285" spans="28:28" s="4" customFormat="1">
      <c r="AB285" s="8"/>
    </row>
    <row r="286" spans="28:28" s="4" customFormat="1">
      <c r="AB286" s="8"/>
    </row>
    <row r="287" spans="28:28" s="4" customFormat="1">
      <c r="AB287" s="8"/>
    </row>
    <row r="288" spans="28:28" s="4" customFormat="1">
      <c r="AB288" s="8"/>
    </row>
    <row r="289" spans="28:28" s="4" customFormat="1">
      <c r="AB289" s="8"/>
    </row>
    <row r="290" spans="28:28" s="4" customFormat="1">
      <c r="AB290" s="8"/>
    </row>
    <row r="291" spans="28:28" s="4" customFormat="1">
      <c r="AB291" s="8"/>
    </row>
    <row r="292" spans="28:28" s="4" customFormat="1">
      <c r="AB292" s="8"/>
    </row>
    <row r="293" spans="28:28" s="4" customFormat="1">
      <c r="AB293" s="8"/>
    </row>
    <row r="294" spans="28:28" s="4" customFormat="1">
      <c r="AB294" s="8"/>
    </row>
    <row r="295" spans="28:28" s="4" customFormat="1">
      <c r="AB295" s="8"/>
    </row>
    <row r="296" spans="28:28" s="4" customFormat="1">
      <c r="AB296" s="8"/>
    </row>
    <row r="297" spans="28:28" s="4" customFormat="1">
      <c r="AB297" s="8"/>
    </row>
    <row r="298" spans="28:28" s="4" customFormat="1">
      <c r="AB298" s="8"/>
    </row>
    <row r="299" spans="28:28" s="4" customFormat="1">
      <c r="AB299" s="8"/>
    </row>
    <row r="300" spans="28:28" s="4" customFormat="1">
      <c r="AB300" s="8"/>
    </row>
    <row r="301" spans="28:28" s="4" customFormat="1">
      <c r="AB301" s="8"/>
    </row>
    <row r="302" spans="28:28" s="4" customFormat="1">
      <c r="AB302" s="8"/>
    </row>
    <row r="303" spans="28:28" s="4" customFormat="1">
      <c r="AB303" s="8"/>
    </row>
    <row r="304" spans="28:28" s="4" customFormat="1">
      <c r="AB304" s="8"/>
    </row>
    <row r="305" spans="28:28" s="4" customFormat="1">
      <c r="AB305" s="8"/>
    </row>
    <row r="306" spans="28:28" s="4" customFormat="1">
      <c r="AB306" s="8"/>
    </row>
    <row r="307" spans="28:28" s="4" customFormat="1">
      <c r="AB307" s="8"/>
    </row>
    <row r="308" spans="28:28" s="4" customFormat="1">
      <c r="AB308" s="8"/>
    </row>
    <row r="309" spans="28:28" s="4" customFormat="1">
      <c r="AB309" s="8"/>
    </row>
    <row r="310" spans="28:28" s="4" customFormat="1">
      <c r="AB310" s="8"/>
    </row>
    <row r="311" spans="28:28" s="4" customFormat="1">
      <c r="AB311" s="8"/>
    </row>
    <row r="312" spans="28:28" s="4" customFormat="1">
      <c r="AB312" s="8"/>
    </row>
    <row r="313" spans="28:28" s="4" customFormat="1">
      <c r="AB313" s="8"/>
    </row>
    <row r="314" spans="28:28" s="4" customFormat="1">
      <c r="AB314" s="8"/>
    </row>
    <row r="315" spans="28:28" s="4" customFormat="1">
      <c r="AB315" s="8"/>
    </row>
    <row r="316" spans="28:28" s="4" customFormat="1">
      <c r="AB316" s="8"/>
    </row>
    <row r="317" spans="28:28" s="4" customFormat="1">
      <c r="AB317" s="8"/>
    </row>
    <row r="318" spans="28:28" s="4" customFormat="1">
      <c r="AB318" s="8"/>
    </row>
    <row r="319" spans="28:28" s="4" customFormat="1">
      <c r="AB319" s="8"/>
    </row>
    <row r="320" spans="28:28" s="4" customFormat="1">
      <c r="AB320" s="8"/>
    </row>
    <row r="321" spans="28:28" s="4" customFormat="1">
      <c r="AB321" s="8"/>
    </row>
    <row r="322" spans="28:28" s="4" customFormat="1">
      <c r="AB322" s="8"/>
    </row>
    <row r="323" spans="28:28" s="4" customFormat="1">
      <c r="AB323" s="8"/>
    </row>
    <row r="324" spans="28:28" s="4" customFormat="1">
      <c r="AB324" s="8"/>
    </row>
    <row r="325" spans="28:28" s="4" customFormat="1">
      <c r="AB325" s="8"/>
    </row>
    <row r="326" spans="28:28" s="4" customFormat="1">
      <c r="AB326" s="8"/>
    </row>
    <row r="327" spans="28:28" s="4" customFormat="1">
      <c r="AB327" s="8"/>
    </row>
    <row r="328" spans="28:28" s="4" customFormat="1">
      <c r="AB328" s="8"/>
    </row>
    <row r="329" spans="28:28" s="4" customFormat="1">
      <c r="AB329" s="8"/>
    </row>
    <row r="330" spans="28:28" s="4" customFormat="1">
      <c r="AB330" s="8"/>
    </row>
    <row r="331" spans="28:28" s="4" customFormat="1">
      <c r="AB331" s="8"/>
    </row>
    <row r="332" spans="28:28" s="4" customFormat="1">
      <c r="AB332" s="8"/>
    </row>
    <row r="333" spans="28:28" s="4" customFormat="1">
      <c r="AB333" s="8"/>
    </row>
    <row r="334" spans="28:28" s="4" customFormat="1">
      <c r="AB334" s="8"/>
    </row>
    <row r="335" spans="28:28" s="4" customFormat="1">
      <c r="AB335" s="8"/>
    </row>
    <row r="336" spans="28:28" s="4" customFormat="1">
      <c r="AB336" s="8"/>
    </row>
    <row r="337" spans="28:28" s="4" customFormat="1">
      <c r="AB337" s="8"/>
    </row>
    <row r="338" spans="28:28" s="4" customFormat="1">
      <c r="AB338" s="8"/>
    </row>
    <row r="339" spans="28:28" s="4" customFormat="1">
      <c r="AB339" s="8"/>
    </row>
    <row r="340" spans="28:28" s="4" customFormat="1">
      <c r="AB340" s="8"/>
    </row>
    <row r="341" spans="28:28" s="4" customFormat="1">
      <c r="AB341" s="8"/>
    </row>
    <row r="342" spans="28:28" s="4" customFormat="1">
      <c r="AB342" s="8"/>
    </row>
    <row r="343" spans="28:28" s="4" customFormat="1">
      <c r="AB343" s="8"/>
    </row>
    <row r="344" spans="28:28" s="4" customFormat="1">
      <c r="AB344" s="8"/>
    </row>
    <row r="345" spans="28:28" s="4" customFormat="1">
      <c r="AB345" s="8"/>
    </row>
    <row r="346" spans="28:28" s="4" customFormat="1">
      <c r="AB346" s="8"/>
    </row>
    <row r="347" spans="28:28" s="4" customFormat="1">
      <c r="AB347" s="8"/>
    </row>
    <row r="348" spans="28:28" s="4" customFormat="1">
      <c r="AB348" s="8"/>
    </row>
    <row r="349" spans="28:28" s="4" customFormat="1">
      <c r="AB349" s="8"/>
    </row>
    <row r="350" spans="28:28" s="4" customFormat="1">
      <c r="AB350" s="8"/>
    </row>
    <row r="351" spans="28:28" s="4" customFormat="1">
      <c r="AB351" s="8"/>
    </row>
    <row r="352" spans="28:28" s="4" customFormat="1">
      <c r="AB352" s="8"/>
    </row>
    <row r="353" spans="28:28" s="4" customFormat="1">
      <c r="AB353" s="8"/>
    </row>
    <row r="354" spans="28:28" s="4" customFormat="1">
      <c r="AB354" s="8"/>
    </row>
    <row r="355" spans="28:28" s="4" customFormat="1">
      <c r="AB355" s="8"/>
    </row>
    <row r="356" spans="28:28" s="4" customFormat="1">
      <c r="AB356" s="8"/>
    </row>
    <row r="357" spans="28:28" s="4" customFormat="1">
      <c r="AB357" s="8"/>
    </row>
    <row r="358" spans="28:28" s="4" customFormat="1">
      <c r="AB358" s="8"/>
    </row>
    <row r="359" spans="28:28" s="4" customFormat="1">
      <c r="AB359" s="8"/>
    </row>
    <row r="360" spans="28:28" s="4" customFormat="1">
      <c r="AB360" s="8"/>
    </row>
    <row r="361" spans="28:28" s="4" customFormat="1">
      <c r="AB361" s="8"/>
    </row>
    <row r="362" spans="28:28" s="4" customFormat="1">
      <c r="AB362" s="8"/>
    </row>
    <row r="363" spans="28:28" s="4" customFormat="1">
      <c r="AB363" s="8"/>
    </row>
    <row r="364" spans="28:28" s="4" customFormat="1">
      <c r="AB364" s="8"/>
    </row>
    <row r="365" spans="28:28" s="4" customFormat="1">
      <c r="AB365" s="8"/>
    </row>
    <row r="366" spans="28:28" s="4" customFormat="1">
      <c r="AB366" s="8"/>
    </row>
    <row r="367" spans="28:28" s="4" customFormat="1">
      <c r="AB367" s="8"/>
    </row>
    <row r="368" spans="28:28" s="4" customFormat="1">
      <c r="AB368" s="8"/>
    </row>
    <row r="369" spans="28:28" s="4" customFormat="1">
      <c r="AB369" s="8"/>
    </row>
    <row r="370" spans="28:28" s="4" customFormat="1">
      <c r="AB370" s="8"/>
    </row>
    <row r="371" spans="28:28" s="4" customFormat="1">
      <c r="AB371" s="8"/>
    </row>
    <row r="372" spans="28:28" s="4" customFormat="1">
      <c r="AB372" s="8"/>
    </row>
    <row r="373" spans="28:28" s="4" customFormat="1">
      <c r="AB373" s="8"/>
    </row>
    <row r="374" spans="28:28" s="4" customFormat="1">
      <c r="AB374" s="8"/>
    </row>
    <row r="375" spans="28:28" s="4" customFormat="1">
      <c r="AB375" s="8"/>
    </row>
    <row r="376" spans="28:28" s="4" customFormat="1">
      <c r="AB376" s="8"/>
    </row>
    <row r="377" spans="28:28" s="4" customFormat="1">
      <c r="AB377" s="8"/>
    </row>
    <row r="378" spans="28:28" s="4" customFormat="1">
      <c r="AB378" s="8"/>
    </row>
    <row r="379" spans="28:28" s="4" customFormat="1">
      <c r="AB379" s="8"/>
    </row>
    <row r="380" spans="28:28" s="4" customFormat="1">
      <c r="AB380" s="8"/>
    </row>
    <row r="381" spans="28:28" s="4" customFormat="1">
      <c r="AB381" s="8"/>
    </row>
    <row r="382" spans="28:28" s="4" customFormat="1">
      <c r="AB382" s="8"/>
    </row>
    <row r="383" spans="28:28" s="4" customFormat="1">
      <c r="AB383" s="8"/>
    </row>
    <row r="384" spans="28:28" s="4" customFormat="1">
      <c r="AB384" s="8"/>
    </row>
    <row r="385" spans="28:28" s="4" customFormat="1">
      <c r="AB385" s="8"/>
    </row>
    <row r="386" spans="28:28" s="4" customFormat="1">
      <c r="AB386" s="8"/>
    </row>
    <row r="387" spans="28:28" s="4" customFormat="1">
      <c r="AB387" s="8"/>
    </row>
    <row r="388" spans="28:28" s="4" customFormat="1">
      <c r="AB388" s="8"/>
    </row>
    <row r="389" spans="28:28" s="4" customFormat="1">
      <c r="AB389" s="8"/>
    </row>
    <row r="390" spans="28:28" s="4" customFormat="1">
      <c r="AB390" s="8"/>
    </row>
    <row r="391" spans="28:28" s="4" customFormat="1">
      <c r="AB391" s="8"/>
    </row>
    <row r="392" spans="28:28" s="4" customFormat="1">
      <c r="AB392" s="8"/>
    </row>
    <row r="393" spans="28:28" s="4" customFormat="1">
      <c r="AB393" s="8"/>
    </row>
    <row r="394" spans="28:28" s="4" customFormat="1">
      <c r="AB394" s="8"/>
    </row>
    <row r="395" spans="28:28" s="4" customFormat="1">
      <c r="AB395" s="8"/>
    </row>
    <row r="396" spans="28:28" s="4" customFormat="1">
      <c r="AB396" s="8"/>
    </row>
    <row r="397" spans="28:28" s="4" customFormat="1">
      <c r="AB397" s="8"/>
    </row>
    <row r="398" spans="28:28" s="4" customFormat="1">
      <c r="AB398" s="8"/>
    </row>
    <row r="399" spans="28:28" s="4" customFormat="1">
      <c r="AB399" s="8"/>
    </row>
    <row r="400" spans="28:28" s="4" customFormat="1">
      <c r="AB400" s="8"/>
    </row>
    <row r="401" spans="28:28" s="4" customFormat="1">
      <c r="AB401" s="8"/>
    </row>
    <row r="402" spans="28:28" s="4" customFormat="1">
      <c r="AB402" s="8"/>
    </row>
    <row r="403" spans="28:28" s="4" customFormat="1">
      <c r="AB403" s="8"/>
    </row>
    <row r="404" spans="28:28" s="4" customFormat="1">
      <c r="AB404" s="8"/>
    </row>
    <row r="405" spans="28:28" s="4" customFormat="1">
      <c r="AB405" s="8"/>
    </row>
    <row r="406" spans="28:28" s="4" customFormat="1">
      <c r="AB406" s="8"/>
    </row>
    <row r="407" spans="28:28" s="4" customFormat="1">
      <c r="AB407" s="8"/>
    </row>
    <row r="408" spans="28:28" s="4" customFormat="1">
      <c r="AB408" s="8"/>
    </row>
    <row r="409" spans="28:28" s="4" customFormat="1">
      <c r="AB409" s="8"/>
    </row>
    <row r="410" spans="28:28" s="4" customFormat="1">
      <c r="AB410" s="8"/>
    </row>
    <row r="411" spans="28:28" s="4" customFormat="1">
      <c r="AB411" s="8"/>
    </row>
    <row r="412" spans="28:28" s="4" customFormat="1">
      <c r="AB412" s="8"/>
    </row>
    <row r="413" spans="28:28" s="4" customFormat="1">
      <c r="AB413" s="8"/>
    </row>
    <row r="414" spans="28:28" s="4" customFormat="1">
      <c r="AB414" s="8"/>
    </row>
    <row r="415" spans="28:28" s="4" customFormat="1">
      <c r="AB415" s="8"/>
    </row>
    <row r="416" spans="28:28" s="4" customFormat="1">
      <c r="AB416" s="8"/>
    </row>
    <row r="417" spans="28:28" s="4" customFormat="1">
      <c r="AB417" s="8"/>
    </row>
    <row r="418" spans="28:28" s="4" customFormat="1">
      <c r="AB418" s="8"/>
    </row>
    <row r="419" spans="28:28" s="4" customFormat="1">
      <c r="AB419" s="8"/>
    </row>
    <row r="420" spans="28:28" s="4" customFormat="1">
      <c r="AB420" s="8"/>
    </row>
    <row r="421" spans="28:28" s="4" customFormat="1">
      <c r="AB421" s="8"/>
    </row>
    <row r="422" spans="28:28" s="4" customFormat="1">
      <c r="AB422" s="8"/>
    </row>
    <row r="423" spans="28:28" s="4" customFormat="1">
      <c r="AB423" s="8"/>
    </row>
    <row r="424" spans="28:28" s="4" customFormat="1">
      <c r="AB424" s="8"/>
    </row>
    <row r="425" spans="28:28" s="4" customFormat="1">
      <c r="AB425" s="8"/>
    </row>
    <row r="426" spans="28:28" s="4" customFormat="1">
      <c r="AB426" s="8"/>
    </row>
    <row r="427" spans="28:28" s="4" customFormat="1">
      <c r="AB427" s="8"/>
    </row>
    <row r="428" spans="28:28" s="4" customFormat="1">
      <c r="AB428" s="8"/>
    </row>
    <row r="429" spans="28:28" s="4" customFormat="1">
      <c r="AB429" s="8"/>
    </row>
    <row r="430" spans="28:28" s="4" customFormat="1">
      <c r="AB430" s="8"/>
    </row>
    <row r="431" spans="28:28" s="4" customFormat="1">
      <c r="AB431" s="8"/>
    </row>
    <row r="432" spans="28:28" s="4" customFormat="1">
      <c r="AB432" s="8"/>
    </row>
    <row r="433" spans="28:28" s="4" customFormat="1">
      <c r="AB433" s="8"/>
    </row>
    <row r="434" spans="28:28" s="4" customFormat="1">
      <c r="AB434" s="8"/>
    </row>
    <row r="435" spans="28:28" s="4" customFormat="1">
      <c r="AB435" s="8"/>
    </row>
    <row r="436" spans="28:28" s="4" customFormat="1">
      <c r="AB436" s="8"/>
    </row>
    <row r="437" spans="28:28" s="4" customFormat="1">
      <c r="AB437" s="8"/>
    </row>
    <row r="438" spans="28:28" s="4" customFormat="1">
      <c r="AB438" s="8"/>
    </row>
    <row r="439" spans="28:28" s="4" customFormat="1">
      <c r="AB439" s="8"/>
    </row>
    <row r="440" spans="28:28" s="4" customFormat="1">
      <c r="AB440" s="8"/>
    </row>
    <row r="441" spans="28:28" s="4" customFormat="1">
      <c r="AB441" s="8"/>
    </row>
    <row r="442" spans="28:28" s="4" customFormat="1">
      <c r="AB442" s="8"/>
    </row>
    <row r="443" spans="28:28" s="4" customFormat="1">
      <c r="AB443" s="8"/>
    </row>
    <row r="444" spans="28:28" s="4" customFormat="1">
      <c r="AB444" s="8"/>
    </row>
    <row r="445" spans="28:28" s="4" customFormat="1">
      <c r="AB445" s="8"/>
    </row>
    <row r="446" spans="28:28" s="4" customFormat="1">
      <c r="AB446" s="8"/>
    </row>
    <row r="447" spans="28:28" s="4" customFormat="1">
      <c r="AB447" s="8"/>
    </row>
    <row r="448" spans="28:28" s="4" customFormat="1">
      <c r="AB448" s="8"/>
    </row>
    <row r="449" spans="28:28" s="4" customFormat="1">
      <c r="AB449" s="8"/>
    </row>
    <row r="450" spans="28:28" s="4" customFormat="1">
      <c r="AB450" s="8"/>
    </row>
    <row r="451" spans="28:28" s="4" customFormat="1">
      <c r="AB451" s="8"/>
    </row>
    <row r="452" spans="28:28" s="4" customFormat="1">
      <c r="AB452" s="8"/>
    </row>
    <row r="453" spans="28:28" s="4" customFormat="1">
      <c r="AB453" s="8"/>
    </row>
    <row r="454" spans="28:28" s="4" customFormat="1">
      <c r="AB454" s="8"/>
    </row>
    <row r="455" spans="28:28" s="4" customFormat="1">
      <c r="AB455" s="8"/>
    </row>
    <row r="456" spans="28:28" s="4" customFormat="1">
      <c r="AB456" s="8"/>
    </row>
    <row r="457" spans="28:28" s="4" customFormat="1">
      <c r="AB457" s="8"/>
    </row>
    <row r="458" spans="28:28" s="4" customFormat="1">
      <c r="AB458" s="8"/>
    </row>
    <row r="459" spans="28:28" s="4" customFormat="1">
      <c r="AB459" s="8"/>
    </row>
    <row r="460" spans="28:28" s="4" customFormat="1">
      <c r="AB460" s="8"/>
    </row>
    <row r="461" spans="28:28" s="4" customFormat="1">
      <c r="AB461" s="8"/>
    </row>
    <row r="462" spans="28:28" s="4" customFormat="1">
      <c r="AB462" s="8"/>
    </row>
    <row r="463" spans="28:28" s="4" customFormat="1">
      <c r="AB463" s="8"/>
    </row>
    <row r="464" spans="28:28" s="4" customFormat="1">
      <c r="AB464" s="8"/>
    </row>
    <row r="465" spans="28:28" s="4" customFormat="1">
      <c r="AB465" s="8"/>
    </row>
    <row r="466" spans="28:28" s="4" customFormat="1">
      <c r="AB466" s="8"/>
    </row>
    <row r="467" spans="28:28" s="4" customFormat="1">
      <c r="AB467" s="8"/>
    </row>
    <row r="468" spans="28:28" s="4" customFormat="1">
      <c r="AB468" s="8"/>
    </row>
    <row r="469" spans="28:28" s="4" customFormat="1">
      <c r="AB469" s="8"/>
    </row>
    <row r="470" spans="28:28" s="4" customFormat="1">
      <c r="AB470" s="8"/>
    </row>
    <row r="471" spans="28:28" s="4" customFormat="1">
      <c r="AB471" s="8"/>
    </row>
    <row r="472" spans="28:28" s="4" customFormat="1">
      <c r="AB472" s="8"/>
    </row>
    <row r="473" spans="28:28" s="4" customFormat="1">
      <c r="AB473" s="8"/>
    </row>
    <row r="474" spans="28:28" s="4" customFormat="1">
      <c r="AB474" s="8"/>
    </row>
    <row r="475" spans="28:28" s="4" customFormat="1">
      <c r="AB475" s="8"/>
    </row>
    <row r="476" spans="28:28" s="4" customFormat="1">
      <c r="AB476" s="8"/>
    </row>
    <row r="477" spans="28:28" s="4" customFormat="1">
      <c r="AB477" s="8"/>
    </row>
    <row r="478" spans="28:28" s="4" customFormat="1">
      <c r="AB478" s="8"/>
    </row>
    <row r="479" spans="28:28" s="4" customFormat="1">
      <c r="AB479" s="8"/>
    </row>
    <row r="480" spans="28:28" s="4" customFormat="1">
      <c r="AB480" s="8"/>
    </row>
    <row r="481" spans="28:28" s="4" customFormat="1">
      <c r="AB481" s="8"/>
    </row>
    <row r="482" spans="28:28" s="4" customFormat="1">
      <c r="AB482" s="8"/>
    </row>
    <row r="483" spans="28:28" s="4" customFormat="1">
      <c r="AB483" s="8"/>
    </row>
    <row r="484" spans="28:28" s="4" customFormat="1">
      <c r="AB484" s="8"/>
    </row>
    <row r="485" spans="28:28" s="4" customFormat="1">
      <c r="AB485" s="8"/>
    </row>
    <row r="486" spans="28:28" s="4" customFormat="1">
      <c r="AB486" s="8"/>
    </row>
    <row r="487" spans="28:28" s="4" customFormat="1">
      <c r="AB487" s="8"/>
    </row>
    <row r="488" spans="28:28" s="4" customFormat="1">
      <c r="AB488" s="8"/>
    </row>
    <row r="489" spans="28:28" s="4" customFormat="1">
      <c r="AB489" s="8"/>
    </row>
    <row r="490" spans="28:28" s="4" customFormat="1">
      <c r="AB490" s="8"/>
    </row>
    <row r="491" spans="28:28" s="4" customFormat="1">
      <c r="AB491" s="8"/>
    </row>
    <row r="492" spans="28:28" s="4" customFormat="1">
      <c r="AB492" s="8"/>
    </row>
    <row r="493" spans="28:28" s="4" customFormat="1">
      <c r="AB493" s="8"/>
    </row>
    <row r="494" spans="28:28" s="4" customFormat="1">
      <c r="AB494" s="8"/>
    </row>
    <row r="495" spans="28:28" s="4" customFormat="1">
      <c r="AB495" s="8"/>
    </row>
    <row r="496" spans="28:28" s="4" customFormat="1">
      <c r="AB496" s="8"/>
    </row>
    <row r="497" spans="28:28" s="4" customFormat="1">
      <c r="AB497" s="8"/>
    </row>
    <row r="498" spans="28:28" s="4" customFormat="1">
      <c r="AB498" s="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codeName="Feuil11"/>
  <dimension ref="A1:Z167"/>
  <sheetViews>
    <sheetView topLeftCell="A22" workbookViewId="0">
      <selection activeCell="A43" sqref="A43"/>
    </sheetView>
  </sheetViews>
  <sheetFormatPr baseColWidth="10" defaultColWidth="11.42578125" defaultRowHeight="15"/>
  <cols>
    <col min="1" max="1" width="13.140625" style="2" bestFit="1" customWidth="1"/>
    <col min="2" max="2" width="17.140625" style="2" customWidth="1"/>
    <col min="3" max="3" width="7.140625" style="2" customWidth="1"/>
    <col min="4" max="13" width="7.42578125" style="2" customWidth="1"/>
    <col min="14" max="14" width="7.85546875" style="13" customWidth="1"/>
    <col min="15" max="15" width="8.28515625" style="13" customWidth="1"/>
    <col min="16" max="16" width="8.28515625" style="2" customWidth="1"/>
    <col min="17" max="17" width="11.42578125" style="2"/>
    <col min="18" max="18" width="13.5703125" style="2" bestFit="1" customWidth="1"/>
    <col min="19" max="16384" width="11.42578125" style="2"/>
  </cols>
  <sheetData>
    <row r="1" spans="1:15" s="4" customFormat="1">
      <c r="A1" s="4">
        <f>POWER(2,2/3)</f>
        <v>1.5874010519681994</v>
      </c>
      <c r="B1" s="4" t="s">
        <v>112</v>
      </c>
      <c r="D1" s="4" t="s">
        <v>77</v>
      </c>
      <c r="E1" s="4" t="s">
        <v>78</v>
      </c>
      <c r="F1" s="4" t="s">
        <v>79</v>
      </c>
      <c r="G1" s="4" t="s">
        <v>80</v>
      </c>
      <c r="H1" s="4" t="s">
        <v>81</v>
      </c>
      <c r="I1" s="4" t="s">
        <v>82</v>
      </c>
      <c r="J1" s="4" t="s">
        <v>83</v>
      </c>
      <c r="K1" s="4" t="s">
        <v>84</v>
      </c>
      <c r="L1" s="4" t="s">
        <v>85</v>
      </c>
      <c r="M1" s="4" t="s">
        <v>86</v>
      </c>
      <c r="N1" s="8"/>
      <c r="O1" s="8"/>
    </row>
    <row r="2" spans="1:15" s="4" customFormat="1">
      <c r="A2" s="4">
        <v>16</v>
      </c>
      <c r="B2" s="14" t="s">
        <v>133</v>
      </c>
      <c r="C2" s="15" t="s">
        <v>87</v>
      </c>
      <c r="D2" s="4">
        <v>24.669689910097205</v>
      </c>
      <c r="E2" s="4">
        <v>28.108169790231571</v>
      </c>
      <c r="F2" s="4">
        <v>32.685800411847495</v>
      </c>
      <c r="G2" s="4">
        <v>32.610933544425251</v>
      </c>
      <c r="H2" s="4">
        <v>25.311315504230834</v>
      </c>
      <c r="I2" s="4">
        <v>36.804836672614613</v>
      </c>
      <c r="J2" s="4">
        <v>35.569058511955831</v>
      </c>
      <c r="K2" s="4">
        <v>35.4263008167772</v>
      </c>
      <c r="L2" s="4">
        <v>25.766191016702535</v>
      </c>
      <c r="M2" s="4">
        <v>27.316057985709847</v>
      </c>
      <c r="N2" s="8"/>
      <c r="O2" s="8"/>
    </row>
    <row r="3" spans="1:15" s="4" customFormat="1">
      <c r="A3" s="4">
        <v>16</v>
      </c>
      <c r="B3" s="14" t="s">
        <v>134</v>
      </c>
      <c r="C3" s="15" t="s">
        <v>88</v>
      </c>
      <c r="D3" s="4">
        <v>27.996777412021743</v>
      </c>
      <c r="E3" s="4">
        <v>39.471751386270313</v>
      </c>
      <c r="F3" s="4">
        <v>31.454910666700318</v>
      </c>
      <c r="G3" s="4">
        <v>35.472974022445705</v>
      </c>
      <c r="H3" s="4">
        <v>33.968168338933751</v>
      </c>
      <c r="I3" s="4">
        <v>30.506255213892118</v>
      </c>
      <c r="J3" s="4">
        <v>25.144266981345247</v>
      </c>
      <c r="K3" s="4">
        <v>26.112957800720697</v>
      </c>
      <c r="L3" s="4">
        <v>29.248882197799759</v>
      </c>
      <c r="M3" s="4">
        <v>32.43606716726967</v>
      </c>
      <c r="N3" s="8"/>
      <c r="O3" s="8"/>
    </row>
    <row r="4" spans="1:15" s="4" customFormat="1">
      <c r="A4" s="4">
        <f t="shared" ref="A4:A23" si="0">A2/A$1</f>
        <v>10.079368399158986</v>
      </c>
      <c r="B4" s="14" t="s">
        <v>135</v>
      </c>
      <c r="C4" s="15" t="s">
        <v>89</v>
      </c>
      <c r="D4" s="4">
        <v>18.590724304543464</v>
      </c>
      <c r="E4" s="4">
        <v>18.514845757716074</v>
      </c>
      <c r="F4" s="4">
        <v>18.04536943539609</v>
      </c>
      <c r="G4" s="4">
        <v>18.51771249336112</v>
      </c>
      <c r="H4" s="4">
        <v>22.373839620703375</v>
      </c>
      <c r="I4" s="4">
        <v>15.484053373859803</v>
      </c>
      <c r="J4" s="4">
        <v>23.924466436137781</v>
      </c>
      <c r="K4" s="4">
        <v>24.286736905523512</v>
      </c>
      <c r="L4" s="4">
        <v>22.111554878328562</v>
      </c>
      <c r="M4" s="4">
        <v>17.475260205433283</v>
      </c>
      <c r="N4" s="8"/>
      <c r="O4" s="8"/>
    </row>
    <row r="5" spans="1:15" s="4" customFormat="1">
      <c r="A5" s="4">
        <f t="shared" si="0"/>
        <v>10.079368399158986</v>
      </c>
      <c r="B5" s="14" t="s">
        <v>136</v>
      </c>
      <c r="C5" s="15" t="s">
        <v>90</v>
      </c>
      <c r="D5" s="4">
        <v>16.772484554828232</v>
      </c>
      <c r="E5" s="4">
        <v>23.451271652448934</v>
      </c>
      <c r="F5" s="4">
        <v>15.314941275702173</v>
      </c>
      <c r="G5" s="4">
        <v>23.248122563232226</v>
      </c>
      <c r="H5" s="4">
        <v>23.45568706586991</v>
      </c>
      <c r="I5" s="4">
        <v>24.260629053322795</v>
      </c>
      <c r="J5" s="4">
        <v>19.078753149136507</v>
      </c>
      <c r="K5" s="4">
        <v>19.728362207635605</v>
      </c>
      <c r="L5" s="4">
        <v>23.979833643791359</v>
      </c>
      <c r="M5" s="4">
        <v>24.237349816483562</v>
      </c>
      <c r="N5" s="8"/>
      <c r="O5" s="8"/>
    </row>
    <row r="6" spans="1:15" s="4" customFormat="1">
      <c r="A6" s="4">
        <f t="shared" si="0"/>
        <v>6.3496042078727983</v>
      </c>
      <c r="B6" s="14" t="s">
        <v>137</v>
      </c>
      <c r="C6" s="15" t="s">
        <v>91</v>
      </c>
      <c r="D6" s="4">
        <v>12.492690081595432</v>
      </c>
      <c r="E6" s="4">
        <v>10.967022976204955</v>
      </c>
      <c r="F6" s="4">
        <v>11.090429249770681</v>
      </c>
      <c r="G6" s="4">
        <v>13.058917579043824</v>
      </c>
      <c r="H6" s="4">
        <v>14.642752496282359</v>
      </c>
      <c r="I6" s="4">
        <v>9.8917785074448936</v>
      </c>
      <c r="J6" s="4">
        <v>12.769585949491397</v>
      </c>
      <c r="K6" s="4">
        <v>13.183137480484712</v>
      </c>
      <c r="L6" s="4">
        <v>10.522486452456901</v>
      </c>
      <c r="M6" s="4">
        <v>13.926297221210641</v>
      </c>
      <c r="N6" s="8"/>
      <c r="O6" s="8"/>
    </row>
    <row r="7" spans="1:15" s="4" customFormat="1">
      <c r="A7" s="4">
        <f t="shared" si="0"/>
        <v>6.3496042078727983</v>
      </c>
      <c r="B7" s="14" t="s">
        <v>138</v>
      </c>
      <c r="C7" s="15" t="s">
        <v>92</v>
      </c>
      <c r="D7" s="4">
        <v>10.203931383144127</v>
      </c>
      <c r="E7" s="4">
        <v>14.20217677705878</v>
      </c>
      <c r="F7" s="4">
        <v>11.967812335567938</v>
      </c>
      <c r="G7" s="4">
        <v>10.945487286776988</v>
      </c>
      <c r="H7" s="4">
        <v>14.961837686283921</v>
      </c>
      <c r="I7" s="4">
        <v>15.090430552127604</v>
      </c>
      <c r="J7" s="4">
        <v>12.32982042509799</v>
      </c>
      <c r="K7" s="4">
        <v>15.303273862552784</v>
      </c>
      <c r="L7" s="4">
        <v>15.524389442047832</v>
      </c>
      <c r="M7" s="4">
        <v>12.044723149542516</v>
      </c>
      <c r="N7" s="8"/>
      <c r="O7" s="8"/>
    </row>
    <row r="8" spans="1:15" s="4" customFormat="1">
      <c r="A8" s="4">
        <f t="shared" si="0"/>
        <v>4.0000000000000009</v>
      </c>
      <c r="B8" s="14" t="s">
        <v>139</v>
      </c>
      <c r="C8" s="15" t="s">
        <v>93</v>
      </c>
      <c r="D8" s="4">
        <v>9.6897285979412153</v>
      </c>
      <c r="E8" s="4">
        <v>8.7470605444256275</v>
      </c>
      <c r="F8" s="4">
        <v>7.8282409589291735</v>
      </c>
      <c r="G8" s="4">
        <v>9.666055712504436</v>
      </c>
      <c r="H8" s="4">
        <v>8.6156895135400031</v>
      </c>
      <c r="I8" s="4">
        <v>8.4702325827770721</v>
      </c>
      <c r="J8" s="4">
        <v>7.0341856954397164</v>
      </c>
      <c r="K8" s="4">
        <v>8.3357934869799184</v>
      </c>
      <c r="L8" s="4">
        <v>8.8686548175038578</v>
      </c>
      <c r="M8" s="4">
        <v>6.0051216985720917</v>
      </c>
      <c r="N8" s="8"/>
      <c r="O8" s="8"/>
    </row>
    <row r="9" spans="1:15" s="4" customFormat="1">
      <c r="A9" s="4">
        <f t="shared" si="0"/>
        <v>4.0000000000000009</v>
      </c>
      <c r="B9" s="14" t="s">
        <v>140</v>
      </c>
      <c r="C9" s="15" t="s">
        <v>94</v>
      </c>
      <c r="D9" s="4">
        <v>8.0285023502260238</v>
      </c>
      <c r="E9" s="4">
        <v>6.0402791684996071</v>
      </c>
      <c r="F9" s="4">
        <v>6.7317074132796417</v>
      </c>
      <c r="G9" s="4">
        <v>9.8160063447528021</v>
      </c>
      <c r="H9" s="4">
        <v>9.6430651117830575</v>
      </c>
      <c r="I9" s="4">
        <v>8.2653329028050013</v>
      </c>
      <c r="J9" s="4">
        <v>9.8843880853946136</v>
      </c>
      <c r="K9" s="4">
        <v>6.2542309814636221</v>
      </c>
      <c r="L9" s="4">
        <v>9.9397471528162473</v>
      </c>
      <c r="M9" s="4">
        <v>8.2649874998663684</v>
      </c>
      <c r="N9" s="8"/>
      <c r="O9" s="8"/>
    </row>
    <row r="10" spans="1:15" s="4" customFormat="1">
      <c r="A10" s="4">
        <f t="shared" si="0"/>
        <v>2.5198420997897473</v>
      </c>
      <c r="B10" s="14" t="s">
        <v>141</v>
      </c>
      <c r="C10" s="15" t="s">
        <v>95</v>
      </c>
      <c r="D10" s="4">
        <v>6.2798873113691256</v>
      </c>
      <c r="E10" s="4">
        <v>3.8725682290714989</v>
      </c>
      <c r="F10" s="4">
        <v>4.4684748815138962</v>
      </c>
      <c r="G10" s="4">
        <v>3.8634256687373001</v>
      </c>
      <c r="H10" s="4">
        <v>4.6194824130169208</v>
      </c>
      <c r="I10" s="4">
        <v>6.0974619543590771</v>
      </c>
      <c r="J10" s="4">
        <v>6.0392516784703609</v>
      </c>
      <c r="K10" s="4">
        <v>5.6541301825558516</v>
      </c>
      <c r="L10" s="4">
        <v>4.8293590182474899</v>
      </c>
      <c r="M10" s="4">
        <v>4.3904393008449434</v>
      </c>
      <c r="N10" s="8"/>
      <c r="O10" s="8"/>
    </row>
    <row r="11" spans="1:15" s="4" customFormat="1">
      <c r="A11" s="4">
        <f t="shared" si="0"/>
        <v>2.5198420997897473</v>
      </c>
      <c r="B11" s="14" t="s">
        <v>142</v>
      </c>
      <c r="C11" s="15" t="s">
        <v>96</v>
      </c>
      <c r="D11" s="4">
        <v>4.9719829939404221</v>
      </c>
      <c r="E11" s="4">
        <v>5.5330496818054282</v>
      </c>
      <c r="F11" s="4">
        <v>4.2327779120024225</v>
      </c>
      <c r="G11" s="4">
        <v>5.2852932436541264</v>
      </c>
      <c r="H11" s="4">
        <v>4.644696047288126</v>
      </c>
      <c r="I11" s="4">
        <v>4.0441432920116132</v>
      </c>
      <c r="J11" s="4">
        <v>5.9996757013821167</v>
      </c>
      <c r="K11" s="4">
        <v>6.1805945320428748</v>
      </c>
      <c r="L11" s="4">
        <v>5.8720980493231334</v>
      </c>
      <c r="M11" s="4">
        <v>5.8805680505497477</v>
      </c>
      <c r="N11" s="8"/>
      <c r="O11" s="8"/>
    </row>
    <row r="12" spans="1:15" s="4" customFormat="1">
      <c r="A12" s="4">
        <f t="shared" si="0"/>
        <v>1.5874010519682002</v>
      </c>
      <c r="B12" s="14" t="s">
        <v>143</v>
      </c>
      <c r="C12" s="15" t="s">
        <v>97</v>
      </c>
      <c r="D12" s="4">
        <v>2.8025045245321274</v>
      </c>
      <c r="E12" s="4">
        <v>2.6761485294064395</v>
      </c>
      <c r="F12" s="4">
        <v>2.420855507059974</v>
      </c>
      <c r="G12" s="4">
        <v>2.9568661422131499</v>
      </c>
      <c r="H12" s="4">
        <v>3.7391229878150147</v>
      </c>
      <c r="I12" s="4">
        <v>3.1848786500084656</v>
      </c>
      <c r="J12" s="4">
        <v>3.7488407700502098</v>
      </c>
      <c r="K12" s="4">
        <v>2.7913739943626261</v>
      </c>
      <c r="L12" s="4">
        <v>3.852806655959085</v>
      </c>
      <c r="M12" s="4">
        <v>3.1156880839943417</v>
      </c>
      <c r="N12" s="8"/>
      <c r="O12" s="8"/>
    </row>
    <row r="13" spans="1:15" s="4" customFormat="1">
      <c r="A13" s="4">
        <f t="shared" si="0"/>
        <v>1.5874010519682002</v>
      </c>
      <c r="B13" s="14" t="s">
        <v>144</v>
      </c>
      <c r="C13" s="15" t="s">
        <v>98</v>
      </c>
      <c r="D13" s="4">
        <v>2.4314547275117837</v>
      </c>
      <c r="E13" s="4">
        <v>3.0938544873487448</v>
      </c>
      <c r="F13" s="4">
        <v>3.7435228270482672</v>
      </c>
      <c r="G13" s="4">
        <v>2.3899765857513753</v>
      </c>
      <c r="H13" s="4">
        <v>2.8889420132186783</v>
      </c>
      <c r="I13" s="4">
        <v>2.512712901633205</v>
      </c>
      <c r="J13" s="4">
        <v>2.8305760028082103</v>
      </c>
      <c r="K13" s="4">
        <v>3.2626513825790977</v>
      </c>
      <c r="L13" s="4">
        <v>3.1915260026285592</v>
      </c>
      <c r="M13" s="4">
        <v>3.593831148896808</v>
      </c>
      <c r="N13" s="8"/>
      <c r="O13" s="8"/>
    </row>
    <row r="14" spans="1:15" s="4" customFormat="1">
      <c r="A14" s="4">
        <f t="shared" si="0"/>
        <v>1.0000000000000007</v>
      </c>
      <c r="B14" s="14" t="s">
        <v>145</v>
      </c>
      <c r="C14" s="15" t="s">
        <v>99</v>
      </c>
      <c r="D14" s="4">
        <v>1.5643641307941849</v>
      </c>
      <c r="E14" s="4">
        <v>2.4656931716522479</v>
      </c>
      <c r="F14" s="4">
        <v>1.635904261001484</v>
      </c>
      <c r="G14" s="4">
        <v>1.8881749002718515</v>
      </c>
      <c r="H14" s="4">
        <v>2.4385746915647468</v>
      </c>
      <c r="I14" s="4">
        <v>1.7282828832821975</v>
      </c>
      <c r="J14" s="4">
        <v>2.4485030316199596</v>
      </c>
      <c r="K14" s="4">
        <v>2.4078765495906707</v>
      </c>
      <c r="L14" s="4">
        <v>2.0061199496199142</v>
      </c>
      <c r="M14" s="4">
        <v>2.2961616339982318</v>
      </c>
      <c r="N14" s="8"/>
      <c r="O14" s="8"/>
    </row>
    <row r="15" spans="1:15" s="4" customFormat="1">
      <c r="A15" s="4">
        <f t="shared" si="0"/>
        <v>1.0000000000000007</v>
      </c>
      <c r="B15" s="14" t="s">
        <v>146</v>
      </c>
      <c r="C15" s="15" t="s">
        <v>100</v>
      </c>
      <c r="D15" s="4">
        <v>2.1873013311830545</v>
      </c>
      <c r="E15" s="4">
        <v>1.8028605536569062</v>
      </c>
      <c r="F15" s="4">
        <v>2.3613921590055744</v>
      </c>
      <c r="G15" s="4">
        <v>1.9102530470713233</v>
      </c>
      <c r="H15" s="4">
        <v>1.8440271357497307</v>
      </c>
      <c r="I15" s="4">
        <v>1.5887466632149814</v>
      </c>
      <c r="J15" s="4">
        <v>1.7933445924104803</v>
      </c>
      <c r="K15" s="4">
        <v>1.781378162216859</v>
      </c>
      <c r="L15" s="4">
        <v>1.9469153294526667</v>
      </c>
      <c r="M15" s="4">
        <v>2.0839145567385251</v>
      </c>
      <c r="N15" s="8"/>
      <c r="O15" s="8"/>
    </row>
    <row r="16" spans="1:15" s="4" customFormat="1">
      <c r="A16" s="4">
        <f t="shared" si="0"/>
        <v>0.62996052494743704</v>
      </c>
      <c r="B16" s="14" t="s">
        <v>147</v>
      </c>
      <c r="C16" s="15" t="s">
        <v>101</v>
      </c>
      <c r="D16" s="4">
        <v>1.1097281653123354</v>
      </c>
      <c r="E16" s="4">
        <v>1.0147652511820213</v>
      </c>
      <c r="F16" s="4">
        <v>1.0765133427791029</v>
      </c>
      <c r="G16" s="4">
        <v>1.4199242955445326</v>
      </c>
      <c r="H16" s="4">
        <v>0.9522793035085434</v>
      </c>
      <c r="I16" s="4">
        <v>1.5322455869934164</v>
      </c>
      <c r="J16" s="4">
        <v>1.3099181402677114</v>
      </c>
      <c r="K16" s="4">
        <v>0.96923411680444505</v>
      </c>
      <c r="L16" s="4">
        <v>1.2113902986737461</v>
      </c>
      <c r="M16" s="4">
        <v>1.4343465501595245</v>
      </c>
      <c r="N16" s="8"/>
      <c r="O16" s="8"/>
    </row>
    <row r="17" spans="1:17" s="4" customFormat="1">
      <c r="A17" s="4">
        <f t="shared" si="0"/>
        <v>0.62996052494743704</v>
      </c>
      <c r="B17" s="14" t="s">
        <v>148</v>
      </c>
      <c r="C17" s="15" t="s">
        <v>102</v>
      </c>
      <c r="D17" s="4">
        <v>1.2151249376974176</v>
      </c>
      <c r="E17" s="4">
        <v>1.0211813512748633</v>
      </c>
      <c r="F17" s="4">
        <v>1.2703306312857074</v>
      </c>
      <c r="G17" s="4">
        <v>1.3955124995094472</v>
      </c>
      <c r="H17" s="4">
        <v>1.4014975117713244</v>
      </c>
      <c r="I17" s="4">
        <v>1.214226170422428</v>
      </c>
      <c r="J17" s="4">
        <v>1.3971776918139169</v>
      </c>
      <c r="K17" s="4">
        <v>1.2435123777395072</v>
      </c>
      <c r="L17" s="4">
        <v>1.453870442467704</v>
      </c>
      <c r="M17" s="4">
        <v>1.1790864220871868</v>
      </c>
      <c r="N17" s="8"/>
      <c r="O17" s="8"/>
    </row>
    <row r="18" spans="1:17" s="4" customFormat="1">
      <c r="A18" s="4">
        <f t="shared" si="0"/>
        <v>0.39685026299205017</v>
      </c>
      <c r="B18" s="14" t="s">
        <v>149</v>
      </c>
      <c r="C18" s="15" t="s">
        <v>104</v>
      </c>
      <c r="D18" s="4">
        <v>0.6678964276149183</v>
      </c>
      <c r="E18" s="4">
        <v>0.6527398831323884</v>
      </c>
      <c r="F18" s="4">
        <v>0.93689903178258649</v>
      </c>
      <c r="G18" s="4">
        <v>0.74085088402194066</v>
      </c>
      <c r="H18" s="4">
        <v>0.89133838913771524</v>
      </c>
      <c r="I18" s="4">
        <v>0.93412371260399873</v>
      </c>
      <c r="J18" s="4">
        <v>0.60229710397699521</v>
      </c>
      <c r="K18" s="4">
        <v>0.68062723000207259</v>
      </c>
      <c r="L18" s="4">
        <v>0.76606303663505981</v>
      </c>
      <c r="M18" s="4">
        <v>0.64989302912490066</v>
      </c>
      <c r="N18" s="8"/>
      <c r="O18" s="8"/>
    </row>
    <row r="19" spans="1:17" s="4" customFormat="1">
      <c r="A19" s="4">
        <f t="shared" si="0"/>
        <v>0.39685026299205017</v>
      </c>
      <c r="B19" s="14" t="s">
        <v>150</v>
      </c>
      <c r="C19" s="15" t="s">
        <v>103</v>
      </c>
      <c r="D19" s="4">
        <v>0.62789315244118804</v>
      </c>
      <c r="E19" s="4">
        <v>0.76912580615723902</v>
      </c>
      <c r="F19" s="4">
        <v>0.68486902036884367</v>
      </c>
      <c r="G19" s="4">
        <v>0.60609207033891188</v>
      </c>
      <c r="H19" s="4">
        <v>0.83707986283288849</v>
      </c>
      <c r="I19" s="4">
        <v>0.6989399786667202</v>
      </c>
      <c r="J19" s="4">
        <v>0.70314645029518064</v>
      </c>
      <c r="K19" s="4">
        <v>0.72479309894505362</v>
      </c>
      <c r="L19" s="4">
        <v>0.91158921796186332</v>
      </c>
      <c r="M19" s="4">
        <v>0.71631439665600971</v>
      </c>
      <c r="N19" s="8"/>
      <c r="O19" s="8"/>
    </row>
    <row r="20" spans="1:17" s="4" customFormat="1">
      <c r="A20" s="4">
        <f t="shared" si="0"/>
        <v>0.25000000000000022</v>
      </c>
      <c r="B20" s="14" t="s">
        <v>151</v>
      </c>
      <c r="C20" s="15" t="s">
        <v>105</v>
      </c>
      <c r="D20" s="4">
        <v>0.44136622616462928</v>
      </c>
      <c r="E20" s="4">
        <v>0.58102943070844781</v>
      </c>
      <c r="F20" s="4">
        <v>0.43460040586166115</v>
      </c>
      <c r="G20" s="4">
        <v>0.50850061208556507</v>
      </c>
      <c r="H20" s="4">
        <v>0.56510319031419254</v>
      </c>
      <c r="I20" s="4">
        <v>0.46309632051328559</v>
      </c>
      <c r="J20" s="4">
        <v>0.44489132251450858</v>
      </c>
      <c r="K20" s="4">
        <v>0.463411799769678</v>
      </c>
      <c r="L20" s="4">
        <v>0.51958634222169575</v>
      </c>
      <c r="M20" s="4">
        <v>0.60230787362214355</v>
      </c>
      <c r="N20" s="8"/>
      <c r="O20" s="8"/>
    </row>
    <row r="21" spans="1:17" s="4" customFormat="1">
      <c r="A21" s="4">
        <f t="shared" si="0"/>
        <v>0.25000000000000022</v>
      </c>
      <c r="B21" s="14" t="s">
        <v>152</v>
      </c>
      <c r="C21" s="15" t="s">
        <v>106</v>
      </c>
      <c r="D21" s="4">
        <v>0.451999286025415</v>
      </c>
      <c r="E21" s="4">
        <v>0.49954680564882153</v>
      </c>
      <c r="F21" s="4">
        <v>0.38549539503802044</v>
      </c>
      <c r="G21" s="4">
        <v>0.50204960187511261</v>
      </c>
      <c r="H21" s="4">
        <v>0.54928446283463117</v>
      </c>
      <c r="I21" s="4">
        <v>0.55358396250337139</v>
      </c>
      <c r="J21" s="4">
        <v>0.5885360123733766</v>
      </c>
      <c r="K21" s="4">
        <v>0.37808446527437189</v>
      </c>
      <c r="L21" s="4">
        <v>0.44490490390870469</v>
      </c>
      <c r="M21" s="4">
        <v>0.51496263158889288</v>
      </c>
      <c r="N21" s="8"/>
      <c r="O21" s="8"/>
    </row>
    <row r="22" spans="1:17" s="4" customFormat="1">
      <c r="A22" s="4">
        <f t="shared" si="0"/>
        <v>0.15749013123685929</v>
      </c>
      <c r="B22" s="14" t="s">
        <v>153</v>
      </c>
      <c r="C22" s="15" t="s">
        <v>107</v>
      </c>
      <c r="D22" s="4">
        <v>0.37303196749726131</v>
      </c>
      <c r="E22" s="4">
        <v>0.38456778211707682</v>
      </c>
      <c r="F22" s="4">
        <v>0.28448480162832035</v>
      </c>
      <c r="G22" s="4">
        <v>0.29052300064676956</v>
      </c>
      <c r="H22" s="4">
        <v>0.25476112246869437</v>
      </c>
      <c r="I22" s="4">
        <v>0.30678073247409271</v>
      </c>
      <c r="J22" s="4">
        <v>0.36129749039691755</v>
      </c>
      <c r="K22" s="4">
        <v>0.30577161468761344</v>
      </c>
      <c r="L22" s="4">
        <v>0.35596230811720797</v>
      </c>
      <c r="M22" s="4">
        <v>0.39138924108837675</v>
      </c>
      <c r="N22" s="8"/>
      <c r="O22" s="8"/>
    </row>
    <row r="23" spans="1:17" s="4" customFormat="1">
      <c r="A23" s="4">
        <f t="shared" si="0"/>
        <v>0.15749013123685929</v>
      </c>
      <c r="B23" s="14" t="s">
        <v>154</v>
      </c>
      <c r="C23" s="15" t="s">
        <v>108</v>
      </c>
      <c r="D23" s="4">
        <v>0.33958696843996877</v>
      </c>
      <c r="E23" s="4">
        <v>0.31353688627863613</v>
      </c>
      <c r="F23" s="4">
        <v>0.36398172992301314</v>
      </c>
      <c r="G23" s="4">
        <v>0.27487093242085647</v>
      </c>
      <c r="H23" s="4">
        <v>0.32576183775351814</v>
      </c>
      <c r="I23" s="4">
        <v>0.33638533713008334</v>
      </c>
      <c r="J23" s="4">
        <v>0.37611974781714408</v>
      </c>
      <c r="K23" s="4">
        <v>0.32772642965541698</v>
      </c>
      <c r="L23" s="4">
        <v>0.29463868669391274</v>
      </c>
      <c r="M23" s="4">
        <v>0.27920397934683261</v>
      </c>
      <c r="N23" s="8"/>
      <c r="O23" s="8"/>
    </row>
    <row r="24" spans="1:17" s="4" customFormat="1">
      <c r="B24" s="14" t="s">
        <v>155</v>
      </c>
      <c r="C24" s="15" t="s">
        <v>109</v>
      </c>
      <c r="D24" s="4">
        <v>9.220890090384005</v>
      </c>
      <c r="E24" s="4">
        <v>9.0556002772798223</v>
      </c>
      <c r="F24" s="4">
        <v>10.099181183166719</v>
      </c>
      <c r="G24" s="4">
        <v>10.316581446166204</v>
      </c>
      <c r="H24" s="4">
        <v>9.4461122994688509</v>
      </c>
      <c r="I24" s="4">
        <v>9.8205420827961518</v>
      </c>
      <c r="J24" s="4">
        <v>9.7930062420095059</v>
      </c>
      <c r="K24" s="4">
        <v>10.800404665040201</v>
      </c>
      <c r="L24" s="4">
        <v>10.235395116781971</v>
      </c>
      <c r="M24" s="4">
        <v>10.960715428601091</v>
      </c>
      <c r="N24" s="8"/>
      <c r="O24" s="8"/>
    </row>
    <row r="25" spans="1:17" s="4" customFormat="1">
      <c r="B25" s="14" t="s">
        <v>156</v>
      </c>
      <c r="C25" s="15" t="s">
        <v>110</v>
      </c>
      <c r="D25" s="4">
        <v>513.18826147791378</v>
      </c>
      <c r="E25" s="4">
        <v>4302.0751617851174</v>
      </c>
      <c r="F25" s="4">
        <v>3660.004843790754</v>
      </c>
      <c r="G25" s="4">
        <v>425.31253634418232</v>
      </c>
      <c r="H25" s="4">
        <v>899.15338870409926</v>
      </c>
      <c r="I25" s="4">
        <v>613.25815797188102</v>
      </c>
      <c r="J25" s="4">
        <v>732.33224639615128</v>
      </c>
      <c r="K25" s="4">
        <v>1161.6155731608358</v>
      </c>
      <c r="L25" s="4">
        <v>1211.9759220274861</v>
      </c>
      <c r="M25" s="4">
        <v>166.09825034834768</v>
      </c>
      <c r="N25" s="8"/>
      <c r="O25" s="8"/>
    </row>
    <row r="26" spans="1:17" s="4" customFormat="1">
      <c r="B26" s="14" t="s">
        <v>156</v>
      </c>
      <c r="C26" s="15" t="s">
        <v>111</v>
      </c>
      <c r="D26" s="4">
        <v>2986.5703357737684</v>
      </c>
      <c r="E26" s="4">
        <v>4309.3792547394396</v>
      </c>
      <c r="F26" s="4">
        <v>1594.0567153526831</v>
      </c>
      <c r="G26" s="4">
        <v>3885.311296146956</v>
      </c>
      <c r="H26" s="4">
        <v>3391.0868445471397</v>
      </c>
      <c r="I26" s="4">
        <v>128.67217873504978</v>
      </c>
      <c r="J26" s="4">
        <v>3289.3018812258633</v>
      </c>
      <c r="K26" s="4">
        <v>2633.6348468049741</v>
      </c>
      <c r="L26" s="4">
        <v>1082.9838529656688</v>
      </c>
      <c r="M26" s="4">
        <v>3286.1323471108194</v>
      </c>
      <c r="N26" s="8"/>
      <c r="O26" s="8"/>
    </row>
    <row r="27" spans="1:17" s="4" customFormat="1">
      <c r="B27" s="14"/>
      <c r="C27" s="18" t="s">
        <v>221</v>
      </c>
      <c r="D27" s="4">
        <f t="shared" ref="D27:M27" si="1">tick/D$24</f>
        <v>649.17878257431244</v>
      </c>
      <c r="E27" s="4">
        <f t="shared" si="1"/>
        <v>661.02809530426225</v>
      </c>
      <c r="F27" s="4">
        <f t="shared" si="1"/>
        <v>592.72193404198799</v>
      </c>
      <c r="G27" s="4">
        <f t="shared" si="1"/>
        <v>580.23156550094598</v>
      </c>
      <c r="H27" s="4">
        <f t="shared" si="1"/>
        <v>633.70051226933003</v>
      </c>
      <c r="I27" s="4">
        <f t="shared" si="1"/>
        <v>609.5392853734063</v>
      </c>
      <c r="J27" s="4">
        <f t="shared" si="1"/>
        <v>611.25317958530297</v>
      </c>
      <c r="K27" s="4">
        <f t="shared" si="1"/>
        <v>554.23906684747806</v>
      </c>
      <c r="L27" s="4">
        <f t="shared" si="1"/>
        <v>584.83391552831836</v>
      </c>
      <c r="M27" s="4">
        <f t="shared" si="1"/>
        <v>546.13279964435867</v>
      </c>
      <c r="N27" s="8"/>
      <c r="O27" s="8"/>
    </row>
    <row r="28" spans="1:17" s="4" customFormat="1">
      <c r="C28" s="16" t="s">
        <v>64</v>
      </c>
      <c r="D28" s="8">
        <f>PosX+(MOD(SIN(D25+D27/D2)*D2+SIN(D25+D27/D4)*D4+SIN(D25+D27/D6)*D6+SIN(D25+D27/D8)*D8+SIN(D25+D27/D10)*D10+SIN(D25+D27/D12)*D12+SIN(D25+D27/D14)*D14+SIN(D25+D27/D16)*D16+SIN(D25+D27/D18)*D18+SIN(D25+D27/D20)*D20+SIN(D25+D27/D22)*D22+Param!$B$26-PosX,Param!$B$26*2)-Param!$B$26)/Param!$E$25</f>
        <v>3564.96559837826</v>
      </c>
      <c r="E28" s="8">
        <f>PosX+(MOD(SIN(E25+E27/E2)*E2+SIN(E25+E27/E4)*E4+SIN(E25+E27/E6)*E6+SIN(E25+E27/E8)*E8+SIN(E25+E27/E10)*E10+SIN(E25+E27/E12)*E12+SIN(E25+E27/E14)*E14+SIN(E25+E27/E16)*E16+SIN(E25+E27/E18)*E18+SIN(E25+E27/E20)*E20+SIN(E25+E27/E22)*E22+Param!$B$26-PosX,Param!$B$26*2)-Param!$B$26)/Param!$E$25</f>
        <v>3544.3667097539656</v>
      </c>
      <c r="F28" s="8">
        <f>PosX+(MOD(SIN(F25+F27/F2)*F2+SIN(F25+F27/F4)*F4+SIN(F25+F27/F6)*F6+SIN(F25+F27/F8)*F8+SIN(F25+F27/F10)*F10+SIN(F25+F27/F12)*F12+SIN(F25+F27/F14)*F14+SIN(F25+F27/F16)*F16+SIN(F25+F27/F18)*F18+SIN(F25+F27/F20)*F20+SIN(F25+F27/F22)*F22+Param!$B$26-PosX,Param!$B$26*2)-Param!$B$26)/Param!$E$25</f>
        <v>3560.8603152827473</v>
      </c>
      <c r="G28" s="8">
        <f>PosX+(MOD(SIN(G25+G27/G2)*G2+SIN(G25+G27/G4)*G4+SIN(G25+G27/G6)*G6+SIN(G25+G27/G8)*G8+SIN(G25+G27/G10)*G10+SIN(G25+G27/G12)*G12+SIN(G25+G27/G14)*G14+SIN(G25+G27/G16)*G16+SIN(G25+G27/G18)*G18+SIN(G25+G27/G20)*G20+SIN(G25+G27/G22)*G22+Param!$B$26-PosX,Param!$B$26*2)-Param!$B$26)/Param!$E$25</f>
        <v>3570.4168786804785</v>
      </c>
      <c r="H28" s="8">
        <f>PosX+(MOD(SIN(H25+H27/H2)*H2+SIN(H25+H27/H4)*H4+SIN(H25+H27/H6)*H6+SIN(H25+H27/H8)*H8+SIN(H25+H27/H10)*H10+SIN(H25+H27/H12)*H12+SIN(H25+H27/H14)*H14+SIN(H25+H27/H16)*H16+SIN(H25+H27/H18)*H18+SIN(H25+H27/H20)*H20+SIN(H25+H27/H22)*H22+Param!$B$26-PosX,Param!$B$26*2)-Param!$B$26)/Param!$E$25</f>
        <v>3551.5114070811501</v>
      </c>
      <c r="I28" s="8">
        <f>PosX+(MOD(SIN(I25+I27/I2)*I2+SIN(I25+I27/I4)*I4+SIN(I25+I27/I6)*I6+SIN(I25+I27/I8)*I8+SIN(I25+I27/I10)*I10+SIN(I25+I27/I12)*I12+SIN(I25+I27/I14)*I14+SIN(I25+I27/I16)*I16+SIN(I25+I27/I18)*I18+SIN(I25+I27/I20)*I20+SIN(I25+I27/I22)*I22+Param!$B$26-PosX,Param!$B$26*2)-Param!$B$26)/Param!$E$25</f>
        <v>3551.9893840182349</v>
      </c>
      <c r="J28" s="8">
        <f>PosX+(MOD(SIN(J25+J27/J2)*J2+SIN(J25+J27/J4)*J4+SIN(J25+J27/J6)*J6+SIN(J25+J27/J8)*J8+SIN(J25+J27/J10)*J10+SIN(J25+J27/J12)*J12+SIN(J25+J27/J14)*J14+SIN(J25+J27/J16)*J16+SIN(J25+J27/J18)*J18+SIN(J25+J27/J20)*J20+SIN(J25+J27/J22)*J22+Param!$B$26-PosX,Param!$B$26*2)-Param!$B$26)/Param!$E$25</f>
        <v>3550.3290582958457</v>
      </c>
      <c r="K28" s="8">
        <f>PosX+(MOD(SIN(K25+K27/K2)*K2+SIN(K25+K27/K4)*K4+SIN(K25+K27/K6)*K6+SIN(K25+K27/K8)*K8+SIN(K25+K27/K10)*K10+SIN(K25+K27/K12)*K12+SIN(K25+K27/K14)*K14+SIN(K25+K27/K16)*K16+SIN(K25+K27/K18)*K18+SIN(K25+K27/K20)*K20+SIN(K25+K27/K22)*K22+Param!$B$26-PosX,Param!$B$26*2)-Param!$B$26)/Param!$E$25</f>
        <v>3542.7868194878829</v>
      </c>
      <c r="L28" s="8">
        <f>PosX+(MOD(SIN(L25+L27/L2)*L2+SIN(L25+L27/L4)*L4+SIN(L25+L27/L6)*L6+SIN(L25+L27/L8)*L8+SIN(L25+L27/L10)*L10+SIN(L25+L27/L12)*L12+SIN(L25+L27/L14)*L14+SIN(L25+L27/L16)*L16+SIN(L25+L27/L18)*L18+SIN(L25+L27/L20)*L20+SIN(L25+L27/L22)*L22+Param!$B$26-PosX,Param!$B$26*2)-Param!$B$26)/Param!$E$25</f>
        <v>3534.6714010955684</v>
      </c>
      <c r="M28" s="8">
        <f>PosX+(MOD(SIN(M25+M27/M2)*M2+SIN(M25+M27/M4)*M4+SIN(M25+M27/M6)*M6+SIN(M25+M27/M8)*M8+SIN(M25+M27/M10)*M10+SIN(M25+M27/M12)*M12+SIN(M25+M27/M14)*M14+SIN(M25+M27/M16)*M16+SIN(M25+M27/M18)*M18+SIN(M25+M27/M20)*M20+SIN(M25+M27/M22)*M22+Param!$B$26-PosX,Param!$B$26*2)-Param!$B$26)/Param!$E$25</f>
        <v>3544.910217371767</v>
      </c>
      <c r="N28" s="8"/>
      <c r="O28" s="8"/>
    </row>
    <row r="29" spans="1:17" s="4" customFormat="1">
      <c r="C29" s="16" t="s">
        <v>65</v>
      </c>
      <c r="D29" s="8">
        <f>PosY+(MOD(SIN(D26+D27/D3)*D3+SIN(D26+D27/D5)*D5+SIN(D26+D27/D7)*D7+SIN(D26+D27/D9)*D9+SIN(D26+D27/D11)*D11+SIN(D26+D27/D13)*D13+SIN(D26+D27/D15)*D15+SIN(D26+D27/D17)*D17+SIN(D26+D27/D19)*D19+SIN(D26+D27/D21)*D21+SIN(D26+D27/D23)*D23+Param!$B$26-PosY,Param!$B$26*2)-Param!$B$26)/Param!$E$25</f>
        <v>1695.1906549580351</v>
      </c>
      <c r="E29" s="8">
        <f>PosY+(MOD(SIN(E26+E27/E3)*E3+SIN(E26+E27/E5)*E5+SIN(E26+E27/E7)*E7+SIN(E26+E27/E9)*E9+SIN(E26+E27/E11)*E11+SIN(E26+E27/E13)*E13+SIN(E26+E27/E15)*E15+SIN(E26+E27/E17)*E17+SIN(E26+E27/E19)*E19+SIN(E26+E27/E21)*E21+SIN(E26+E27/E23)*E23+Param!$B$26-PosY,Param!$B$26*2)-Param!$B$26)/Param!$E$25</f>
        <v>1707.9068228711117</v>
      </c>
      <c r="F29" s="8">
        <f>PosY+(MOD(SIN(F26+F27/F3)*F3+SIN(F26+F27/F5)*F5+SIN(F26+F27/F7)*F7+SIN(F26+F27/F9)*F9+SIN(F26+F27/F11)*F11+SIN(F26+F27/F13)*F13+SIN(F26+F27/F15)*F15+SIN(F26+F27/F17)*F17+SIN(F26+F27/F19)*F19+SIN(F26+F27/F21)*F21+SIN(F26+F27/F23)*F23+Param!$B$26-PosY,Param!$B$26*2)-Param!$B$26)/Param!$E$25</f>
        <v>1701.1907795424722</v>
      </c>
      <c r="G29" s="8">
        <f>PosY+(MOD(SIN(G26+G27/G3)*G3+SIN(G26+G27/G5)*G5+SIN(G26+G27/G7)*G7+SIN(G26+G27/G9)*G9+SIN(G26+G27/G11)*G11+SIN(G26+G27/G13)*G13+SIN(G26+G27/G15)*G15+SIN(G26+G27/G17)*G17+SIN(G26+G27/G19)*G19+SIN(G26+G27/G21)*G21+SIN(G26+G27/G23)*G23+Param!$B$26-PosY,Param!$B$26*2)-Param!$B$26)/Param!$E$25</f>
        <v>1706.5119638694371</v>
      </c>
      <c r="H29" s="8">
        <f>PosY+(MOD(SIN(H26+H27/H3)*H3+SIN(H26+H27/H5)*H5+SIN(H26+H27/H7)*H7+SIN(H26+H27/H9)*H9+SIN(H26+H27/H11)*H11+SIN(H26+H27/H13)*H13+SIN(H26+H27/H15)*H15+SIN(H26+H27/H17)*H17+SIN(H26+H27/H19)*H19+SIN(H26+H27/H21)*H21+SIN(H26+H27/H23)*H23+Param!$B$26-PosY,Param!$B$26*2)-Param!$B$26)/Param!$E$25</f>
        <v>1705.3787782502784</v>
      </c>
      <c r="I29" s="8">
        <f>PosY+(MOD(SIN(I26+I27/I3)*I3+SIN(I26+I27/I5)*I5+SIN(I26+I27/I7)*I7+SIN(I26+I27/I9)*I9+SIN(I26+I27/I11)*I11+SIN(I26+I27/I13)*I13+SIN(I26+I27/I15)*I15+SIN(I26+I27/I17)*I17+SIN(I26+I27/I19)*I19+SIN(I26+I27/I21)*I21+SIN(I26+I27/I23)*I23+Param!$B$26-PosY,Param!$B$26*2)-Param!$B$26)/Param!$E$25</f>
        <v>1700.0719493580614</v>
      </c>
      <c r="J29" s="8">
        <f>PosY+(MOD(SIN(J26+J27/J3)*J3+SIN(J26+J27/J5)*J5+SIN(J26+J27/J7)*J7+SIN(J26+J27/J9)*J9+SIN(J26+J27/J11)*J11+SIN(J26+J27/J13)*J13+SIN(J26+J27/J15)*J15+SIN(J26+J27/J17)*J17+SIN(J26+J27/J19)*J19+SIN(J26+J27/J21)*J21+SIN(J26+J27/J23)*J23+Param!$B$26-PosY,Param!$B$26*2)-Param!$B$26)/Param!$E$25</f>
        <v>1691.437823414195</v>
      </c>
      <c r="K29" s="8">
        <f>PosY+(MOD(SIN(K26+K27/K3)*K3+SIN(K26+K27/K5)*K5+SIN(K26+K27/K7)*K7+SIN(K26+K27/K9)*K9+SIN(K26+K27/K11)*K11+SIN(K26+K27/K13)*K13+SIN(K26+K27/K15)*K15+SIN(K26+K27/K17)*K17+SIN(K26+K27/K19)*K19+SIN(K26+K27/K21)*K21+SIN(K26+K27/K23)*K23+Param!$B$26-PosY,Param!$B$26*2)-Param!$B$26)/Param!$E$25</f>
        <v>1703.8719441484616</v>
      </c>
      <c r="L29" s="8">
        <f>PosY+(MOD(SIN(L26+L27/L3)*L3+SIN(L26+L27/L5)*L5+SIN(L26+L27/L7)*L7+SIN(L26+L27/L9)*L9+SIN(L26+L27/L11)*L11+SIN(L26+L27/L13)*L13+SIN(L26+L27/L15)*L15+SIN(L26+L27/L17)*L17+SIN(L26+L27/L19)*L19+SIN(L26+L27/L21)*L21+SIN(L26+L27/L23)*L23+Param!$B$26-PosY,Param!$B$26*2)-Param!$B$26)/Param!$E$25</f>
        <v>1706.2706015790166</v>
      </c>
      <c r="M29" s="8">
        <f>PosY+(MOD(SIN(M26+M27/M3)*M3+SIN(M26+M27/M5)*M5+SIN(M26+M27/M7)*M7+SIN(M26+M27/M9)*M9+SIN(M26+M27/M11)*M11+SIN(M26+M27/M13)*M13+SIN(M26+M27/M15)*M15+SIN(M26+M27/M17)*M17+SIN(M26+M27/M19)*M19+SIN(M26+M27/M21)*M21+SIN(M26+M27/M23)*M23+Param!$B$26-PosY,Param!$B$26*2)-Param!$B$26)/Param!$E$25</f>
        <v>1682.8015118094577</v>
      </c>
      <c r="N29" s="8"/>
      <c r="O29" s="8"/>
    </row>
    <row r="30" spans="1:17" s="4" customFormat="1">
      <c r="C30" s="4" t="s">
        <v>113</v>
      </c>
      <c r="D30" s="4">
        <f t="shared" ref="D30:M30" si="2">SQRT((PosX-D28)*(PosX-D28)+(PosY-D29)*(PosY-D29))</f>
        <v>13.630922122276534</v>
      </c>
      <c r="E30" s="4">
        <f t="shared" si="2"/>
        <v>15.449572815860655</v>
      </c>
      <c r="F30" s="4">
        <f t="shared" si="2"/>
        <v>11.819477209265747</v>
      </c>
      <c r="G30" s="4">
        <f t="shared" si="2"/>
        <v>22.708674169269678</v>
      </c>
      <c r="H30" s="4">
        <f t="shared" si="2"/>
        <v>11.241158568907331</v>
      </c>
      <c r="I30" s="4">
        <f t="shared" si="2"/>
        <v>5.9651936977767921</v>
      </c>
      <c r="J30" s="4">
        <f t="shared" si="2"/>
        <v>2.896216533792304</v>
      </c>
      <c r="K30" s="4">
        <f t="shared" si="2"/>
        <v>12.980904257846545</v>
      </c>
      <c r="L30" s="4">
        <f t="shared" si="2"/>
        <v>20.644881507669787</v>
      </c>
      <c r="M30" s="4">
        <f t="shared" si="2"/>
        <v>13.050821182511523</v>
      </c>
      <c r="N30" s="8"/>
      <c r="O30" s="8"/>
    </row>
    <row r="31" spans="1:17" s="4" customFormat="1">
      <c r="C31" s="4" t="s">
        <v>114</v>
      </c>
      <c r="D31" s="4">
        <f>ATAN2(D28-PosX,D29-PosY)</f>
        <v>7.7269874369212135E-2</v>
      </c>
      <c r="E31" s="4">
        <f t="shared" ref="E31:M31" si="3">ATAN2(E28-PosX,E29-PosY)</f>
        <v>2.0416487648659225</v>
      </c>
      <c r="F31" s="4">
        <f t="shared" si="3"/>
        <v>0.63934601936129853</v>
      </c>
      <c r="G31" s="4">
        <f t="shared" si="3"/>
        <v>0.57624696294261091</v>
      </c>
      <c r="H31" s="4">
        <f t="shared" si="3"/>
        <v>1.5586924347228808</v>
      </c>
      <c r="I31" s="4">
        <f t="shared" si="3"/>
        <v>1.467677300778983</v>
      </c>
      <c r="J31" s="4">
        <f t="shared" si="3"/>
        <v>-1.9404162914103547</v>
      </c>
      <c r="K31" s="4">
        <f t="shared" si="3"/>
        <v>2.293784106679448</v>
      </c>
      <c r="L31" s="4">
        <f t="shared" si="3"/>
        <v>2.5134296886824652</v>
      </c>
      <c r="M31" s="4">
        <f t="shared" si="3"/>
        <v>-2.0890699150835794</v>
      </c>
      <c r="N31" s="8"/>
      <c r="O31" s="8"/>
    </row>
    <row r="32" spans="1:17">
      <c r="A32" s="24"/>
      <c r="B32" s="24" t="s">
        <v>179</v>
      </c>
      <c r="C32" s="27">
        <f>Param!B18</f>
        <v>2695248842105</v>
      </c>
      <c r="D32" s="24">
        <f>TRUNC(C32/20,0)</f>
        <v>134762442105</v>
      </c>
      <c r="E32" s="24">
        <f t="shared" ref="E32:M32" si="4">TRUNC(D32/20,0)</f>
        <v>6738122105</v>
      </c>
      <c r="F32" s="24">
        <f t="shared" si="4"/>
        <v>336906105</v>
      </c>
      <c r="G32" s="24">
        <f t="shared" si="4"/>
        <v>16845305</v>
      </c>
      <c r="H32" s="24">
        <f t="shared" si="4"/>
        <v>842265</v>
      </c>
      <c r="I32" s="24">
        <f t="shared" si="4"/>
        <v>42113</v>
      </c>
      <c r="J32" s="24">
        <f t="shared" si="4"/>
        <v>2105</v>
      </c>
      <c r="K32" s="24">
        <f t="shared" si="4"/>
        <v>105</v>
      </c>
      <c r="L32" s="24">
        <f t="shared" si="4"/>
        <v>5</v>
      </c>
      <c r="M32" s="24">
        <f t="shared" si="4"/>
        <v>0</v>
      </c>
      <c r="N32" s="24"/>
      <c r="O32" s="24"/>
      <c r="P32" s="24"/>
      <c r="Q32" s="24"/>
    </row>
    <row r="33" spans="1:20">
      <c r="A33" s="24"/>
      <c r="B33" s="24"/>
      <c r="C33" s="24"/>
      <c r="D33" s="24">
        <f>C32-D32*20</f>
        <v>5</v>
      </c>
      <c r="E33" s="24">
        <f t="shared" ref="E33:L33" si="5">D32-E32*20</f>
        <v>5</v>
      </c>
      <c r="F33" s="24">
        <f t="shared" si="5"/>
        <v>5</v>
      </c>
      <c r="G33" s="24">
        <f t="shared" si="5"/>
        <v>5</v>
      </c>
      <c r="H33" s="24">
        <f t="shared" si="5"/>
        <v>5</v>
      </c>
      <c r="I33" s="24">
        <f t="shared" si="5"/>
        <v>5</v>
      </c>
      <c r="J33" s="24">
        <f t="shared" si="5"/>
        <v>13</v>
      </c>
      <c r="K33" s="24">
        <f t="shared" si="5"/>
        <v>5</v>
      </c>
      <c r="L33" s="24">
        <f t="shared" si="5"/>
        <v>5</v>
      </c>
      <c r="M33" s="24">
        <f>L32-M32*20</f>
        <v>5</v>
      </c>
      <c r="N33" s="24"/>
      <c r="O33" s="24"/>
      <c r="P33" s="24"/>
      <c r="Q33" s="24"/>
    </row>
    <row r="34" spans="1:20" s="4" customFormat="1">
      <c r="C34" s="4" t="s">
        <v>126</v>
      </c>
      <c r="D34" s="4">
        <f t="shared" ref="D34:M34" si="6">IF(D33&gt;10,0,IF(D33&gt;5,0.1,0.15*POWER(2,5-D33)))</f>
        <v>0.15</v>
      </c>
      <c r="E34" s="4">
        <f t="shared" si="6"/>
        <v>0.15</v>
      </c>
      <c r="F34" s="4">
        <f t="shared" si="6"/>
        <v>0.15</v>
      </c>
      <c r="G34" s="4">
        <f t="shared" si="6"/>
        <v>0.15</v>
      </c>
      <c r="H34" s="4">
        <f t="shared" si="6"/>
        <v>0.15</v>
      </c>
      <c r="I34" s="4">
        <f t="shared" si="6"/>
        <v>0.15</v>
      </c>
      <c r="J34" s="4">
        <f t="shared" si="6"/>
        <v>0</v>
      </c>
      <c r="K34" s="4">
        <f t="shared" si="6"/>
        <v>0.15</v>
      </c>
      <c r="L34" s="4">
        <f t="shared" si="6"/>
        <v>0.15</v>
      </c>
      <c r="M34" s="4">
        <f t="shared" si="6"/>
        <v>0.15</v>
      </c>
      <c r="N34" s="8"/>
      <c r="O34" s="8"/>
    </row>
    <row r="35" spans="1:20" s="4" customFormat="1">
      <c r="A35" s="4" t="s">
        <v>117</v>
      </c>
      <c r="B35" s="17" t="b">
        <f>OR(ISERR(SUM(D35:M35)),Param!M21)</f>
        <v>0</v>
      </c>
      <c r="C35" s="4" t="s">
        <v>127</v>
      </c>
      <c r="D35" s="4">
        <f t="shared" ref="D35" si="7">ASIN(D34/D30)</f>
        <v>1.1004613351543248E-2</v>
      </c>
      <c r="E35" s="4">
        <f>ASIN(E34/E30)</f>
        <v>9.7091588555812628E-3</v>
      </c>
      <c r="F35" s="4">
        <f t="shared" ref="F35:M35" si="8">ASIN(F34/F30)</f>
        <v>1.2691257330602567E-2</v>
      </c>
      <c r="G35" s="4">
        <f t="shared" si="8"/>
        <v>6.6054534794872388E-3</v>
      </c>
      <c r="H35" s="4">
        <f t="shared" si="8"/>
        <v>1.3344216334616172E-2</v>
      </c>
      <c r="I35" s="4">
        <f t="shared" si="8"/>
        <v>2.5148523245467048E-2</v>
      </c>
      <c r="J35" s="4">
        <f t="shared" si="8"/>
        <v>0</v>
      </c>
      <c r="K35" s="4">
        <f t="shared" si="8"/>
        <v>1.1555692532905358E-2</v>
      </c>
      <c r="L35" s="4">
        <f t="shared" si="8"/>
        <v>7.2657873935514155E-3</v>
      </c>
      <c r="M35" s="4">
        <f t="shared" si="8"/>
        <v>1.1493782699891002E-2</v>
      </c>
      <c r="N35" s="8"/>
      <c r="O35" s="8"/>
    </row>
    <row r="36" spans="1:20" s="4" customFormat="1">
      <c r="B36" s="17"/>
      <c r="C36" s="4" t="s">
        <v>177</v>
      </c>
      <c r="D36" s="4">
        <f>IF(D33&gt;10,0,MIN((12-D33)/6,1)*MIN(Param!$B$31:$B$32))</f>
        <v>0.3</v>
      </c>
      <c r="E36" s="4">
        <f>IF(E33&gt;10,0,MIN((12-E33)/6,1)*MIN(Param!$B$31:$B$32))</f>
        <v>0.3</v>
      </c>
      <c r="F36" s="4">
        <f>IF(F33&gt;10,0,MIN((12-F33)/6,1)*MIN(Param!$B$31:$B$32))</f>
        <v>0.3</v>
      </c>
      <c r="G36" s="4">
        <f>IF(G33&gt;10,0,MIN((12-G33)/6,1)*MIN(Param!$B$31:$B$32))</f>
        <v>0.3</v>
      </c>
      <c r="H36" s="4">
        <f>IF(H33&gt;10,0,MIN((12-H33)/6,1)*MIN(Param!$B$31:$B$32))</f>
        <v>0.3</v>
      </c>
      <c r="I36" s="4">
        <f>IF(I33&gt;10,0,MIN((12-I33)/6,1)*MIN(Param!$B$31:$B$32))</f>
        <v>0.3</v>
      </c>
      <c r="J36" s="4">
        <f>IF(J33&gt;10,0,MIN((12-J33)/6,1)*MIN(Param!$B$31:$B$32))</f>
        <v>0</v>
      </c>
      <c r="K36" s="4">
        <f>IF(K33&gt;10,0,MIN((12-K33)/6,1)*MIN(Param!$B$31:$B$32))</f>
        <v>0.3</v>
      </c>
      <c r="L36" s="4">
        <f>IF(L33&gt;10,0,MIN((12-L33)/6,1)*MIN(Param!$B$31:$B$32))</f>
        <v>0.3</v>
      </c>
      <c r="M36" s="4">
        <f>IF(M33&gt;10,0,MIN((12-M33)/6,1)*MIN(Param!$B$31:$B$32))</f>
        <v>0.3</v>
      </c>
      <c r="N36" s="23" t="s">
        <v>178</v>
      </c>
      <c r="O36" s="8"/>
    </row>
    <row r="37" spans="1:20" s="4" customFormat="1">
      <c r="A37" s="4" t="s">
        <v>116</v>
      </c>
      <c r="B37" s="17">
        <v>10</v>
      </c>
      <c r="C37" s="4" t="s">
        <v>115</v>
      </c>
      <c r="D37" s="4" t="b">
        <f>IF($B$35,FALSE,AND(D30+D34&lt;=$B$37,PI()/2-ABS(MOD(D$31-Param!$D$14,2*PI())-PI())&lt;D$35))</f>
        <v>0</v>
      </c>
      <c r="E37" s="4" t="b">
        <f>IF($B$35,FALSE,AND(E30+E34&lt;=$B$37,PI()/2-ABS(MOD(E$31-Param!$D$14,2*PI())-PI())&lt;E$35))</f>
        <v>0</v>
      </c>
      <c r="F37" s="4" t="b">
        <f>IF($B$35,FALSE,AND(F30+F34&lt;=$B$37,PI()/2-ABS(MOD(F$31-Param!$D$14,2*PI())-PI())&lt;F$35))</f>
        <v>0</v>
      </c>
      <c r="G37" s="4" t="b">
        <f>IF($B$35,FALSE,AND(G30+G34&lt;=$B$37,PI()/2-ABS(MOD(G$31-Param!$D$14,2*PI())-PI())&lt;G$35))</f>
        <v>0</v>
      </c>
      <c r="H37" s="4" t="b">
        <f>IF($B$35,FALSE,AND(H30+H34&lt;=$B$37,PI()/2-ABS(MOD(H$31-Param!$D$14,2*PI())-PI())&lt;H$35))</f>
        <v>0</v>
      </c>
      <c r="I37" s="4" t="b">
        <f>IF($B$35,FALSE,AND(I30+I34&lt;=$B$37,PI()/2-ABS(MOD(I$31-Param!$D$14,2*PI())-PI())&lt;I$35))</f>
        <v>1</v>
      </c>
      <c r="J37" s="4" t="b">
        <f>IF($B$35,FALSE,AND(J30+J34&lt;=$B$37,PI()/2-ABS(MOD(J$31-Param!$D$14,2*PI())-PI())&lt;J$35))</f>
        <v>0</v>
      </c>
      <c r="K37" s="4" t="b">
        <f>IF($B$35,FALSE,AND(K30+K34&lt;=$B$37,PI()/2-ABS(MOD(K$31-Param!$D$14,2*PI())-PI())&lt;K$35))</f>
        <v>0</v>
      </c>
      <c r="L37" s="4" t="b">
        <f>IF($B$35,FALSE,AND(L30+L34&lt;=$B$37,PI()/2-ABS(MOD(L$31-Param!$D$14,2*PI())-PI())&lt;L$35))</f>
        <v>0</v>
      </c>
      <c r="M37" s="4" t="b">
        <f>IF($B$35,FALSE,AND(M30+M34&lt;=$B$37,PI()/2-ABS(MOD(M$31-Param!$D$14,2*PI())-PI())&lt;M$35))</f>
        <v>0</v>
      </c>
      <c r="N37" s="8"/>
      <c r="O37" s="8"/>
    </row>
    <row r="38" spans="1:20" s="4" customFormat="1">
      <c r="N38" s="8"/>
      <c r="O38" s="8"/>
    </row>
    <row r="39" spans="1:20" customFormat="1">
      <c r="N39" s="7"/>
      <c r="O39" s="7"/>
    </row>
    <row r="40" spans="1:20" customFormat="1">
      <c r="N40" s="7"/>
      <c r="O40" s="7"/>
    </row>
    <row r="41" spans="1:20" customFormat="1" ht="45.75" customHeight="1">
      <c r="A41" t="s">
        <v>10</v>
      </c>
      <c r="B41" t="s">
        <v>11</v>
      </c>
      <c r="C41" s="6"/>
      <c r="N41" s="7" t="s">
        <v>26</v>
      </c>
      <c r="O41" s="9" t="s">
        <v>132</v>
      </c>
      <c r="P41" s="9" t="s">
        <v>44</v>
      </c>
      <c r="Q41" t="s">
        <v>124</v>
      </c>
      <c r="R41" t="s">
        <v>129</v>
      </c>
      <c r="S41" t="s">
        <v>125</v>
      </c>
      <c r="T41" t="s">
        <v>128</v>
      </c>
    </row>
    <row r="42" spans="1:20" s="4" customFormat="1">
      <c r="A42" s="4">
        <f>Param!$C$42-1</f>
        <v>50</v>
      </c>
      <c r="B42" s="4">
        <f>MOD(ATAN(A42/Param!$B$29*2)+Param!$D$14,2*PI())</f>
        <v>2.5951312433410463</v>
      </c>
      <c r="D42" s="2">
        <f t="shared" ref="D42:M51" si="9">IF(IF(D$37,ABS(MOD(D$31-$B42+PI(),2*PI())-PI())&lt;D$35),        ROUND(D$30*COS(D$31-$B42)-SQRT(D$34*D$34-POWER(D$30*SIN(D$31-$B42),2)),5)+        (COLUMN()-3)/10000000,    99999)</f>
        <v>99999</v>
      </c>
      <c r="E42" s="2">
        <f t="shared" si="9"/>
        <v>99999</v>
      </c>
      <c r="F42" s="2">
        <f t="shared" si="9"/>
        <v>99999</v>
      </c>
      <c r="G42" s="2">
        <f t="shared" si="9"/>
        <v>99999</v>
      </c>
      <c r="H42" s="2">
        <f t="shared" si="9"/>
        <v>99999</v>
      </c>
      <c r="I42" s="2">
        <f t="shared" si="9"/>
        <v>99999</v>
      </c>
      <c r="J42" s="2">
        <f t="shared" si="9"/>
        <v>99999</v>
      </c>
      <c r="K42" s="2">
        <f t="shared" si="9"/>
        <v>99999</v>
      </c>
      <c r="L42" s="2">
        <f t="shared" si="9"/>
        <v>99999</v>
      </c>
      <c r="M42" s="2">
        <f t="shared" si="9"/>
        <v>99999</v>
      </c>
      <c r="N42" s="13">
        <f t="shared" ref="N42:N50" si="10">MIN(D42:M42)</f>
        <v>99999</v>
      </c>
      <c r="O42" s="19">
        <f t="shared" ref="O42:O50" si="11">ROUND((N42-TRUNC(N42,5))*10000000,0)</f>
        <v>0</v>
      </c>
      <c r="P42" s="8">
        <f>N42*COS(ABS(TRUNC(B42,4)-Param!$D$14))</f>
        <v>83205.930394290248</v>
      </c>
      <c r="Q42" s="4">
        <f t="shared" ref="Q42:Q73" ca="1" si="12">IF(O42=0,0,(POWER(OFFSET(C$34,0,O42),2)-POWER(OFFSET(C$30,0,O42)*SIN(OFFSET(C$31,0,O42)-$B42),2)))</f>
        <v>0</v>
      </c>
      <c r="R42" s="4">
        <f ca="1">IF(O42=0,0,POWER((N42+SQRT(Q42))/OFFSET(C$36,0,O42),2))</f>
        <v>0</v>
      </c>
      <c r="S42" s="4">
        <f ca="1">IF(P42&gt;Radar!AC4,-1,OFFSET(C$36,0,O42)/OFFSET(C$34,0,O42)/(N42/SQRT(Q42)+1))</f>
        <v>-1</v>
      </c>
      <c r="T42" s="1">
        <f ca="1">IF(O42=0,0,Q42/POWER(OFFSET(C$34,0,O42),2))</f>
        <v>0</v>
      </c>
    </row>
    <row r="43" spans="1:20" s="4" customFormat="1">
      <c r="A43" s="4">
        <f>A42-1</f>
        <v>49</v>
      </c>
      <c r="B43" s="4">
        <f>MOD(ATAN(A43/Param!$B$29*2)+Param!$D$14,2*PI())</f>
        <v>2.5858435847066779</v>
      </c>
      <c r="D43" s="2">
        <f t="shared" si="9"/>
        <v>99999</v>
      </c>
      <c r="E43" s="2">
        <f t="shared" si="9"/>
        <v>99999</v>
      </c>
      <c r="F43" s="2">
        <f t="shared" si="9"/>
        <v>99999</v>
      </c>
      <c r="G43" s="2">
        <f t="shared" si="9"/>
        <v>99999</v>
      </c>
      <c r="H43" s="2">
        <f t="shared" si="9"/>
        <v>99999</v>
      </c>
      <c r="I43" s="2">
        <f t="shared" si="9"/>
        <v>99999</v>
      </c>
      <c r="J43" s="2">
        <f t="shared" si="9"/>
        <v>99999</v>
      </c>
      <c r="K43" s="2">
        <f t="shared" si="9"/>
        <v>99999</v>
      </c>
      <c r="L43" s="2">
        <f t="shared" si="9"/>
        <v>99999</v>
      </c>
      <c r="M43" s="2">
        <f t="shared" si="9"/>
        <v>99999</v>
      </c>
      <c r="N43" s="13">
        <f t="shared" si="10"/>
        <v>99999</v>
      </c>
      <c r="O43" s="19">
        <f t="shared" si="11"/>
        <v>0</v>
      </c>
      <c r="P43" s="8">
        <f>N43*COS(ABS(TRUNC(B43,4)-Param!$D$14))</f>
        <v>83718.166591395202</v>
      </c>
      <c r="Q43" s="4">
        <f t="shared" ca="1" si="12"/>
        <v>0</v>
      </c>
      <c r="R43" s="4">
        <f t="shared" ref="R43:R106" ca="1" si="13">IF(O43=0,0,POWER((N43+SQRT(Q43))/OFFSET(C$36,0,O43),2))</f>
        <v>0</v>
      </c>
      <c r="S43" s="4">
        <f ca="1">IF(P43&gt;Radar!AC5,-1,OFFSET(C$36,0,O43)/OFFSET(C$34,0,O43)/(N43/SQRT(Q43)+1))</f>
        <v>-1</v>
      </c>
      <c r="T43" s="1">
        <f t="shared" ref="T43:T106" ca="1" si="14">IF(O43=0,0,Q43/POWER(OFFSET(C$34,0,O43),2))</f>
        <v>0</v>
      </c>
    </row>
    <row r="44" spans="1:20" s="4" customFormat="1">
      <c r="A44" s="4">
        <f t="shared" ref="A44:A107" si="15">A43-1</f>
        <v>48</v>
      </c>
      <c r="B44" s="4">
        <f>MOD(ATAN(A44/Param!$B$29*2)+Param!$D$14,2*PI())</f>
        <v>2.576441830894141</v>
      </c>
      <c r="D44" s="2">
        <f t="shared" si="9"/>
        <v>99999</v>
      </c>
      <c r="E44" s="2">
        <f t="shared" si="9"/>
        <v>99999</v>
      </c>
      <c r="F44" s="2">
        <f t="shared" si="9"/>
        <v>99999</v>
      </c>
      <c r="G44" s="2">
        <f t="shared" si="9"/>
        <v>99999</v>
      </c>
      <c r="H44" s="2">
        <f t="shared" si="9"/>
        <v>99999</v>
      </c>
      <c r="I44" s="2">
        <f t="shared" si="9"/>
        <v>99999</v>
      </c>
      <c r="J44" s="2">
        <f t="shared" si="9"/>
        <v>99999</v>
      </c>
      <c r="K44" s="2">
        <f t="shared" si="9"/>
        <v>99999</v>
      </c>
      <c r="L44" s="2">
        <f t="shared" si="9"/>
        <v>99999</v>
      </c>
      <c r="M44" s="2">
        <f t="shared" si="9"/>
        <v>99999</v>
      </c>
      <c r="N44" s="13">
        <f t="shared" si="10"/>
        <v>99999</v>
      </c>
      <c r="O44" s="19">
        <f t="shared" si="11"/>
        <v>0</v>
      </c>
      <c r="P44" s="8">
        <f>N44*COS(ABS(TRUNC(B44,4)-Param!$D$14))</f>
        <v>84228.552608321261</v>
      </c>
      <c r="Q44" s="4">
        <f t="shared" ca="1" si="12"/>
        <v>0</v>
      </c>
      <c r="R44" s="4">
        <f t="shared" ca="1" si="13"/>
        <v>0</v>
      </c>
      <c r="S44" s="4">
        <f ca="1">IF(P44&gt;Radar!AC6,-1,OFFSET(C$36,0,O44)/OFFSET(C$34,0,O44)/(N44/SQRT(Q44)+1))</f>
        <v>-1</v>
      </c>
      <c r="T44" s="1">
        <f t="shared" ca="1" si="14"/>
        <v>0</v>
      </c>
    </row>
    <row r="45" spans="1:20" s="4" customFormat="1">
      <c r="A45" s="4">
        <f t="shared" si="15"/>
        <v>47</v>
      </c>
      <c r="B45" s="4">
        <f>MOD(ATAN(A45/Param!$B$29*2)+Param!$D$14,2*PI())</f>
        <v>2.5669255593549032</v>
      </c>
      <c r="D45" s="2">
        <f t="shared" si="9"/>
        <v>99999</v>
      </c>
      <c r="E45" s="2">
        <f t="shared" si="9"/>
        <v>99999</v>
      </c>
      <c r="F45" s="2">
        <f t="shared" si="9"/>
        <v>99999</v>
      </c>
      <c r="G45" s="2">
        <f t="shared" si="9"/>
        <v>99999</v>
      </c>
      <c r="H45" s="2">
        <f t="shared" si="9"/>
        <v>99999</v>
      </c>
      <c r="I45" s="2">
        <f t="shared" si="9"/>
        <v>99999</v>
      </c>
      <c r="J45" s="2">
        <f t="shared" si="9"/>
        <v>99999</v>
      </c>
      <c r="K45" s="2">
        <f t="shared" si="9"/>
        <v>99999</v>
      </c>
      <c r="L45" s="2">
        <f t="shared" si="9"/>
        <v>99999</v>
      </c>
      <c r="M45" s="2">
        <f t="shared" si="9"/>
        <v>99999</v>
      </c>
      <c r="N45" s="13">
        <f t="shared" si="10"/>
        <v>99999</v>
      </c>
      <c r="O45" s="19">
        <f t="shared" si="11"/>
        <v>0</v>
      </c>
      <c r="P45" s="8">
        <f>N45*COS(ABS(TRUNC(B45,4)-Param!$D$14))</f>
        <v>84736.806540393809</v>
      </c>
      <c r="Q45" s="4">
        <f t="shared" ca="1" si="12"/>
        <v>0</v>
      </c>
      <c r="R45" s="4">
        <f t="shared" ca="1" si="13"/>
        <v>0</v>
      </c>
      <c r="S45" s="4">
        <f ca="1">IF(P45&gt;Radar!AC7,-1,OFFSET(C$36,0,O45)/OFFSET(C$34,0,O45)/(N45/SQRT(Q45)+1))</f>
        <v>-1</v>
      </c>
      <c r="T45" s="1">
        <f t="shared" ca="1" si="14"/>
        <v>0</v>
      </c>
    </row>
    <row r="46" spans="1:20" s="4" customFormat="1">
      <c r="A46" s="4">
        <f t="shared" si="15"/>
        <v>46</v>
      </c>
      <c r="B46" s="4">
        <f>MOD(ATAN(A46/Param!$B$29*2)+Param!$D$14,2*PI())</f>
        <v>2.557294420146659</v>
      </c>
      <c r="D46" s="2">
        <f t="shared" si="9"/>
        <v>99999</v>
      </c>
      <c r="E46" s="2">
        <f t="shared" si="9"/>
        <v>99999</v>
      </c>
      <c r="F46" s="2">
        <f t="shared" si="9"/>
        <v>99999</v>
      </c>
      <c r="G46" s="2">
        <f t="shared" si="9"/>
        <v>99999</v>
      </c>
      <c r="H46" s="2">
        <f t="shared" si="9"/>
        <v>99999</v>
      </c>
      <c r="I46" s="2">
        <f t="shared" si="9"/>
        <v>99999</v>
      </c>
      <c r="J46" s="2">
        <f t="shared" si="9"/>
        <v>99999</v>
      </c>
      <c r="K46" s="2">
        <f t="shared" si="9"/>
        <v>99999</v>
      </c>
      <c r="L46" s="2">
        <f t="shared" si="9"/>
        <v>99999</v>
      </c>
      <c r="M46" s="2">
        <f t="shared" si="9"/>
        <v>99999</v>
      </c>
      <c r="N46" s="13">
        <f t="shared" si="10"/>
        <v>99999</v>
      </c>
      <c r="O46" s="19">
        <f t="shared" si="11"/>
        <v>0</v>
      </c>
      <c r="P46" s="8">
        <f>N46*COS(ABS(TRUNC(B46,4)-Param!$D$14))</f>
        <v>85247.869594808042</v>
      </c>
      <c r="Q46" s="4">
        <f t="shared" ca="1" si="12"/>
        <v>0</v>
      </c>
      <c r="R46" s="4">
        <f t="shared" ca="1" si="13"/>
        <v>0</v>
      </c>
      <c r="S46" s="4">
        <f ca="1">IF(P46&gt;Radar!AC8,-1,OFFSET(C$36,0,O46)/OFFSET(C$34,0,O46)/(N46/SQRT(Q46)+1))</f>
        <v>-1</v>
      </c>
      <c r="T46" s="1">
        <f t="shared" ca="1" si="14"/>
        <v>0</v>
      </c>
    </row>
    <row r="47" spans="1:20" s="4" customFormat="1">
      <c r="A47" s="4">
        <f t="shared" si="15"/>
        <v>45</v>
      </c>
      <c r="B47" s="4">
        <f>MOD(ATAN(A47/Param!$B$29*2)+Param!$D$14,2*PI())</f>
        <v>2.5475481400640629</v>
      </c>
      <c r="D47" s="2">
        <f t="shared" si="9"/>
        <v>99999</v>
      </c>
      <c r="E47" s="2">
        <f t="shared" si="9"/>
        <v>99999</v>
      </c>
      <c r="F47" s="2">
        <f t="shared" si="9"/>
        <v>99999</v>
      </c>
      <c r="G47" s="2">
        <f t="shared" si="9"/>
        <v>99999</v>
      </c>
      <c r="H47" s="2">
        <f t="shared" si="9"/>
        <v>99999</v>
      </c>
      <c r="I47" s="2">
        <f t="shared" si="9"/>
        <v>99999</v>
      </c>
      <c r="J47" s="2">
        <f t="shared" si="9"/>
        <v>99999</v>
      </c>
      <c r="K47" s="2">
        <f t="shared" si="9"/>
        <v>99999</v>
      </c>
      <c r="L47" s="2">
        <f t="shared" si="9"/>
        <v>99999</v>
      </c>
      <c r="M47" s="2">
        <f t="shared" si="9"/>
        <v>99999</v>
      </c>
      <c r="N47" s="13">
        <f t="shared" si="10"/>
        <v>99999</v>
      </c>
      <c r="O47" s="19">
        <f t="shared" si="11"/>
        <v>0</v>
      </c>
      <c r="P47" s="8">
        <f>N47*COS(ABS(TRUNC(B47,4)-Param!$D$14))</f>
        <v>85750.911740063006</v>
      </c>
      <c r="Q47" s="4">
        <f t="shared" ca="1" si="12"/>
        <v>0</v>
      </c>
      <c r="R47" s="4">
        <f t="shared" ca="1" si="13"/>
        <v>0</v>
      </c>
      <c r="S47" s="4">
        <f ca="1">IF(P47&gt;Radar!AC9,-1,OFFSET(C$36,0,O47)/OFFSET(C$34,0,O47)/(N47/SQRT(Q47)+1))</f>
        <v>-1</v>
      </c>
      <c r="T47" s="1">
        <f t="shared" ca="1" si="14"/>
        <v>0</v>
      </c>
    </row>
    <row r="48" spans="1:20" s="4" customFormat="1">
      <c r="A48" s="4">
        <f t="shared" si="15"/>
        <v>44</v>
      </c>
      <c r="B48" s="4">
        <f>MOD(ATAN(A48/Param!$B$29*2)+Param!$D$14,2*PI())</f>
        <v>2.5376865268229265</v>
      </c>
      <c r="D48" s="2">
        <f t="shared" si="9"/>
        <v>99999</v>
      </c>
      <c r="E48" s="2">
        <f t="shared" si="9"/>
        <v>99999</v>
      </c>
      <c r="F48" s="2">
        <f t="shared" si="9"/>
        <v>99999</v>
      </c>
      <c r="G48" s="2">
        <f t="shared" si="9"/>
        <v>99999</v>
      </c>
      <c r="H48" s="2">
        <f t="shared" si="9"/>
        <v>99999</v>
      </c>
      <c r="I48" s="2">
        <f t="shared" si="9"/>
        <v>99999</v>
      </c>
      <c r="J48" s="2">
        <f t="shared" si="9"/>
        <v>99999</v>
      </c>
      <c r="K48" s="2">
        <f t="shared" si="9"/>
        <v>99999</v>
      </c>
      <c r="L48" s="2">
        <f t="shared" si="9"/>
        <v>99999</v>
      </c>
      <c r="M48" s="2">
        <f t="shared" si="9"/>
        <v>99999</v>
      </c>
      <c r="N48" s="13">
        <f t="shared" si="10"/>
        <v>99999</v>
      </c>
      <c r="O48" s="19">
        <f t="shared" si="11"/>
        <v>0</v>
      </c>
      <c r="P48" s="8">
        <f>N48*COS(ABS(TRUNC(B48,4)-Param!$D$14))</f>
        <v>86256.006068718023</v>
      </c>
      <c r="Q48" s="4">
        <f t="shared" ca="1" si="12"/>
        <v>0</v>
      </c>
      <c r="R48" s="4">
        <f t="shared" ca="1" si="13"/>
        <v>0</v>
      </c>
      <c r="S48" s="4">
        <f ca="1">IF(P48&gt;Radar!AC10,-1,OFFSET(C$36,0,O48)/OFFSET(C$34,0,O48)/(N48/SQRT(Q48)+1))</f>
        <v>-1</v>
      </c>
      <c r="T48" s="1">
        <f t="shared" ca="1" si="14"/>
        <v>0</v>
      </c>
    </row>
    <row r="49" spans="1:20" s="4" customFormat="1">
      <c r="A49" s="4">
        <f t="shared" si="15"/>
        <v>43</v>
      </c>
      <c r="B49" s="4">
        <f>MOD(ATAN(A49/Param!$B$29*2)+Param!$D$14,2*PI())</f>
        <v>2.5277094732851384</v>
      </c>
      <c r="D49" s="2">
        <f t="shared" si="9"/>
        <v>99999</v>
      </c>
      <c r="E49" s="2">
        <f t="shared" si="9"/>
        <v>99999</v>
      </c>
      <c r="F49" s="2">
        <f t="shared" si="9"/>
        <v>99999</v>
      </c>
      <c r="G49" s="2">
        <f t="shared" si="9"/>
        <v>99999</v>
      </c>
      <c r="H49" s="2">
        <f t="shared" si="9"/>
        <v>99999</v>
      </c>
      <c r="I49" s="2">
        <f t="shared" si="9"/>
        <v>99999</v>
      </c>
      <c r="J49" s="2">
        <f t="shared" si="9"/>
        <v>99999</v>
      </c>
      <c r="K49" s="2">
        <f t="shared" si="9"/>
        <v>99999</v>
      </c>
      <c r="L49" s="2">
        <f t="shared" si="9"/>
        <v>99999</v>
      </c>
      <c r="M49" s="2">
        <f t="shared" si="9"/>
        <v>99999</v>
      </c>
      <c r="N49" s="13">
        <f t="shared" si="10"/>
        <v>99999</v>
      </c>
      <c r="O49" s="19">
        <f t="shared" si="11"/>
        <v>0</v>
      </c>
      <c r="P49" s="8">
        <f>N49*COS(ABS(TRUNC(B49,4)-Param!$D$14))</f>
        <v>86752.646515265646</v>
      </c>
      <c r="Q49" s="4">
        <f t="shared" ca="1" si="12"/>
        <v>0</v>
      </c>
      <c r="R49" s="4">
        <f t="shared" ca="1" si="13"/>
        <v>0</v>
      </c>
      <c r="S49" s="4">
        <f ca="1">IF(P49&gt;Radar!AC11,-1,OFFSET(C$36,0,O49)/OFFSET(C$34,0,O49)/(N49/SQRT(Q49)+1))</f>
        <v>-1</v>
      </c>
      <c r="T49" s="1">
        <f t="shared" ca="1" si="14"/>
        <v>0</v>
      </c>
    </row>
    <row r="50" spans="1:20" s="4" customFormat="1">
      <c r="A50" s="4">
        <f t="shared" si="15"/>
        <v>42</v>
      </c>
      <c r="B50" s="4">
        <f>MOD(ATAN(A50/Param!$B$29*2)+Param!$D$14,2*PI())</f>
        <v>2.5176169617102548</v>
      </c>
      <c r="D50" s="2">
        <f t="shared" si="9"/>
        <v>99999</v>
      </c>
      <c r="E50" s="2">
        <f t="shared" si="9"/>
        <v>99999</v>
      </c>
      <c r="F50" s="2">
        <f t="shared" si="9"/>
        <v>99999</v>
      </c>
      <c r="G50" s="2">
        <f t="shared" si="9"/>
        <v>99999</v>
      </c>
      <c r="H50" s="2">
        <f t="shared" si="9"/>
        <v>99999</v>
      </c>
      <c r="I50" s="2">
        <f t="shared" si="9"/>
        <v>99999</v>
      </c>
      <c r="J50" s="2">
        <f t="shared" si="9"/>
        <v>99999</v>
      </c>
      <c r="K50" s="2">
        <f t="shared" si="9"/>
        <v>99999</v>
      </c>
      <c r="L50" s="2">
        <f t="shared" si="9"/>
        <v>99999</v>
      </c>
      <c r="M50" s="2">
        <f t="shared" si="9"/>
        <v>99999</v>
      </c>
      <c r="N50" s="13">
        <f t="shared" si="10"/>
        <v>99999</v>
      </c>
      <c r="O50" s="19">
        <f t="shared" si="11"/>
        <v>0</v>
      </c>
      <c r="P50" s="8">
        <f>N50*COS(ABS(TRUNC(B50,4)-Param!$D$14))</f>
        <v>87250.557822994946</v>
      </c>
      <c r="Q50" s="4">
        <f t="shared" ca="1" si="12"/>
        <v>0</v>
      </c>
      <c r="R50" s="4">
        <f t="shared" ca="1" si="13"/>
        <v>0</v>
      </c>
      <c r="S50" s="4">
        <f ca="1">IF(P50&gt;Radar!AC12,-1,OFFSET(C$36,0,O50)/OFFSET(C$34,0,O50)/(N50/SQRT(Q50)+1))</f>
        <v>-1</v>
      </c>
      <c r="T50" s="1">
        <f t="shared" ca="1" si="14"/>
        <v>0</v>
      </c>
    </row>
    <row r="51" spans="1:20" s="4" customFormat="1">
      <c r="A51" s="4">
        <f t="shared" si="15"/>
        <v>41</v>
      </c>
      <c r="B51" s="4">
        <f>MOD(ATAN(A51/Param!$B$29*2)+Param!$D$14,2*PI())</f>
        <v>2.507409068018331</v>
      </c>
      <c r="D51" s="2">
        <f t="shared" si="9"/>
        <v>99999</v>
      </c>
      <c r="E51" s="2">
        <f t="shared" si="9"/>
        <v>99999</v>
      </c>
      <c r="F51" s="2">
        <f t="shared" si="9"/>
        <v>99999</v>
      </c>
      <c r="G51" s="2">
        <f t="shared" si="9"/>
        <v>99999</v>
      </c>
      <c r="H51" s="2">
        <f t="shared" si="9"/>
        <v>99999</v>
      </c>
      <c r="I51" s="2">
        <f t="shared" si="9"/>
        <v>99999</v>
      </c>
      <c r="J51" s="2">
        <f t="shared" si="9"/>
        <v>99999</v>
      </c>
      <c r="K51" s="2">
        <f t="shared" si="9"/>
        <v>99999</v>
      </c>
      <c r="L51" s="2">
        <f t="shared" si="9"/>
        <v>99999</v>
      </c>
      <c r="M51" s="2">
        <f t="shared" si="9"/>
        <v>99999</v>
      </c>
      <c r="N51" s="13">
        <f t="shared" ref="N51" si="16">MIN(D51:M51)</f>
        <v>99999</v>
      </c>
      <c r="O51" s="19">
        <f>ROUND((N51-TRUNC(N51,5))*10000000,0)</f>
        <v>0</v>
      </c>
      <c r="P51" s="8">
        <f>N51*COS(ABS(TRUNC(B51,4)-Param!$D$14))</f>
        <v>87744.36580434833</v>
      </c>
      <c r="Q51" s="4">
        <f t="shared" ca="1" si="12"/>
        <v>0</v>
      </c>
      <c r="R51" s="4">
        <f t="shared" ca="1" si="13"/>
        <v>0</v>
      </c>
      <c r="S51" s="4">
        <f ca="1">IF(P51&gt;Radar!AC13,-1,OFFSET(C$36,0,O51)/OFFSET(C$34,0,O51)/(N51/SQRT(Q51)+1))</f>
        <v>-1</v>
      </c>
      <c r="T51" s="1">
        <f t="shared" ca="1" si="14"/>
        <v>0</v>
      </c>
    </row>
    <row r="52" spans="1:20" s="4" customFormat="1">
      <c r="A52" s="4">
        <f t="shared" si="15"/>
        <v>40</v>
      </c>
      <c r="B52" s="4">
        <f>MOD(ATAN(A52/Param!$B$29*2)+Param!$D$14,2*PI())</f>
        <v>2.4970859660472073</v>
      </c>
      <c r="D52" s="2">
        <f t="shared" ref="D52:M61" si="17">IF(IF(D$37,ABS(MOD(D$31-$B52+PI(),2*PI())-PI())&lt;D$35),        ROUND(D$30*COS(D$31-$B52)-SQRT(D$34*D$34-POWER(D$30*SIN(D$31-$B52),2)),5)+        (COLUMN()-3)/10000000,    99999)</f>
        <v>99999</v>
      </c>
      <c r="E52" s="2">
        <f t="shared" si="17"/>
        <v>99999</v>
      </c>
      <c r="F52" s="2">
        <f t="shared" si="17"/>
        <v>99999</v>
      </c>
      <c r="G52" s="2">
        <f t="shared" si="17"/>
        <v>99999</v>
      </c>
      <c r="H52" s="2">
        <f t="shared" si="17"/>
        <v>99999</v>
      </c>
      <c r="I52" s="2">
        <f t="shared" si="17"/>
        <v>99999</v>
      </c>
      <c r="J52" s="2">
        <f t="shared" si="17"/>
        <v>99999</v>
      </c>
      <c r="K52" s="2">
        <f t="shared" si="17"/>
        <v>99999</v>
      </c>
      <c r="L52" s="2">
        <f t="shared" si="17"/>
        <v>99999</v>
      </c>
      <c r="M52" s="2">
        <f t="shared" si="17"/>
        <v>99999</v>
      </c>
      <c r="N52" s="13">
        <f t="shared" ref="N52:N115" si="18">MIN(D52:M52)</f>
        <v>99999</v>
      </c>
      <c r="O52" s="19">
        <f t="shared" ref="O52:O115" si="19">ROUND((N52-TRUNC(N52,5))*10000000,0)</f>
        <v>0</v>
      </c>
      <c r="P52" s="8">
        <f>N52*COS(ABS(TRUNC(B52,4)-Param!$D$14))</f>
        <v>88238.456859258062</v>
      </c>
      <c r="Q52" s="4">
        <f t="shared" ca="1" si="12"/>
        <v>0</v>
      </c>
      <c r="R52" s="4">
        <f t="shared" ca="1" si="13"/>
        <v>0</v>
      </c>
      <c r="S52" s="4">
        <f ca="1">IF(P52&gt;Radar!AC14,-1,OFFSET(C$36,0,O52)/OFFSET(C$34,0,O52)/(N52/SQRT(Q52)+1))</f>
        <v>-1</v>
      </c>
      <c r="T52" s="1">
        <f t="shared" ca="1" si="14"/>
        <v>0</v>
      </c>
    </row>
    <row r="53" spans="1:20" s="4" customFormat="1">
      <c r="A53" s="4">
        <f t="shared" si="15"/>
        <v>39</v>
      </c>
      <c r="B53" s="4">
        <f>MOD(ATAN(A53/Param!$B$29*2)+Param!$D$14,2*PI())</f>
        <v>2.486647931786075</v>
      </c>
      <c r="D53" s="2">
        <f t="shared" si="17"/>
        <v>99999</v>
      </c>
      <c r="E53" s="2">
        <f t="shared" si="17"/>
        <v>99999</v>
      </c>
      <c r="F53" s="2">
        <f t="shared" si="17"/>
        <v>99999</v>
      </c>
      <c r="G53" s="2">
        <f t="shared" si="17"/>
        <v>99999</v>
      </c>
      <c r="H53" s="2">
        <f t="shared" si="17"/>
        <v>99999</v>
      </c>
      <c r="I53" s="2">
        <f t="shared" si="17"/>
        <v>99999</v>
      </c>
      <c r="J53" s="2">
        <f t="shared" si="17"/>
        <v>99999</v>
      </c>
      <c r="K53" s="2">
        <f t="shared" si="17"/>
        <v>99999</v>
      </c>
      <c r="L53" s="2">
        <f t="shared" si="17"/>
        <v>99999</v>
      </c>
      <c r="M53" s="2">
        <f t="shared" si="17"/>
        <v>99999</v>
      </c>
      <c r="N53" s="13">
        <f t="shared" si="18"/>
        <v>99999</v>
      </c>
      <c r="O53" s="19">
        <f t="shared" si="19"/>
        <v>0</v>
      </c>
      <c r="P53" s="8">
        <f>N53*COS(ABS(TRUNC(B53,4)-Param!$D$14))</f>
        <v>88723.004128695684</v>
      </c>
      <c r="Q53" s="4">
        <f t="shared" ca="1" si="12"/>
        <v>0</v>
      </c>
      <c r="R53" s="4">
        <f t="shared" ca="1" si="13"/>
        <v>0</v>
      </c>
      <c r="S53" s="4">
        <f ca="1">IF(P53&gt;Radar!AC15,-1,OFFSET(C$36,0,O53)/OFFSET(C$34,0,O53)/(N53/SQRT(Q53)+1))</f>
        <v>-1</v>
      </c>
      <c r="T53" s="1">
        <f t="shared" ca="1" si="14"/>
        <v>0</v>
      </c>
    </row>
    <row r="54" spans="1:20" s="4" customFormat="1">
      <c r="A54" s="4">
        <f t="shared" si="15"/>
        <v>38</v>
      </c>
      <c r="B54" s="4">
        <f>MOD(ATAN(A54/Param!$B$29*2)+Param!$D$14,2*PI())</f>
        <v>2.476095347565801</v>
      </c>
      <c r="D54" s="2">
        <f t="shared" si="17"/>
        <v>99999</v>
      </c>
      <c r="E54" s="2">
        <f t="shared" si="17"/>
        <v>99999</v>
      </c>
      <c r="F54" s="2">
        <f t="shared" si="17"/>
        <v>99999</v>
      </c>
      <c r="G54" s="2">
        <f t="shared" si="17"/>
        <v>99999</v>
      </c>
      <c r="H54" s="2">
        <f t="shared" si="17"/>
        <v>99999</v>
      </c>
      <c r="I54" s="2">
        <f t="shared" si="17"/>
        <v>99999</v>
      </c>
      <c r="J54" s="2">
        <f t="shared" si="17"/>
        <v>99999</v>
      </c>
      <c r="K54" s="2">
        <f t="shared" si="17"/>
        <v>99999</v>
      </c>
      <c r="L54" s="2">
        <f t="shared" si="17"/>
        <v>99999</v>
      </c>
      <c r="M54" s="2">
        <f t="shared" si="17"/>
        <v>99999</v>
      </c>
      <c r="N54" s="13">
        <f t="shared" si="18"/>
        <v>99999</v>
      </c>
      <c r="O54" s="19">
        <f t="shared" si="19"/>
        <v>0</v>
      </c>
      <c r="P54" s="8">
        <f>N54*COS(ABS(TRUNC(B54,4)-Param!$D$14))</f>
        <v>89206.994492958489</v>
      </c>
      <c r="Q54" s="4">
        <f t="shared" ca="1" si="12"/>
        <v>0</v>
      </c>
      <c r="R54" s="4">
        <f t="shared" ca="1" si="13"/>
        <v>0</v>
      </c>
      <c r="S54" s="4">
        <f ca="1">IF(P54&gt;Radar!AC16,-1,OFFSET(C$36,0,O54)/OFFSET(C$34,0,O54)/(N54/SQRT(Q54)+1))</f>
        <v>-1</v>
      </c>
      <c r="T54" s="1">
        <f t="shared" ca="1" si="14"/>
        <v>0</v>
      </c>
    </row>
    <row r="55" spans="1:20" s="4" customFormat="1">
      <c r="A55" s="4">
        <f t="shared" si="15"/>
        <v>37</v>
      </c>
      <c r="B55" s="4">
        <f>MOD(ATAN(A55/Param!$B$29*2)+Param!$D$14,2*PI())</f>
        <v>2.4654287061851345</v>
      </c>
      <c r="D55" s="2">
        <f t="shared" si="17"/>
        <v>99999</v>
      </c>
      <c r="E55" s="2">
        <f t="shared" si="17"/>
        <v>99999</v>
      </c>
      <c r="F55" s="2">
        <f t="shared" si="17"/>
        <v>99999</v>
      </c>
      <c r="G55" s="2">
        <f t="shared" si="17"/>
        <v>99999</v>
      </c>
      <c r="H55" s="2">
        <f t="shared" si="17"/>
        <v>99999</v>
      </c>
      <c r="I55" s="2">
        <f t="shared" si="17"/>
        <v>99999</v>
      </c>
      <c r="J55" s="2">
        <f t="shared" si="17"/>
        <v>99999</v>
      </c>
      <c r="K55" s="2">
        <f t="shared" si="17"/>
        <v>99999</v>
      </c>
      <c r="L55" s="2">
        <f t="shared" si="17"/>
        <v>99999</v>
      </c>
      <c r="M55" s="2">
        <f t="shared" si="17"/>
        <v>99999</v>
      </c>
      <c r="N55" s="13">
        <f t="shared" si="18"/>
        <v>99999</v>
      </c>
      <c r="O55" s="19">
        <f t="shared" si="19"/>
        <v>0</v>
      </c>
      <c r="P55" s="8">
        <f>N55*COS(ABS(TRUNC(B55,4)-Param!$D$14))</f>
        <v>89680.961653171209</v>
      </c>
      <c r="Q55" s="4">
        <f t="shared" ca="1" si="12"/>
        <v>0</v>
      </c>
      <c r="R55" s="4">
        <f t="shared" ca="1" si="13"/>
        <v>0</v>
      </c>
      <c r="S55" s="4">
        <f ca="1">IF(P55&gt;Radar!AC17,-1,OFFSET(C$36,0,O55)/OFFSET(C$34,0,O55)/(N55/SQRT(Q55)+1))</f>
        <v>-1</v>
      </c>
      <c r="T55" s="1">
        <f t="shared" ca="1" si="14"/>
        <v>0</v>
      </c>
    </row>
    <row r="56" spans="1:20" s="4" customFormat="1">
      <c r="A56" s="4">
        <f t="shared" si="15"/>
        <v>36</v>
      </c>
      <c r="B56" s="4">
        <f>MOD(ATAN(A56/Param!$B$29*2)+Param!$D$14,2*PI())</f>
        <v>2.4546486149506488</v>
      </c>
      <c r="D56" s="2">
        <f t="shared" si="17"/>
        <v>99999</v>
      </c>
      <c r="E56" s="2">
        <f t="shared" si="17"/>
        <v>99999</v>
      </c>
      <c r="F56" s="2">
        <f t="shared" si="17"/>
        <v>99999</v>
      </c>
      <c r="G56" s="2">
        <f t="shared" si="17"/>
        <v>99999</v>
      </c>
      <c r="H56" s="2">
        <f t="shared" si="17"/>
        <v>99999</v>
      </c>
      <c r="I56" s="2">
        <f t="shared" si="17"/>
        <v>99999</v>
      </c>
      <c r="J56" s="2">
        <f t="shared" si="17"/>
        <v>99999</v>
      </c>
      <c r="K56" s="2">
        <f t="shared" si="17"/>
        <v>99999</v>
      </c>
      <c r="L56" s="2">
        <f t="shared" si="17"/>
        <v>99999</v>
      </c>
      <c r="M56" s="2">
        <f t="shared" si="17"/>
        <v>99999</v>
      </c>
      <c r="N56" s="13">
        <f t="shared" si="18"/>
        <v>99999</v>
      </c>
      <c r="O56" s="19">
        <f t="shared" si="19"/>
        <v>0</v>
      </c>
      <c r="P56" s="8">
        <f>N56*COS(ABS(TRUNC(B56,4)-Param!$D$14))</f>
        <v>90153.50781614882</v>
      </c>
      <c r="Q56" s="4">
        <f t="shared" ca="1" si="12"/>
        <v>0</v>
      </c>
      <c r="R56" s="4">
        <f t="shared" ca="1" si="13"/>
        <v>0</v>
      </c>
      <c r="S56" s="4">
        <f ca="1">IF(P56&gt;Radar!AC18,-1,OFFSET(C$36,0,O56)/OFFSET(C$34,0,O56)/(N56/SQRT(Q56)+1))</f>
        <v>-1</v>
      </c>
      <c r="T56" s="1">
        <f t="shared" ca="1" si="14"/>
        <v>0</v>
      </c>
    </row>
    <row r="57" spans="1:20" s="4" customFormat="1">
      <c r="A57" s="4">
        <f t="shared" si="15"/>
        <v>35</v>
      </c>
      <c r="B57" s="4">
        <f>MOD(ATAN(A57/Param!$B$29*2)+Param!$D$14,2*PI())</f>
        <v>2.4437557996070201</v>
      </c>
      <c r="D57" s="2">
        <f t="shared" si="17"/>
        <v>99999</v>
      </c>
      <c r="E57" s="2">
        <f t="shared" si="17"/>
        <v>99999</v>
      </c>
      <c r="F57" s="2">
        <f t="shared" si="17"/>
        <v>99999</v>
      </c>
      <c r="G57" s="2">
        <f t="shared" si="17"/>
        <v>99999</v>
      </c>
      <c r="H57" s="2">
        <f t="shared" si="17"/>
        <v>99999</v>
      </c>
      <c r="I57" s="2">
        <f t="shared" si="17"/>
        <v>99999</v>
      </c>
      <c r="J57" s="2">
        <f t="shared" si="17"/>
        <v>99999</v>
      </c>
      <c r="K57" s="2">
        <f t="shared" si="17"/>
        <v>99999</v>
      </c>
      <c r="L57" s="2">
        <f t="shared" si="17"/>
        <v>99999</v>
      </c>
      <c r="M57" s="2">
        <f t="shared" si="17"/>
        <v>99999</v>
      </c>
      <c r="N57" s="13">
        <f t="shared" si="18"/>
        <v>99999</v>
      </c>
      <c r="O57" s="19">
        <f>ROUND((N57-TRUNC(N57,5))*10000000,0)</f>
        <v>0</v>
      </c>
      <c r="P57" s="8">
        <f>N57*COS(ABS(TRUNC(B57,4)-Param!$D$14))</f>
        <v>90619.767335993471</v>
      </c>
      <c r="Q57" s="4">
        <f t="shared" ca="1" si="12"/>
        <v>0</v>
      </c>
      <c r="R57" s="4">
        <f t="shared" ca="1" si="13"/>
        <v>0</v>
      </c>
      <c r="S57" s="4">
        <f ca="1">IF(P57&gt;Radar!AC19,-1,OFFSET(C$36,0,O57)/OFFSET(C$34,0,O57)/(N57/SQRT(Q57)+1))</f>
        <v>-1</v>
      </c>
      <c r="T57" s="1">
        <f t="shared" ca="1" si="14"/>
        <v>0</v>
      </c>
    </row>
    <row r="58" spans="1:20" s="4" customFormat="1">
      <c r="A58" s="4">
        <f t="shared" si="15"/>
        <v>34</v>
      </c>
      <c r="B58" s="4">
        <f>MOD(ATAN(A58/Param!$B$29*2)+Param!$D$14,2*PI())</f>
        <v>2.4327511081331101</v>
      </c>
      <c r="D58" s="2">
        <f t="shared" si="17"/>
        <v>99999</v>
      </c>
      <c r="E58" s="2">
        <f t="shared" si="17"/>
        <v>99999</v>
      </c>
      <c r="F58" s="2">
        <f t="shared" si="17"/>
        <v>99999</v>
      </c>
      <c r="G58" s="2">
        <f t="shared" si="17"/>
        <v>99999</v>
      </c>
      <c r="H58" s="2">
        <f t="shared" si="17"/>
        <v>99999</v>
      </c>
      <c r="I58" s="2">
        <f t="shared" si="17"/>
        <v>99999</v>
      </c>
      <c r="J58" s="2">
        <f t="shared" si="17"/>
        <v>99999</v>
      </c>
      <c r="K58" s="2">
        <f t="shared" si="17"/>
        <v>99999</v>
      </c>
      <c r="L58" s="2">
        <f t="shared" si="17"/>
        <v>99999</v>
      </c>
      <c r="M58" s="2">
        <f t="shared" si="17"/>
        <v>99999</v>
      </c>
      <c r="N58" s="13">
        <f t="shared" si="18"/>
        <v>99999</v>
      </c>
      <c r="O58" s="19">
        <f t="shared" si="19"/>
        <v>0</v>
      </c>
      <c r="P58" s="8">
        <f>N58*COS(ABS(TRUNC(B58,4)-Param!$D$14))</f>
        <v>91079.389254441048</v>
      </c>
      <c r="Q58" s="4">
        <f t="shared" ca="1" si="12"/>
        <v>0</v>
      </c>
      <c r="R58" s="4">
        <f t="shared" ca="1" si="13"/>
        <v>0</v>
      </c>
      <c r="S58" s="4">
        <f ca="1">IF(P58&gt;Radar!AC20,-1,OFFSET(C$36,0,O58)/OFFSET(C$34,0,O58)/(N58/SQRT(Q58)+1))</f>
        <v>-1</v>
      </c>
      <c r="T58" s="1">
        <f t="shared" ca="1" si="14"/>
        <v>0</v>
      </c>
    </row>
    <row r="59" spans="1:20" s="4" customFormat="1">
      <c r="A59" s="4">
        <f t="shared" si="15"/>
        <v>33</v>
      </c>
      <c r="B59" s="4">
        <f>MOD(ATAN(A59/Param!$B$29*2)+Param!$D$14,2*PI())</f>
        <v>2.4216355143782646</v>
      </c>
      <c r="D59" s="2">
        <f t="shared" si="17"/>
        <v>99999</v>
      </c>
      <c r="E59" s="2">
        <f t="shared" si="17"/>
        <v>99999</v>
      </c>
      <c r="F59" s="2">
        <f t="shared" si="17"/>
        <v>99999</v>
      </c>
      <c r="G59" s="2">
        <f t="shared" si="17"/>
        <v>99999</v>
      </c>
      <c r="H59" s="2">
        <f t="shared" si="17"/>
        <v>99999</v>
      </c>
      <c r="I59" s="2">
        <f t="shared" si="17"/>
        <v>99999</v>
      </c>
      <c r="J59" s="2">
        <f t="shared" si="17"/>
        <v>99999</v>
      </c>
      <c r="K59" s="2">
        <f t="shared" si="17"/>
        <v>99999</v>
      </c>
      <c r="L59" s="2">
        <f t="shared" si="17"/>
        <v>99999</v>
      </c>
      <c r="M59" s="2">
        <f t="shared" si="17"/>
        <v>99999</v>
      </c>
      <c r="N59" s="13">
        <f t="shared" si="18"/>
        <v>99999</v>
      </c>
      <c r="O59" s="19">
        <f t="shared" si="19"/>
        <v>0</v>
      </c>
      <c r="P59" s="8">
        <f>N59*COS(ABS(TRUNC(B59,4)-Param!$D$14))</f>
        <v>91532.018156367267</v>
      </c>
      <c r="Q59" s="4">
        <f t="shared" ca="1" si="12"/>
        <v>0</v>
      </c>
      <c r="R59" s="4">
        <f t="shared" ca="1" si="13"/>
        <v>0</v>
      </c>
      <c r="S59" s="4">
        <f ca="1">IF(P59&gt;Radar!AC21,-1,OFFSET(C$36,0,O59)/OFFSET(C$34,0,O59)/(N59/SQRT(Q59)+1))</f>
        <v>-1</v>
      </c>
      <c r="T59" s="1">
        <f t="shared" ca="1" si="14"/>
        <v>0</v>
      </c>
    </row>
    <row r="60" spans="1:20" s="4" customFormat="1">
      <c r="A60" s="4">
        <f t="shared" si="15"/>
        <v>32</v>
      </c>
      <c r="B60" s="4">
        <f>MOD(ATAN(A60/Param!$B$29*2)+Param!$D$14,2*PI())</f>
        <v>2.410410121512315</v>
      </c>
      <c r="D60" s="2">
        <f t="shared" si="17"/>
        <v>99999</v>
      </c>
      <c r="E60" s="2">
        <f t="shared" si="17"/>
        <v>99999</v>
      </c>
      <c r="F60" s="2">
        <f t="shared" si="17"/>
        <v>99999</v>
      </c>
      <c r="G60" s="2">
        <f t="shared" si="17"/>
        <v>99999</v>
      </c>
      <c r="H60" s="2">
        <f t="shared" si="17"/>
        <v>99999</v>
      </c>
      <c r="I60" s="2">
        <f t="shared" si="17"/>
        <v>99999</v>
      </c>
      <c r="J60" s="2">
        <f t="shared" si="17"/>
        <v>99999</v>
      </c>
      <c r="K60" s="2">
        <f t="shared" si="17"/>
        <v>99999</v>
      </c>
      <c r="L60" s="2">
        <f t="shared" si="17"/>
        <v>99999</v>
      </c>
      <c r="M60" s="2">
        <f t="shared" si="17"/>
        <v>99999</v>
      </c>
      <c r="N60" s="13">
        <f t="shared" si="18"/>
        <v>99999</v>
      </c>
      <c r="O60" s="19">
        <f t="shared" si="19"/>
        <v>0</v>
      </c>
      <c r="P60" s="8">
        <f>N60*COS(ABS(TRUNC(B60,4)-Param!$D$14))</f>
        <v>91977.294228521161</v>
      </c>
      <c r="Q60" s="4">
        <f t="shared" ca="1" si="12"/>
        <v>0</v>
      </c>
      <c r="R60" s="4">
        <f t="shared" ca="1" si="13"/>
        <v>0</v>
      </c>
      <c r="S60" s="4">
        <f ca="1">IF(P60&gt;Radar!AC22,-1,OFFSET(C$36,0,O60)/OFFSET(C$34,0,O60)/(N60/SQRT(Q60)+1))</f>
        <v>-1</v>
      </c>
      <c r="T60" s="1">
        <f t="shared" ca="1" si="14"/>
        <v>0</v>
      </c>
    </row>
    <row r="61" spans="1:20" s="4" customFormat="1">
      <c r="A61" s="4">
        <f t="shared" si="15"/>
        <v>31</v>
      </c>
      <c r="B61" s="4">
        <f>MOD(ATAN(A61/Param!$B$29*2)+Param!$D$14,2*PI())</f>
        <v>2.3990761652619916</v>
      </c>
      <c r="D61" s="2">
        <f t="shared" si="17"/>
        <v>99999</v>
      </c>
      <c r="E61" s="2">
        <f t="shared" si="17"/>
        <v>99999</v>
      </c>
      <c r="F61" s="2">
        <f t="shared" si="17"/>
        <v>99999</v>
      </c>
      <c r="G61" s="2">
        <f t="shared" si="17"/>
        <v>99999</v>
      </c>
      <c r="H61" s="2">
        <f t="shared" si="17"/>
        <v>99999</v>
      </c>
      <c r="I61" s="2">
        <f t="shared" si="17"/>
        <v>99999</v>
      </c>
      <c r="J61" s="2">
        <f t="shared" si="17"/>
        <v>99999</v>
      </c>
      <c r="K61" s="2">
        <f t="shared" si="17"/>
        <v>99999</v>
      </c>
      <c r="L61" s="2">
        <f t="shared" si="17"/>
        <v>99999</v>
      </c>
      <c r="M61" s="2">
        <f t="shared" si="17"/>
        <v>99999</v>
      </c>
      <c r="N61" s="13">
        <f t="shared" si="18"/>
        <v>99999</v>
      </c>
      <c r="O61" s="19">
        <f t="shared" si="19"/>
        <v>0</v>
      </c>
      <c r="P61" s="8">
        <f>N61*COS(ABS(TRUNC(B61,4)-Param!$D$14))</f>
        <v>92418.672933160327</v>
      </c>
      <c r="Q61" s="4">
        <f t="shared" ca="1" si="12"/>
        <v>0</v>
      </c>
      <c r="R61" s="4">
        <f t="shared" ca="1" si="13"/>
        <v>0</v>
      </c>
      <c r="S61" s="4">
        <f ca="1">IF(P61&gt;Radar!AC23,-1,OFFSET(C$36,0,O61)/OFFSET(C$34,0,O61)/(N61/SQRT(Q61)+1))</f>
        <v>-1</v>
      </c>
      <c r="T61" s="1">
        <f t="shared" ca="1" si="14"/>
        <v>0</v>
      </c>
    </row>
    <row r="62" spans="1:20" s="4" customFormat="1">
      <c r="A62" s="4">
        <f t="shared" si="15"/>
        <v>30</v>
      </c>
      <c r="B62" s="4">
        <f>MOD(ATAN(A62/Param!$B$29*2)+Param!$D$14,2*PI())</f>
        <v>2.3876350169058438</v>
      </c>
      <c r="D62" s="2">
        <f t="shared" ref="D62:M71" si="20">IF(IF(D$37,ABS(MOD(D$31-$B62+PI(),2*PI())-PI())&lt;D$35),        ROUND(D$30*COS(D$31-$B62)-SQRT(D$34*D$34-POWER(D$30*SIN(D$31-$B62),2)),5)+        (COLUMN()-3)/10000000,    99999)</f>
        <v>99999</v>
      </c>
      <c r="E62" s="2">
        <f t="shared" si="20"/>
        <v>99999</v>
      </c>
      <c r="F62" s="2">
        <f t="shared" si="20"/>
        <v>99999</v>
      </c>
      <c r="G62" s="2">
        <f t="shared" si="20"/>
        <v>99999</v>
      </c>
      <c r="H62" s="2">
        <f t="shared" si="20"/>
        <v>99999</v>
      </c>
      <c r="I62" s="2">
        <f t="shared" si="20"/>
        <v>99999</v>
      </c>
      <c r="J62" s="2">
        <f t="shared" si="20"/>
        <v>99999</v>
      </c>
      <c r="K62" s="2">
        <f t="shared" si="20"/>
        <v>99999</v>
      </c>
      <c r="L62" s="2">
        <f t="shared" si="20"/>
        <v>99999</v>
      </c>
      <c r="M62" s="2">
        <f t="shared" si="20"/>
        <v>99999</v>
      </c>
      <c r="N62" s="13">
        <f t="shared" si="18"/>
        <v>99999</v>
      </c>
      <c r="O62" s="19">
        <f t="shared" si="19"/>
        <v>0</v>
      </c>
      <c r="P62" s="8">
        <f>N62*COS(ABS(TRUNC(B62,4)-Param!$D$14))</f>
        <v>92848.041037140763</v>
      </c>
      <c r="Q62" s="4">
        <f t="shared" ca="1" si="12"/>
        <v>0</v>
      </c>
      <c r="R62" s="4">
        <f t="shared" ca="1" si="13"/>
        <v>0</v>
      </c>
      <c r="S62" s="4">
        <f ca="1">IF(P62&gt;Radar!AC24,-1,OFFSET(C$36,0,O62)/OFFSET(C$34,0,O62)/(N62/SQRT(Q62)+1))</f>
        <v>-1</v>
      </c>
      <c r="T62" s="1">
        <f t="shared" ca="1" si="14"/>
        <v>0</v>
      </c>
    </row>
    <row r="63" spans="1:20" s="4" customFormat="1">
      <c r="A63" s="4">
        <f t="shared" si="15"/>
        <v>29</v>
      </c>
      <c r="B63" s="4">
        <f>MOD(ATAN(A63/Param!$B$29*2)+Param!$D$14,2*PI())</f>
        <v>2.3760881859993352</v>
      </c>
      <c r="D63" s="2">
        <f t="shared" si="20"/>
        <v>99999</v>
      </c>
      <c r="E63" s="2">
        <f t="shared" si="20"/>
        <v>99999</v>
      </c>
      <c r="F63" s="2">
        <f t="shared" si="20"/>
        <v>99999</v>
      </c>
      <c r="G63" s="2">
        <f t="shared" si="20"/>
        <v>99999</v>
      </c>
      <c r="H63" s="2">
        <f t="shared" si="20"/>
        <v>99999</v>
      </c>
      <c r="I63" s="2">
        <f t="shared" si="20"/>
        <v>99999</v>
      </c>
      <c r="J63" s="2">
        <f t="shared" si="20"/>
        <v>99999</v>
      </c>
      <c r="K63" s="2">
        <f t="shared" si="20"/>
        <v>99999</v>
      </c>
      <c r="L63" s="2">
        <f t="shared" si="20"/>
        <v>99999</v>
      </c>
      <c r="M63" s="2">
        <f t="shared" si="20"/>
        <v>99999</v>
      </c>
      <c r="N63" s="13">
        <f t="shared" si="18"/>
        <v>99999</v>
      </c>
      <c r="O63" s="19">
        <f t="shared" si="19"/>
        <v>0</v>
      </c>
      <c r="P63" s="8">
        <f>N63*COS(ABS(TRUNC(B63,4)-Param!$D$14))</f>
        <v>93272.555792480984</v>
      </c>
      <c r="Q63" s="4">
        <f t="shared" ca="1" si="12"/>
        <v>0</v>
      </c>
      <c r="R63" s="4">
        <f t="shared" ca="1" si="13"/>
        <v>0</v>
      </c>
      <c r="S63" s="4">
        <f ca="1">IF(P63&gt;Radar!AC25,-1,OFFSET(C$36,0,O63)/OFFSET(C$34,0,O63)/(N63/SQRT(Q63)+1))</f>
        <v>-1</v>
      </c>
      <c r="T63" s="1">
        <f t="shared" ca="1" si="14"/>
        <v>0</v>
      </c>
    </row>
    <row r="64" spans="1:20" s="4" customFormat="1">
      <c r="A64" s="4">
        <f t="shared" si="15"/>
        <v>28</v>
      </c>
      <c r="B64" s="4">
        <f>MOD(ATAN(A64/Param!$B$29*2)+Param!$D$14,2*PI())</f>
        <v>2.3644373228015789</v>
      </c>
      <c r="D64" s="2">
        <f t="shared" si="20"/>
        <v>99999</v>
      </c>
      <c r="E64" s="2">
        <f t="shared" si="20"/>
        <v>99999</v>
      </c>
      <c r="F64" s="2">
        <f t="shared" si="20"/>
        <v>99999</v>
      </c>
      <c r="G64" s="2">
        <f t="shared" si="20"/>
        <v>99999</v>
      </c>
      <c r="H64" s="2">
        <f t="shared" si="20"/>
        <v>99999</v>
      </c>
      <c r="I64" s="2">
        <f t="shared" si="20"/>
        <v>99999</v>
      </c>
      <c r="J64" s="2">
        <f t="shared" si="20"/>
        <v>99999</v>
      </c>
      <c r="K64" s="2">
        <f t="shared" si="20"/>
        <v>99999</v>
      </c>
      <c r="L64" s="2">
        <f t="shared" si="20"/>
        <v>99999</v>
      </c>
      <c r="M64" s="2">
        <f t="shared" si="20"/>
        <v>99999</v>
      </c>
      <c r="N64" s="13">
        <f t="shared" si="18"/>
        <v>99999</v>
      </c>
      <c r="O64" s="19">
        <f t="shared" si="19"/>
        <v>0</v>
      </c>
      <c r="P64" s="8">
        <f>N64*COS(ABS(TRUNC(B64,4)-Param!$D$14))</f>
        <v>93684.51993344893</v>
      </c>
      <c r="Q64" s="4">
        <f t="shared" ca="1" si="12"/>
        <v>0</v>
      </c>
      <c r="R64" s="4">
        <f t="shared" ca="1" si="13"/>
        <v>0</v>
      </c>
      <c r="S64" s="4">
        <f ca="1">IF(P64&gt;Radar!AC26,-1,OFFSET(C$36,0,O64)/OFFSET(C$34,0,O64)/(N64/SQRT(Q64)+1))</f>
        <v>-1</v>
      </c>
      <c r="T64" s="1">
        <f t="shared" ca="1" si="14"/>
        <v>0</v>
      </c>
    </row>
    <row r="65" spans="1:20" s="4" customFormat="1">
      <c r="A65" s="4">
        <f t="shared" si="15"/>
        <v>27</v>
      </c>
      <c r="B65" s="4">
        <f>MOD(ATAN(A65/Param!$B$29*2)+Param!$D$14,2*PI())</f>
        <v>2.352684220375191</v>
      </c>
      <c r="D65" s="2">
        <f t="shared" si="20"/>
        <v>99999</v>
      </c>
      <c r="E65" s="2">
        <f t="shared" si="20"/>
        <v>99999</v>
      </c>
      <c r="F65" s="2">
        <f t="shared" si="20"/>
        <v>99999</v>
      </c>
      <c r="G65" s="2">
        <f t="shared" si="20"/>
        <v>99999</v>
      </c>
      <c r="H65" s="2">
        <f t="shared" si="20"/>
        <v>99999</v>
      </c>
      <c r="I65" s="2">
        <f t="shared" si="20"/>
        <v>99999</v>
      </c>
      <c r="J65" s="2">
        <f t="shared" si="20"/>
        <v>99999</v>
      </c>
      <c r="K65" s="2">
        <f t="shared" si="20"/>
        <v>99999</v>
      </c>
      <c r="L65" s="2">
        <f t="shared" si="20"/>
        <v>99999</v>
      </c>
      <c r="M65" s="2">
        <f t="shared" si="20"/>
        <v>99999</v>
      </c>
      <c r="N65" s="13">
        <f t="shared" si="18"/>
        <v>99999</v>
      </c>
      <c r="O65" s="19">
        <f t="shared" si="19"/>
        <v>0</v>
      </c>
      <c r="P65" s="8">
        <f>N65*COS(ABS(TRUNC(B65,4)-Param!$D$14))</f>
        <v>94090.652645314869</v>
      </c>
      <c r="Q65" s="4">
        <f t="shared" ca="1" si="12"/>
        <v>0</v>
      </c>
      <c r="R65" s="4">
        <f t="shared" ca="1" si="13"/>
        <v>0</v>
      </c>
      <c r="S65" s="4">
        <f ca="1">IF(P65&gt;Radar!AC27,-1,OFFSET(C$36,0,O65)/OFFSET(C$34,0,O65)/(N65/SQRT(Q65)+1))</f>
        <v>-1</v>
      </c>
      <c r="T65" s="1">
        <f t="shared" ca="1" si="14"/>
        <v>0</v>
      </c>
    </row>
    <row r="66" spans="1:20" s="4" customFormat="1">
      <c r="A66" s="4">
        <f t="shared" si="15"/>
        <v>26</v>
      </c>
      <c r="B66" s="4">
        <f>MOD(ATAN(A66/Param!$B$29*2)+Param!$D$14,2*PI())</f>
        <v>2.3408308163310294</v>
      </c>
      <c r="D66" s="2">
        <f t="shared" si="20"/>
        <v>99999</v>
      </c>
      <c r="E66" s="2">
        <f t="shared" si="20"/>
        <v>99999</v>
      </c>
      <c r="F66" s="2">
        <f t="shared" si="20"/>
        <v>99999</v>
      </c>
      <c r="G66" s="2">
        <f t="shared" si="20"/>
        <v>99999</v>
      </c>
      <c r="H66" s="2">
        <f t="shared" si="20"/>
        <v>99999</v>
      </c>
      <c r="I66" s="2">
        <f t="shared" si="20"/>
        <v>99999</v>
      </c>
      <c r="J66" s="2">
        <f t="shared" si="20"/>
        <v>99999</v>
      </c>
      <c r="K66" s="2">
        <f t="shared" si="20"/>
        <v>99999</v>
      </c>
      <c r="L66" s="2">
        <f t="shared" si="20"/>
        <v>99999</v>
      </c>
      <c r="M66" s="2">
        <f t="shared" si="20"/>
        <v>99999</v>
      </c>
      <c r="N66" s="13">
        <f t="shared" si="18"/>
        <v>99999</v>
      </c>
      <c r="O66" s="19">
        <f t="shared" si="19"/>
        <v>0</v>
      </c>
      <c r="P66" s="8">
        <f>N66*COS(ABS(TRUNC(B66,4)-Param!$D$14))</f>
        <v>94483.684326723131</v>
      </c>
      <c r="Q66" s="4">
        <f t="shared" ca="1" si="12"/>
        <v>0</v>
      </c>
      <c r="R66" s="4">
        <f t="shared" ca="1" si="13"/>
        <v>0</v>
      </c>
      <c r="S66" s="4">
        <f ca="1">IF(P66&gt;Radar!AC28,-1,OFFSET(C$36,0,O66)/OFFSET(C$34,0,O66)/(N66/SQRT(Q66)+1))</f>
        <v>-1</v>
      </c>
      <c r="T66" s="1">
        <f t="shared" ca="1" si="14"/>
        <v>0</v>
      </c>
    </row>
    <row r="67" spans="1:20" s="4" customFormat="1">
      <c r="A67" s="4">
        <f t="shared" si="15"/>
        <v>25</v>
      </c>
      <c r="B67" s="4">
        <f>MOD(ATAN(A67/Param!$B$29*2)+Param!$D$14,2*PI())</f>
        <v>2.328879194190121</v>
      </c>
      <c r="D67" s="2">
        <f t="shared" si="20"/>
        <v>99999</v>
      </c>
      <c r="E67" s="2">
        <f t="shared" si="20"/>
        <v>99999</v>
      </c>
      <c r="F67" s="2">
        <f t="shared" si="20"/>
        <v>99999</v>
      </c>
      <c r="G67" s="2">
        <f t="shared" si="20"/>
        <v>99999</v>
      </c>
      <c r="H67" s="2">
        <f t="shared" si="20"/>
        <v>99999</v>
      </c>
      <c r="I67" s="2">
        <f t="shared" si="20"/>
        <v>99999</v>
      </c>
      <c r="J67" s="2">
        <f t="shared" si="20"/>
        <v>99999</v>
      </c>
      <c r="K67" s="2">
        <f t="shared" si="20"/>
        <v>99999</v>
      </c>
      <c r="L67" s="2">
        <f t="shared" si="20"/>
        <v>99999</v>
      </c>
      <c r="M67" s="2">
        <f t="shared" si="20"/>
        <v>99999</v>
      </c>
      <c r="N67" s="13">
        <f t="shared" si="18"/>
        <v>99999</v>
      </c>
      <c r="O67" s="19">
        <f t="shared" si="19"/>
        <v>0</v>
      </c>
      <c r="P67" s="8">
        <f>N67*COS(ABS(TRUNC(B67,4)-Param!$D$14))</f>
        <v>94869.88513939883</v>
      </c>
      <c r="Q67" s="4">
        <f t="shared" ca="1" si="12"/>
        <v>0</v>
      </c>
      <c r="R67" s="4">
        <f t="shared" ca="1" si="13"/>
        <v>0</v>
      </c>
      <c r="S67" s="4">
        <f ca="1">IF(P67&gt;Radar!AC29,-1,OFFSET(C$36,0,O67)/OFFSET(C$34,0,O67)/(N67/SQRT(Q67)+1))</f>
        <v>-1</v>
      </c>
      <c r="T67" s="1">
        <f t="shared" ca="1" si="14"/>
        <v>0</v>
      </c>
    </row>
    <row r="68" spans="1:20" s="4" customFormat="1">
      <c r="A68" s="4">
        <f t="shared" si="15"/>
        <v>24</v>
      </c>
      <c r="B68" s="4">
        <f>MOD(ATAN(A68/Param!$B$29*2)+Param!$D$14,2*PI())</f>
        <v>2.3168315843359353</v>
      </c>
      <c r="D68" s="2">
        <f t="shared" si="20"/>
        <v>99999</v>
      </c>
      <c r="E68" s="2">
        <f t="shared" si="20"/>
        <v>99999</v>
      </c>
      <c r="F68" s="2">
        <f t="shared" si="20"/>
        <v>99999</v>
      </c>
      <c r="G68" s="2">
        <f t="shared" si="20"/>
        <v>99999</v>
      </c>
      <c r="H68" s="2">
        <f t="shared" si="20"/>
        <v>99999</v>
      </c>
      <c r="I68" s="2">
        <f t="shared" si="20"/>
        <v>99999</v>
      </c>
      <c r="J68" s="2">
        <f t="shared" si="20"/>
        <v>99999</v>
      </c>
      <c r="K68" s="2">
        <f t="shared" si="20"/>
        <v>99999</v>
      </c>
      <c r="L68" s="2">
        <f t="shared" si="20"/>
        <v>99999</v>
      </c>
      <c r="M68" s="2">
        <f t="shared" si="20"/>
        <v>99999</v>
      </c>
      <c r="N68" s="13">
        <f t="shared" si="18"/>
        <v>99999</v>
      </c>
      <c r="O68" s="19">
        <f t="shared" si="19"/>
        <v>0</v>
      </c>
      <c r="P68" s="8">
        <f>N68*COS(ABS(TRUNC(B68,4)-Param!$D$14))</f>
        <v>95242.424852548851</v>
      </c>
      <c r="Q68" s="4">
        <f t="shared" ca="1" si="12"/>
        <v>0</v>
      </c>
      <c r="R68" s="4">
        <f t="shared" ca="1" si="13"/>
        <v>0</v>
      </c>
      <c r="S68" s="4">
        <f ca="1">IF(P68&gt;Radar!AC30,-1,OFFSET(C$36,0,O68)/OFFSET(C$34,0,O68)/(N68/SQRT(Q68)+1))</f>
        <v>-1</v>
      </c>
      <c r="T68" s="1">
        <f t="shared" ca="1" si="14"/>
        <v>0</v>
      </c>
    </row>
    <row r="69" spans="1:20" s="4" customFormat="1">
      <c r="A69" s="4">
        <f t="shared" si="15"/>
        <v>23</v>
      </c>
      <c r="B69" s="4">
        <f>MOD(ATAN(A69/Param!$B$29*2)+Param!$D$14,2*PI())</f>
        <v>2.3046903645312846</v>
      </c>
      <c r="D69" s="2">
        <f t="shared" si="20"/>
        <v>99999</v>
      </c>
      <c r="E69" s="2">
        <f t="shared" si="20"/>
        <v>99999</v>
      </c>
      <c r="F69" s="2">
        <f t="shared" si="20"/>
        <v>99999</v>
      </c>
      <c r="G69" s="2">
        <f t="shared" si="20"/>
        <v>99999</v>
      </c>
      <c r="H69" s="2">
        <f t="shared" si="20"/>
        <v>99999</v>
      </c>
      <c r="I69" s="2">
        <f t="shared" si="20"/>
        <v>99999</v>
      </c>
      <c r="J69" s="2">
        <f t="shared" si="20"/>
        <v>99999</v>
      </c>
      <c r="K69" s="2">
        <f t="shared" si="20"/>
        <v>99999</v>
      </c>
      <c r="L69" s="2">
        <f t="shared" si="20"/>
        <v>99999</v>
      </c>
      <c r="M69" s="2">
        <f t="shared" si="20"/>
        <v>99999</v>
      </c>
      <c r="N69" s="13">
        <f t="shared" si="18"/>
        <v>99999</v>
      </c>
      <c r="O69" s="19">
        <f t="shared" si="19"/>
        <v>0</v>
      </c>
      <c r="P69" s="8">
        <f>N69*COS(ABS(TRUNC(B69,4)-Param!$D$14))</f>
        <v>95607.113745832568</v>
      </c>
      <c r="Q69" s="4">
        <f t="shared" ca="1" si="12"/>
        <v>0</v>
      </c>
      <c r="R69" s="4">
        <f t="shared" ca="1" si="13"/>
        <v>0</v>
      </c>
      <c r="S69" s="4">
        <f ca="1">IF(P69&gt;Radar!AC31,-1,OFFSET(C$36,0,O69)/OFFSET(C$34,0,O69)/(N69/SQRT(Q69)+1))</f>
        <v>-1</v>
      </c>
      <c r="T69" s="1">
        <f t="shared" ca="1" si="14"/>
        <v>0</v>
      </c>
    </row>
    <row r="70" spans="1:20" s="4" customFormat="1">
      <c r="A70" s="4">
        <f t="shared" si="15"/>
        <v>22</v>
      </c>
      <c r="B70" s="4">
        <f>MOD(ATAN(A70/Param!$B$29*2)+Param!$D$14,2*PI())</f>
        <v>2.2924580599756141</v>
      </c>
      <c r="D70" s="2">
        <f t="shared" si="20"/>
        <v>99999</v>
      </c>
      <c r="E70" s="2">
        <f t="shared" si="20"/>
        <v>99999</v>
      </c>
      <c r="F70" s="2">
        <f t="shared" si="20"/>
        <v>99999</v>
      </c>
      <c r="G70" s="2">
        <f t="shared" si="20"/>
        <v>99999</v>
      </c>
      <c r="H70" s="2">
        <f t="shared" si="20"/>
        <v>99999</v>
      </c>
      <c r="I70" s="2">
        <f t="shared" si="20"/>
        <v>99999</v>
      </c>
      <c r="J70" s="2">
        <f t="shared" si="20"/>
        <v>99999</v>
      </c>
      <c r="K70" s="2">
        <f t="shared" si="20"/>
        <v>99999</v>
      </c>
      <c r="L70" s="2">
        <f t="shared" si="20"/>
        <v>99999</v>
      </c>
      <c r="M70" s="2">
        <f t="shared" si="20"/>
        <v>99999</v>
      </c>
      <c r="N70" s="13">
        <f t="shared" si="18"/>
        <v>99999</v>
      </c>
      <c r="O70" s="19">
        <f t="shared" si="19"/>
        <v>0</v>
      </c>
      <c r="P70" s="8">
        <f>N70*COS(ABS(TRUNC(B70,4)-Param!$D$14))</f>
        <v>95957.572652806906</v>
      </c>
      <c r="Q70" s="4">
        <f t="shared" ca="1" si="12"/>
        <v>0</v>
      </c>
      <c r="R70" s="4">
        <f t="shared" ca="1" si="13"/>
        <v>0</v>
      </c>
      <c r="S70" s="4">
        <f ca="1">IF(P70&gt;Radar!AC32,-1,OFFSET(C$36,0,O70)/OFFSET(C$34,0,O70)/(N70/SQRT(Q70)+1))</f>
        <v>-1</v>
      </c>
      <c r="T70" s="1">
        <f t="shared" ca="1" si="14"/>
        <v>0</v>
      </c>
    </row>
    <row r="71" spans="1:20" s="4" customFormat="1">
      <c r="A71" s="4">
        <f t="shared" si="15"/>
        <v>21</v>
      </c>
      <c r="B71" s="4">
        <f>MOD(ATAN(A71/Param!$B$29*2)+Param!$D$14,2*PI())</f>
        <v>2.2801373428801894</v>
      </c>
      <c r="D71" s="2">
        <f t="shared" si="20"/>
        <v>99999</v>
      </c>
      <c r="E71" s="2">
        <f t="shared" si="20"/>
        <v>99999</v>
      </c>
      <c r="F71" s="2">
        <f t="shared" si="20"/>
        <v>99999</v>
      </c>
      <c r="G71" s="2">
        <f t="shared" si="20"/>
        <v>99999</v>
      </c>
      <c r="H71" s="2">
        <f t="shared" si="20"/>
        <v>99999</v>
      </c>
      <c r="I71" s="2">
        <f t="shared" si="20"/>
        <v>99999</v>
      </c>
      <c r="J71" s="2">
        <f t="shared" si="20"/>
        <v>99999</v>
      </c>
      <c r="K71" s="2">
        <f t="shared" si="20"/>
        <v>99999</v>
      </c>
      <c r="L71" s="2">
        <f t="shared" si="20"/>
        <v>99999</v>
      </c>
      <c r="M71" s="2">
        <f t="shared" si="20"/>
        <v>99999</v>
      </c>
      <c r="N71" s="13">
        <f t="shared" si="18"/>
        <v>99999</v>
      </c>
      <c r="O71" s="19">
        <f t="shared" si="19"/>
        <v>0</v>
      </c>
      <c r="P71" s="8">
        <f>N71*COS(ABS(TRUNC(B71,4)-Param!$D$14))</f>
        <v>96296.445805988347</v>
      </c>
      <c r="Q71" s="4">
        <f t="shared" ca="1" si="12"/>
        <v>0</v>
      </c>
      <c r="R71" s="4">
        <f t="shared" ca="1" si="13"/>
        <v>0</v>
      </c>
      <c r="S71" s="4">
        <f ca="1">IF(P71&gt;Radar!AC33,-1,OFFSET(C$36,0,O71)/OFFSET(C$34,0,O71)/(N71/SQRT(Q71)+1))</f>
        <v>-1</v>
      </c>
      <c r="T71" s="1">
        <f t="shared" ca="1" si="14"/>
        <v>0</v>
      </c>
    </row>
    <row r="72" spans="1:20" s="4" customFormat="1">
      <c r="A72" s="4">
        <f t="shared" si="15"/>
        <v>20</v>
      </c>
      <c r="B72" s="4">
        <f>MOD(ATAN(A72/Param!$B$29*2)+Param!$D$14,2*PI())</f>
        <v>2.2677310315408197</v>
      </c>
      <c r="D72" s="2">
        <f t="shared" ref="D72:M81" si="21">IF(IF(D$37,ABS(MOD(D$31-$B72+PI(),2*PI())-PI())&lt;D$35),        ROUND(D$30*COS(D$31-$B72)-SQRT(D$34*D$34-POWER(D$30*SIN(D$31-$B72),2)),5)+        (COLUMN()-3)/10000000,    99999)</f>
        <v>99999</v>
      </c>
      <c r="E72" s="2">
        <f t="shared" si="21"/>
        <v>99999</v>
      </c>
      <c r="F72" s="2">
        <f t="shared" si="21"/>
        <v>99999</v>
      </c>
      <c r="G72" s="2">
        <f t="shared" si="21"/>
        <v>99999</v>
      </c>
      <c r="H72" s="2">
        <f t="shared" si="21"/>
        <v>99999</v>
      </c>
      <c r="I72" s="2">
        <f t="shared" si="21"/>
        <v>99999</v>
      </c>
      <c r="J72" s="2">
        <f t="shared" si="21"/>
        <v>99999</v>
      </c>
      <c r="K72" s="2">
        <f t="shared" si="21"/>
        <v>99999</v>
      </c>
      <c r="L72" s="2">
        <f t="shared" si="21"/>
        <v>99999</v>
      </c>
      <c r="M72" s="2">
        <f t="shared" si="21"/>
        <v>99999</v>
      </c>
      <c r="N72" s="13">
        <f t="shared" si="18"/>
        <v>99999</v>
      </c>
      <c r="O72" s="19">
        <f t="shared" si="19"/>
        <v>0</v>
      </c>
      <c r="P72" s="8">
        <f>N72*COS(ABS(TRUNC(B72,4)-Param!$D$14))</f>
        <v>96623.327237573438</v>
      </c>
      <c r="Q72" s="4">
        <f t="shared" ca="1" si="12"/>
        <v>0</v>
      </c>
      <c r="R72" s="4">
        <f t="shared" ca="1" si="13"/>
        <v>0</v>
      </c>
      <c r="S72" s="4">
        <f ca="1">IF(P72&gt;Radar!AC34,-1,OFFSET(C$36,0,O72)/OFFSET(C$34,0,O72)/(N72/SQRT(Q72)+1))</f>
        <v>-1</v>
      </c>
      <c r="T72" s="1">
        <f t="shared" ca="1" si="14"/>
        <v>0</v>
      </c>
    </row>
    <row r="73" spans="1:20" s="4" customFormat="1">
      <c r="A73" s="4">
        <f t="shared" si="15"/>
        <v>19</v>
      </c>
      <c r="B73" s="4">
        <f>MOD(ATAN(A73/Param!$B$29*2)+Param!$D$14,2*PI())</f>
        <v>2.2552420888901556</v>
      </c>
      <c r="D73" s="2">
        <f t="shared" si="21"/>
        <v>99999</v>
      </c>
      <c r="E73" s="2">
        <f t="shared" si="21"/>
        <v>99999</v>
      </c>
      <c r="F73" s="2">
        <f t="shared" si="21"/>
        <v>99999</v>
      </c>
      <c r="G73" s="2">
        <f t="shared" si="21"/>
        <v>99999</v>
      </c>
      <c r="H73" s="2">
        <f t="shared" si="21"/>
        <v>99999</v>
      </c>
      <c r="I73" s="2">
        <f t="shared" si="21"/>
        <v>99999</v>
      </c>
      <c r="J73" s="2">
        <f t="shared" si="21"/>
        <v>99999</v>
      </c>
      <c r="K73" s="2">
        <f t="shared" si="21"/>
        <v>99999</v>
      </c>
      <c r="L73" s="2">
        <f t="shared" si="21"/>
        <v>99999</v>
      </c>
      <c r="M73" s="2">
        <f t="shared" si="21"/>
        <v>99999</v>
      </c>
      <c r="N73" s="13">
        <f t="shared" si="18"/>
        <v>99999</v>
      </c>
      <c r="O73" s="19">
        <f t="shared" si="19"/>
        <v>0</v>
      </c>
      <c r="P73" s="8">
        <f>N73*COS(ABS(TRUNC(B73,4)-Param!$D$14))</f>
        <v>96937.807865030481</v>
      </c>
      <c r="Q73" s="4">
        <f t="shared" ca="1" si="12"/>
        <v>0</v>
      </c>
      <c r="R73" s="4">
        <f t="shared" ca="1" si="13"/>
        <v>0</v>
      </c>
      <c r="S73" s="4">
        <f ca="1">IF(P73&gt;Radar!AC35,-1,OFFSET(C$36,0,O73)/OFFSET(C$34,0,O73)/(N73/SQRT(Q73)+1))</f>
        <v>-1</v>
      </c>
      <c r="T73" s="1">
        <f t="shared" ca="1" si="14"/>
        <v>0</v>
      </c>
    </row>
    <row r="74" spans="1:20" s="4" customFormat="1">
      <c r="A74" s="4">
        <f t="shared" si="15"/>
        <v>18</v>
      </c>
      <c r="B74" s="4">
        <f>MOD(ATAN(A74/Param!$B$29*2)+Param!$D$14,2*PI())</f>
        <v>2.242673620514342</v>
      </c>
      <c r="D74" s="2">
        <f t="shared" si="21"/>
        <v>99999</v>
      </c>
      <c r="E74" s="2">
        <f t="shared" si="21"/>
        <v>99999</v>
      </c>
      <c r="F74" s="2">
        <f t="shared" si="21"/>
        <v>99999</v>
      </c>
      <c r="G74" s="2">
        <f t="shared" si="21"/>
        <v>99999</v>
      </c>
      <c r="H74" s="2">
        <f t="shared" si="21"/>
        <v>99999</v>
      </c>
      <c r="I74" s="2">
        <f t="shared" si="21"/>
        <v>99999</v>
      </c>
      <c r="J74" s="2">
        <f t="shared" si="21"/>
        <v>99999</v>
      </c>
      <c r="K74" s="2">
        <f t="shared" si="21"/>
        <v>99999</v>
      </c>
      <c r="L74" s="2">
        <f t="shared" si="21"/>
        <v>99999</v>
      </c>
      <c r="M74" s="2">
        <f t="shared" si="21"/>
        <v>99999</v>
      </c>
      <c r="N74" s="13">
        <f t="shared" si="18"/>
        <v>99999</v>
      </c>
      <c r="O74" s="19">
        <f t="shared" si="19"/>
        <v>0</v>
      </c>
      <c r="P74" s="8">
        <f>N74*COS(ABS(TRUNC(B74,4)-Param!$D$14))</f>
        <v>97239.475633733295</v>
      </c>
      <c r="Q74" s="4">
        <f t="shared" ref="Q74:Q105" ca="1" si="22">IF(O74=0,0,(POWER(OFFSET(C$34,0,O74),2)-POWER(OFFSET(C$30,0,O74)*SIN(OFFSET(C$31,0,O74)-$B74),2)))</f>
        <v>0</v>
      </c>
      <c r="R74" s="4">
        <f t="shared" ca="1" si="13"/>
        <v>0</v>
      </c>
      <c r="S74" s="4">
        <f ca="1">IF(P74&gt;Radar!AC36,-1,OFFSET(C$36,0,O74)/OFFSET(C$34,0,O74)/(N74/SQRT(Q74)+1))</f>
        <v>-1</v>
      </c>
      <c r="T74" s="1">
        <f t="shared" ca="1" si="14"/>
        <v>0</v>
      </c>
    </row>
    <row r="75" spans="1:20" s="4" customFormat="1">
      <c r="A75" s="4">
        <f t="shared" si="15"/>
        <v>17</v>
      </c>
      <c r="B75" s="4">
        <f>MOD(ATAN(A75/Param!$B$29*2)+Param!$D$14,2*PI())</f>
        <v>2.2300288721218546</v>
      </c>
      <c r="D75" s="2">
        <f t="shared" si="21"/>
        <v>99999</v>
      </c>
      <c r="E75" s="2">
        <f t="shared" si="21"/>
        <v>99999</v>
      </c>
      <c r="F75" s="2">
        <f t="shared" si="21"/>
        <v>99999</v>
      </c>
      <c r="G75" s="2">
        <f t="shared" si="21"/>
        <v>99999</v>
      </c>
      <c r="H75" s="2">
        <f t="shared" si="21"/>
        <v>99999</v>
      </c>
      <c r="I75" s="2">
        <f t="shared" si="21"/>
        <v>99999</v>
      </c>
      <c r="J75" s="2">
        <f t="shared" si="21"/>
        <v>99999</v>
      </c>
      <c r="K75" s="2">
        <f t="shared" si="21"/>
        <v>99999</v>
      </c>
      <c r="L75" s="2">
        <f t="shared" si="21"/>
        <v>99999</v>
      </c>
      <c r="M75" s="2">
        <f t="shared" si="21"/>
        <v>99999</v>
      </c>
      <c r="N75" s="13">
        <f t="shared" si="18"/>
        <v>99999</v>
      </c>
      <c r="O75" s="19">
        <f t="shared" si="19"/>
        <v>0</v>
      </c>
      <c r="P75" s="8">
        <f>N75*COS(ABS(TRUNC(B75,4)-Param!$D$14))</f>
        <v>97525.70586752471</v>
      </c>
      <c r="Q75" s="4">
        <f t="shared" ca="1" si="22"/>
        <v>0</v>
      </c>
      <c r="R75" s="4">
        <f t="shared" ca="1" si="13"/>
        <v>0</v>
      </c>
      <c r="S75" s="4">
        <f ca="1">IF(P75&gt;Radar!AC37,-1,OFFSET(C$36,0,O75)/OFFSET(C$34,0,O75)/(N75/SQRT(Q75)+1))</f>
        <v>-1</v>
      </c>
      <c r="T75" s="1">
        <f t="shared" ca="1" si="14"/>
        <v>0</v>
      </c>
    </row>
    <row r="76" spans="1:20" s="4" customFormat="1">
      <c r="A76" s="4">
        <f t="shared" si="15"/>
        <v>16</v>
      </c>
      <c r="B76" s="4">
        <f>MOD(ATAN(A76/Param!$B$29*2)+Param!$D$14,2*PI())</f>
        <v>2.2173112264556485</v>
      </c>
      <c r="D76" s="2">
        <f t="shared" si="21"/>
        <v>99999</v>
      </c>
      <c r="E76" s="2">
        <f t="shared" si="21"/>
        <v>99999</v>
      </c>
      <c r="F76" s="2">
        <f t="shared" si="21"/>
        <v>99999</v>
      </c>
      <c r="G76" s="2">
        <f t="shared" si="21"/>
        <v>99999</v>
      </c>
      <c r="H76" s="2">
        <f t="shared" si="21"/>
        <v>99999</v>
      </c>
      <c r="I76" s="2">
        <f t="shared" si="21"/>
        <v>99999</v>
      </c>
      <c r="J76" s="2">
        <f t="shared" si="21"/>
        <v>99999</v>
      </c>
      <c r="K76" s="2">
        <f t="shared" si="21"/>
        <v>99999</v>
      </c>
      <c r="L76" s="2">
        <f t="shared" si="21"/>
        <v>99999</v>
      </c>
      <c r="M76" s="2">
        <f t="shared" si="21"/>
        <v>99999</v>
      </c>
      <c r="N76" s="13">
        <f t="shared" si="18"/>
        <v>99999</v>
      </c>
      <c r="O76" s="19">
        <f t="shared" si="19"/>
        <v>0</v>
      </c>
      <c r="P76" s="8">
        <f>N76*COS(ABS(TRUNC(B76,4)-Param!$D$14))</f>
        <v>97798.539868144129</v>
      </c>
      <c r="Q76" s="4">
        <f t="shared" ca="1" si="22"/>
        <v>0</v>
      </c>
      <c r="R76" s="4">
        <f t="shared" ca="1" si="13"/>
        <v>0</v>
      </c>
      <c r="S76" s="4">
        <f ca="1">IF(P76&gt;Radar!AC38,-1,OFFSET(C$36,0,O76)/OFFSET(C$34,0,O76)/(N76/SQRT(Q76)+1))</f>
        <v>-1</v>
      </c>
      <c r="T76" s="1">
        <f t="shared" ca="1" si="14"/>
        <v>0</v>
      </c>
    </row>
    <row r="77" spans="1:20" s="4" customFormat="1">
      <c r="A77" s="4">
        <f t="shared" si="15"/>
        <v>15</v>
      </c>
      <c r="B77" s="4">
        <f>MOD(ATAN(A77/Param!$B$29*2)+Param!$D$14,2*PI())</f>
        <v>2.2045241996433598</v>
      </c>
      <c r="D77" s="2">
        <f t="shared" si="21"/>
        <v>99999</v>
      </c>
      <c r="E77" s="2">
        <f t="shared" si="21"/>
        <v>99999</v>
      </c>
      <c r="F77" s="2">
        <f t="shared" si="21"/>
        <v>99999</v>
      </c>
      <c r="G77" s="2">
        <f t="shared" si="21"/>
        <v>99999</v>
      </c>
      <c r="H77" s="2">
        <f t="shared" si="21"/>
        <v>99999</v>
      </c>
      <c r="I77" s="2">
        <f t="shared" si="21"/>
        <v>99999</v>
      </c>
      <c r="J77" s="2">
        <f t="shared" si="21"/>
        <v>99999</v>
      </c>
      <c r="K77" s="2">
        <f t="shared" si="21"/>
        <v>99999</v>
      </c>
      <c r="L77" s="2">
        <f t="shared" si="21"/>
        <v>99999</v>
      </c>
      <c r="M77" s="2">
        <f t="shared" si="21"/>
        <v>99999</v>
      </c>
      <c r="N77" s="13">
        <f t="shared" si="18"/>
        <v>99999</v>
      </c>
      <c r="O77" s="19">
        <f t="shared" si="19"/>
        <v>0</v>
      </c>
      <c r="P77" s="8">
        <f>N77*COS(ABS(TRUNC(B77,4)-Param!$D$14))</f>
        <v>98057.561549010847</v>
      </c>
      <c r="Q77" s="4">
        <f t="shared" ca="1" si="22"/>
        <v>0</v>
      </c>
      <c r="R77" s="4">
        <f t="shared" ca="1" si="13"/>
        <v>0</v>
      </c>
      <c r="S77" s="4">
        <f ca="1">IF(P77&gt;Radar!AC39,-1,OFFSET(C$36,0,O77)/OFFSET(C$34,0,O77)/(N77/SQRT(Q77)+1))</f>
        <v>-1</v>
      </c>
      <c r="T77" s="1">
        <f t="shared" ca="1" si="14"/>
        <v>0</v>
      </c>
    </row>
    <row r="78" spans="1:20" s="4" customFormat="1">
      <c r="A78" s="4">
        <f t="shared" si="15"/>
        <v>14</v>
      </c>
      <c r="B78" s="4">
        <f>MOD(ATAN(A78/Param!$B$29*2)+Param!$D$14,2*PI())</f>
        <v>2.1916714369840933</v>
      </c>
      <c r="D78" s="2">
        <f t="shared" si="21"/>
        <v>99999</v>
      </c>
      <c r="E78" s="2">
        <f t="shared" si="21"/>
        <v>99999</v>
      </c>
      <c r="F78" s="2">
        <f t="shared" si="21"/>
        <v>99999</v>
      </c>
      <c r="G78" s="2">
        <f t="shared" si="21"/>
        <v>99999</v>
      </c>
      <c r="H78" s="2">
        <f t="shared" si="21"/>
        <v>99999</v>
      </c>
      <c r="I78" s="2">
        <f t="shared" si="21"/>
        <v>99999</v>
      </c>
      <c r="J78" s="2">
        <f t="shared" si="21"/>
        <v>99999</v>
      </c>
      <c r="K78" s="2">
        <f t="shared" si="21"/>
        <v>99999</v>
      </c>
      <c r="L78" s="2">
        <f t="shared" si="21"/>
        <v>99999</v>
      </c>
      <c r="M78" s="2">
        <f t="shared" si="21"/>
        <v>99999</v>
      </c>
      <c r="N78" s="13">
        <f t="shared" si="18"/>
        <v>99999</v>
      </c>
      <c r="O78" s="19">
        <f t="shared" si="19"/>
        <v>0</v>
      </c>
      <c r="P78" s="8">
        <f>N78*COS(ABS(TRUNC(B78,4)-Param!$D$14))</f>
        <v>98302.352440395582</v>
      </c>
      <c r="Q78" s="4">
        <f t="shared" ca="1" si="22"/>
        <v>0</v>
      </c>
      <c r="R78" s="4">
        <f t="shared" ca="1" si="13"/>
        <v>0</v>
      </c>
      <c r="S78" s="4">
        <f ca="1">IF(P78&gt;Radar!AC40,-1,OFFSET(C$36,0,O78)/OFFSET(C$34,0,O78)/(N78/SQRT(Q78)+1))</f>
        <v>-1</v>
      </c>
      <c r="T78" s="1">
        <f t="shared" ca="1" si="14"/>
        <v>0</v>
      </c>
    </row>
    <row r="79" spans="1:20" s="4" customFormat="1">
      <c r="A79" s="4">
        <f t="shared" si="15"/>
        <v>13</v>
      </c>
      <c r="B79" s="4">
        <f>MOD(ATAN(A79/Param!$B$29*2)+Param!$D$14,2*PI())</f>
        <v>2.1787567081743591</v>
      </c>
      <c r="D79" s="2">
        <f t="shared" si="21"/>
        <v>99999</v>
      </c>
      <c r="E79" s="2">
        <f t="shared" si="21"/>
        <v>99999</v>
      </c>
      <c r="F79" s="2">
        <f t="shared" si="21"/>
        <v>99999</v>
      </c>
      <c r="G79" s="2">
        <f t="shared" si="21"/>
        <v>99999</v>
      </c>
      <c r="H79" s="2">
        <f t="shared" si="21"/>
        <v>99999</v>
      </c>
      <c r="I79" s="2">
        <f t="shared" si="21"/>
        <v>99999</v>
      </c>
      <c r="J79" s="2">
        <f t="shared" si="21"/>
        <v>99999</v>
      </c>
      <c r="K79" s="2">
        <f t="shared" si="21"/>
        <v>99999</v>
      </c>
      <c r="L79" s="2">
        <f t="shared" si="21"/>
        <v>99999</v>
      </c>
      <c r="M79" s="2">
        <f t="shared" si="21"/>
        <v>99999</v>
      </c>
      <c r="N79" s="13">
        <f t="shared" si="18"/>
        <v>99999</v>
      </c>
      <c r="O79" s="19">
        <f t="shared" si="19"/>
        <v>0</v>
      </c>
      <c r="P79" s="8">
        <f>N79*COS(ABS(TRUNC(B79,4)-Param!$D$14))</f>
        <v>98530.785064160882</v>
      </c>
      <c r="Q79" s="4">
        <f t="shared" ca="1" si="22"/>
        <v>0</v>
      </c>
      <c r="R79" s="4">
        <f t="shared" ca="1" si="13"/>
        <v>0</v>
      </c>
      <c r="S79" s="4">
        <f ca="1">IF(P79&gt;Radar!AC41,-1,OFFSET(C$36,0,O79)/OFFSET(C$34,0,O79)/(N79/SQRT(Q79)+1))</f>
        <v>-1</v>
      </c>
      <c r="T79" s="1">
        <f t="shared" ca="1" si="14"/>
        <v>0</v>
      </c>
    </row>
    <row r="80" spans="1:20" s="4" customFormat="1">
      <c r="A80" s="4">
        <f t="shared" si="15"/>
        <v>12</v>
      </c>
      <c r="B80" s="4">
        <f>MOD(ATAN(A80/Param!$B$29*2)+Param!$D$14,2*PI())</f>
        <v>2.1657839019798804</v>
      </c>
      <c r="D80" s="2">
        <f t="shared" si="21"/>
        <v>99999</v>
      </c>
      <c r="E80" s="2">
        <f t="shared" si="21"/>
        <v>99999</v>
      </c>
      <c r="F80" s="2">
        <f t="shared" si="21"/>
        <v>99999</v>
      </c>
      <c r="G80" s="2">
        <f t="shared" si="21"/>
        <v>99999</v>
      </c>
      <c r="H80" s="2">
        <f t="shared" si="21"/>
        <v>99999</v>
      </c>
      <c r="I80" s="2">
        <f t="shared" si="21"/>
        <v>99999</v>
      </c>
      <c r="J80" s="2">
        <f t="shared" si="21"/>
        <v>99999</v>
      </c>
      <c r="K80" s="2">
        <f t="shared" si="21"/>
        <v>99999</v>
      </c>
      <c r="L80" s="2">
        <f t="shared" si="21"/>
        <v>99999</v>
      </c>
      <c r="M80" s="2">
        <f t="shared" si="21"/>
        <v>99999</v>
      </c>
      <c r="N80" s="13">
        <f t="shared" si="18"/>
        <v>99999</v>
      </c>
      <c r="O80" s="19">
        <f t="shared" si="19"/>
        <v>0</v>
      </c>
      <c r="P80" s="8">
        <f>N80*COS(ABS(TRUNC(B80,4)-Param!$D$14))</f>
        <v>98744.400961812833</v>
      </c>
      <c r="Q80" s="4">
        <f t="shared" ca="1" si="22"/>
        <v>0</v>
      </c>
      <c r="R80" s="4">
        <f t="shared" ca="1" si="13"/>
        <v>0</v>
      </c>
      <c r="S80" s="4">
        <f ca="1">IF(P80&gt;Radar!AC42,-1,OFFSET(C$36,0,O80)/OFFSET(C$34,0,O80)/(N80/SQRT(Q80)+1))</f>
        <v>-1</v>
      </c>
      <c r="T80" s="1">
        <f t="shared" ca="1" si="14"/>
        <v>0</v>
      </c>
    </row>
    <row r="81" spans="1:20" s="4" customFormat="1">
      <c r="A81" s="4">
        <f t="shared" si="15"/>
        <v>11</v>
      </c>
      <c r="B81" s="4">
        <f>MOD(ATAN(A81/Param!$B$29*2)+Param!$D$14,2*PI())</f>
        <v>2.1527570203643016</v>
      </c>
      <c r="D81" s="2">
        <f t="shared" si="21"/>
        <v>99999</v>
      </c>
      <c r="E81" s="2">
        <f t="shared" si="21"/>
        <v>99999</v>
      </c>
      <c r="F81" s="2">
        <f t="shared" si="21"/>
        <v>99999</v>
      </c>
      <c r="G81" s="2">
        <f t="shared" si="21"/>
        <v>99999</v>
      </c>
      <c r="H81" s="2">
        <f t="shared" si="21"/>
        <v>99999</v>
      </c>
      <c r="I81" s="2">
        <f t="shared" si="21"/>
        <v>99999</v>
      </c>
      <c r="J81" s="2">
        <f t="shared" si="21"/>
        <v>99999</v>
      </c>
      <c r="K81" s="2">
        <f t="shared" si="21"/>
        <v>99999</v>
      </c>
      <c r="L81" s="2">
        <f t="shared" si="21"/>
        <v>99999</v>
      </c>
      <c r="M81" s="2">
        <f t="shared" si="21"/>
        <v>99999</v>
      </c>
      <c r="N81" s="13">
        <f t="shared" si="18"/>
        <v>99999</v>
      </c>
      <c r="O81" s="19">
        <f t="shared" si="19"/>
        <v>0</v>
      </c>
      <c r="P81" s="8">
        <f>N81*COS(ABS(TRUNC(B81,4)-Param!$D$14))</f>
        <v>98941.329290720823</v>
      </c>
      <c r="Q81" s="4">
        <f t="shared" ca="1" si="22"/>
        <v>0</v>
      </c>
      <c r="R81" s="4">
        <f t="shared" ca="1" si="13"/>
        <v>0</v>
      </c>
      <c r="S81" s="4">
        <f ca="1">IF(P81&gt;Radar!AC43,-1,OFFSET(C$36,0,O81)/OFFSET(C$34,0,O81)/(N81/SQRT(Q81)+1))</f>
        <v>-1</v>
      </c>
      <c r="T81" s="1">
        <f t="shared" ca="1" si="14"/>
        <v>0</v>
      </c>
    </row>
    <row r="82" spans="1:20" s="4" customFormat="1">
      <c r="A82" s="4">
        <f t="shared" si="15"/>
        <v>10</v>
      </c>
      <c r="B82" s="4">
        <f>MOD(ATAN(A82/Param!$B$29*2)+Param!$D$14,2*PI())</f>
        <v>2.139680172090153</v>
      </c>
      <c r="D82" s="2">
        <f t="shared" ref="D82:M91" si="23">IF(IF(D$37,ABS(MOD(D$31-$B82+PI(),2*PI())-PI())&lt;D$35),        ROUND(D$30*COS(D$31-$B82)-SQRT(D$34*D$34-POWER(D$30*SIN(D$31-$B82),2)),5)+        (COLUMN()-3)/10000000,    99999)</f>
        <v>99999</v>
      </c>
      <c r="E82" s="2">
        <f t="shared" si="23"/>
        <v>99999</v>
      </c>
      <c r="F82" s="2">
        <f t="shared" si="23"/>
        <v>99999</v>
      </c>
      <c r="G82" s="2">
        <f t="shared" si="23"/>
        <v>99999</v>
      </c>
      <c r="H82" s="2">
        <f t="shared" si="23"/>
        <v>99999</v>
      </c>
      <c r="I82" s="2">
        <f t="shared" si="23"/>
        <v>99999</v>
      </c>
      <c r="J82" s="2">
        <f t="shared" si="23"/>
        <v>99999</v>
      </c>
      <c r="K82" s="2">
        <f t="shared" si="23"/>
        <v>99999</v>
      </c>
      <c r="L82" s="2">
        <f t="shared" si="23"/>
        <v>99999</v>
      </c>
      <c r="M82" s="2">
        <f t="shared" si="23"/>
        <v>99999</v>
      </c>
      <c r="N82" s="13">
        <f t="shared" si="18"/>
        <v>99999</v>
      </c>
      <c r="O82" s="19">
        <f t="shared" si="19"/>
        <v>0</v>
      </c>
      <c r="P82" s="8">
        <f>N82*COS(ABS(TRUNC(B82,4)-Param!$D$14))</f>
        <v>99122.858095378149</v>
      </c>
      <c r="Q82" s="4">
        <f t="shared" ca="1" si="22"/>
        <v>0</v>
      </c>
      <c r="R82" s="4">
        <f t="shared" ca="1" si="13"/>
        <v>0</v>
      </c>
      <c r="S82" s="4">
        <f ca="1">IF(P82&gt;Radar!AC44,-1,OFFSET(C$36,0,O82)/OFFSET(C$34,0,O82)/(N82/SQRT(Q82)+1))</f>
        <v>-1</v>
      </c>
      <c r="T82" s="1">
        <f t="shared" ca="1" si="14"/>
        <v>0</v>
      </c>
    </row>
    <row r="83" spans="1:20" s="4" customFormat="1">
      <c r="A83" s="4">
        <f t="shared" si="15"/>
        <v>9</v>
      </c>
      <c r="B83" s="4">
        <f>MOD(ATAN(A83/Param!$B$29*2)+Param!$D$14,2*PI())</f>
        <v>2.1265575658118174</v>
      </c>
      <c r="D83" s="2">
        <f t="shared" si="23"/>
        <v>99999</v>
      </c>
      <c r="E83" s="2">
        <f t="shared" si="23"/>
        <v>99999</v>
      </c>
      <c r="F83" s="2">
        <f t="shared" si="23"/>
        <v>99999</v>
      </c>
      <c r="G83" s="2">
        <f t="shared" si="23"/>
        <v>99999</v>
      </c>
      <c r="H83" s="2">
        <f t="shared" si="23"/>
        <v>99999</v>
      </c>
      <c r="I83" s="2">
        <f t="shared" si="23"/>
        <v>99999</v>
      </c>
      <c r="J83" s="2">
        <f t="shared" si="23"/>
        <v>99999</v>
      </c>
      <c r="K83" s="2">
        <f t="shared" si="23"/>
        <v>99999</v>
      </c>
      <c r="L83" s="2">
        <f t="shared" si="23"/>
        <v>99999</v>
      </c>
      <c r="M83" s="2">
        <f t="shared" si="23"/>
        <v>99999</v>
      </c>
      <c r="N83" s="13">
        <f t="shared" si="18"/>
        <v>99999</v>
      </c>
      <c r="O83" s="19">
        <f t="shared" si="19"/>
        <v>0</v>
      </c>
      <c r="P83" s="8">
        <f>N83*COS(ABS(TRUNC(B83,4)-Param!$D$14))</f>
        <v>99287.376669620309</v>
      </c>
      <c r="Q83" s="4">
        <f t="shared" ca="1" si="22"/>
        <v>0</v>
      </c>
      <c r="R83" s="4">
        <f t="shared" ca="1" si="13"/>
        <v>0</v>
      </c>
      <c r="S83" s="4">
        <f ca="1">IF(P83&gt;Radar!AC45,-1,OFFSET(C$36,0,O83)/OFFSET(C$34,0,O83)/(N83/SQRT(Q83)+1))</f>
        <v>-1</v>
      </c>
      <c r="T83" s="1">
        <f t="shared" ca="1" si="14"/>
        <v>0</v>
      </c>
    </row>
    <row r="84" spans="1:20" s="4" customFormat="1">
      <c r="A84" s="4">
        <f t="shared" si="15"/>
        <v>8</v>
      </c>
      <c r="B84" s="4">
        <f>MOD(ATAN(A84/Param!$B$29*2)+Param!$D$14,2*PI())</f>
        <v>2.1133935026845578</v>
      </c>
      <c r="D84" s="2">
        <f t="shared" si="23"/>
        <v>99999</v>
      </c>
      <c r="E84" s="2">
        <f t="shared" si="23"/>
        <v>99999</v>
      </c>
      <c r="F84" s="2">
        <f t="shared" si="23"/>
        <v>99999</v>
      </c>
      <c r="G84" s="2">
        <f t="shared" si="23"/>
        <v>99999</v>
      </c>
      <c r="H84" s="2">
        <f t="shared" si="23"/>
        <v>99999</v>
      </c>
      <c r="I84" s="2">
        <f t="shared" si="23"/>
        <v>99999</v>
      </c>
      <c r="J84" s="2">
        <f t="shared" si="23"/>
        <v>99999</v>
      </c>
      <c r="K84" s="2">
        <f t="shared" si="23"/>
        <v>99999</v>
      </c>
      <c r="L84" s="2">
        <f t="shared" si="23"/>
        <v>99999</v>
      </c>
      <c r="M84" s="2">
        <f t="shared" si="23"/>
        <v>99999</v>
      </c>
      <c r="N84" s="13">
        <f t="shared" si="18"/>
        <v>99999</v>
      </c>
      <c r="O84" s="19">
        <f t="shared" si="19"/>
        <v>0</v>
      </c>
      <c r="P84" s="8">
        <f>N84*COS(ABS(TRUNC(B84,4)-Param!$D$14))</f>
        <v>99435.916987455843</v>
      </c>
      <c r="Q84" s="4">
        <f t="shared" ca="1" si="22"/>
        <v>0</v>
      </c>
      <c r="R84" s="4">
        <f t="shared" ca="1" si="13"/>
        <v>0</v>
      </c>
      <c r="S84" s="4">
        <f ca="1">IF(P84&gt;Radar!AC46,-1,OFFSET(C$36,0,O84)/OFFSET(C$34,0,O84)/(N84/SQRT(Q84)+1))</f>
        <v>-1</v>
      </c>
      <c r="T84" s="1">
        <f t="shared" ca="1" si="14"/>
        <v>0</v>
      </c>
    </row>
    <row r="85" spans="1:20" s="4" customFormat="1">
      <c r="A85" s="4">
        <f t="shared" si="15"/>
        <v>7</v>
      </c>
      <c r="B85" s="4">
        <f>MOD(ATAN(A85/Param!$B$29*2)+Param!$D$14,2*PI())</f>
        <v>2.1001923685178969</v>
      </c>
      <c r="D85" s="2">
        <f t="shared" si="23"/>
        <v>99999</v>
      </c>
      <c r="E85" s="2">
        <f t="shared" si="23"/>
        <v>99999</v>
      </c>
      <c r="F85" s="2">
        <f t="shared" si="23"/>
        <v>99999</v>
      </c>
      <c r="G85" s="2">
        <f t="shared" si="23"/>
        <v>99999</v>
      </c>
      <c r="H85" s="2">
        <f t="shared" si="23"/>
        <v>99999</v>
      </c>
      <c r="I85" s="2">
        <f t="shared" si="23"/>
        <v>99999</v>
      </c>
      <c r="J85" s="2">
        <f t="shared" si="23"/>
        <v>99999</v>
      </c>
      <c r="K85" s="2">
        <f t="shared" si="23"/>
        <v>99999</v>
      </c>
      <c r="L85" s="2">
        <f t="shared" si="23"/>
        <v>99999</v>
      </c>
      <c r="M85" s="2">
        <f t="shared" si="23"/>
        <v>99999</v>
      </c>
      <c r="N85" s="13">
        <f t="shared" si="18"/>
        <v>99999</v>
      </c>
      <c r="O85" s="19">
        <f t="shared" si="19"/>
        <v>0</v>
      </c>
      <c r="P85" s="8">
        <f>N85*COS(ABS(TRUNC(B85,4)-Param!$D$14))</f>
        <v>99567.131842683404</v>
      </c>
      <c r="Q85" s="4">
        <f t="shared" ca="1" si="22"/>
        <v>0</v>
      </c>
      <c r="R85" s="4">
        <f t="shared" ca="1" si="13"/>
        <v>0</v>
      </c>
      <c r="S85" s="4">
        <f ca="1">IF(P85&gt;Radar!AC47,-1,OFFSET(C$36,0,O85)/OFFSET(C$34,0,O85)/(N85/SQRT(Q85)+1))</f>
        <v>-1</v>
      </c>
      <c r="T85" s="1">
        <f t="shared" ca="1" si="14"/>
        <v>0</v>
      </c>
    </row>
    <row r="86" spans="1:20" s="4" customFormat="1">
      <c r="A86" s="4">
        <f t="shared" si="15"/>
        <v>6</v>
      </c>
      <c r="B86" s="4">
        <f>MOD(ATAN(A86/Param!$B$29*2)+Param!$D$14,2*PI())</f>
        <v>2.0869586255057162</v>
      </c>
      <c r="D86" s="2">
        <f t="shared" si="23"/>
        <v>99999</v>
      </c>
      <c r="E86" s="2">
        <f t="shared" si="23"/>
        <v>99999</v>
      </c>
      <c r="F86" s="2">
        <f t="shared" si="23"/>
        <v>99999</v>
      </c>
      <c r="G86" s="2">
        <f t="shared" si="23"/>
        <v>99999</v>
      </c>
      <c r="H86" s="2">
        <f t="shared" si="23"/>
        <v>99999</v>
      </c>
      <c r="I86" s="2">
        <f t="shared" si="23"/>
        <v>99999</v>
      </c>
      <c r="J86" s="2">
        <f t="shared" si="23"/>
        <v>99999</v>
      </c>
      <c r="K86" s="2">
        <f t="shared" si="23"/>
        <v>99999</v>
      </c>
      <c r="L86" s="2">
        <f t="shared" si="23"/>
        <v>99999</v>
      </c>
      <c r="M86" s="2">
        <f t="shared" si="23"/>
        <v>99999</v>
      </c>
      <c r="N86" s="13">
        <f t="shared" si="18"/>
        <v>99999</v>
      </c>
      <c r="O86" s="19">
        <f t="shared" si="19"/>
        <v>0</v>
      </c>
      <c r="P86" s="8">
        <f>N86*COS(ABS(TRUNC(B86,4)-Param!$D$14))</f>
        <v>99680.998372758579</v>
      </c>
      <c r="Q86" s="4">
        <f t="shared" ca="1" si="22"/>
        <v>0</v>
      </c>
      <c r="R86" s="4">
        <f t="shared" ca="1" si="13"/>
        <v>0</v>
      </c>
      <c r="S86" s="4">
        <f ca="1">IF(P86&gt;Radar!AC48,-1,OFFSET(C$36,0,O86)/OFFSET(C$34,0,O86)/(N86/SQRT(Q86)+1))</f>
        <v>-1</v>
      </c>
      <c r="T86" s="1">
        <f t="shared" ca="1" si="14"/>
        <v>0</v>
      </c>
    </row>
    <row r="87" spans="1:20" s="4" customFormat="1">
      <c r="A87" s="4">
        <f t="shared" si="15"/>
        <v>5</v>
      </c>
      <c r="B87" s="4">
        <f>MOD(ATAN(A87/Param!$B$29*2)+Param!$D$14,2*PI())</f>
        <v>2.0736968035693026</v>
      </c>
      <c r="D87" s="2">
        <f t="shared" si="23"/>
        <v>99999</v>
      </c>
      <c r="E87" s="2">
        <f t="shared" si="23"/>
        <v>99999</v>
      </c>
      <c r="F87" s="2">
        <f t="shared" si="23"/>
        <v>99999</v>
      </c>
      <c r="G87" s="2">
        <f t="shared" si="23"/>
        <v>99999</v>
      </c>
      <c r="H87" s="2">
        <f t="shared" si="23"/>
        <v>99999</v>
      </c>
      <c r="I87" s="2">
        <f t="shared" si="23"/>
        <v>99999</v>
      </c>
      <c r="J87" s="2">
        <f t="shared" si="23"/>
        <v>99999</v>
      </c>
      <c r="K87" s="2">
        <f t="shared" si="23"/>
        <v>99999</v>
      </c>
      <c r="L87" s="2">
        <f t="shared" si="23"/>
        <v>99999</v>
      </c>
      <c r="M87" s="2">
        <f t="shared" si="23"/>
        <v>99999</v>
      </c>
      <c r="N87" s="13">
        <f t="shared" si="18"/>
        <v>99999</v>
      </c>
      <c r="O87" s="19">
        <f t="shared" si="19"/>
        <v>0</v>
      </c>
      <c r="P87" s="8">
        <f>N87*COS(ABS(TRUNC(B87,4)-Param!$D$14))</f>
        <v>99778.161454323155</v>
      </c>
      <c r="Q87" s="4">
        <f t="shared" ca="1" si="22"/>
        <v>0</v>
      </c>
      <c r="R87" s="4">
        <f t="shared" ca="1" si="13"/>
        <v>0</v>
      </c>
      <c r="S87" s="4">
        <f ca="1">IF(P87&gt;Radar!AC49,-1,OFFSET(C$36,0,O87)/OFFSET(C$34,0,O87)/(N87/SQRT(Q87)+1))</f>
        <v>-1</v>
      </c>
      <c r="T87" s="1">
        <f t="shared" ca="1" si="14"/>
        <v>0</v>
      </c>
    </row>
    <row r="88" spans="1:20" s="4" customFormat="1">
      <c r="A88" s="4">
        <f t="shared" si="15"/>
        <v>4</v>
      </c>
      <c r="B88" s="4">
        <f>MOD(ATAN(A88/Param!$B$29*2)+Param!$D$14,2*PI())</f>
        <v>2.0604114913531713</v>
      </c>
      <c r="D88" s="2">
        <f t="shared" si="23"/>
        <v>99999</v>
      </c>
      <c r="E88" s="2">
        <f t="shared" si="23"/>
        <v>99999</v>
      </c>
      <c r="F88" s="2">
        <f t="shared" si="23"/>
        <v>99999</v>
      </c>
      <c r="G88" s="2">
        <f t="shared" si="23"/>
        <v>99999</v>
      </c>
      <c r="H88" s="2">
        <f t="shared" si="23"/>
        <v>99999</v>
      </c>
      <c r="I88" s="2">
        <f t="shared" si="23"/>
        <v>99999</v>
      </c>
      <c r="J88" s="2">
        <f t="shared" si="23"/>
        <v>99999</v>
      </c>
      <c r="K88" s="2">
        <f t="shared" si="23"/>
        <v>99999</v>
      </c>
      <c r="L88" s="2">
        <f t="shared" si="23"/>
        <v>99999</v>
      </c>
      <c r="M88" s="2">
        <f t="shared" si="23"/>
        <v>99999</v>
      </c>
      <c r="N88" s="13">
        <f t="shared" si="18"/>
        <v>99999</v>
      </c>
      <c r="O88" s="19">
        <f t="shared" si="19"/>
        <v>0</v>
      </c>
      <c r="P88" s="8">
        <f>N88*COS(ABS(TRUNC(B88,4)-Param!$D$14))</f>
        <v>99857.143080011243</v>
      </c>
      <c r="Q88" s="4">
        <f t="shared" ca="1" si="22"/>
        <v>0</v>
      </c>
      <c r="R88" s="4">
        <f t="shared" ca="1" si="13"/>
        <v>0</v>
      </c>
      <c r="S88" s="4">
        <f ca="1">IF(P88&gt;Radar!AC50,-1,OFFSET(C$36,0,O88)/OFFSET(C$34,0,O88)/(N88/SQRT(Q88)+1))</f>
        <v>-1</v>
      </c>
      <c r="T88" s="1">
        <f t="shared" ca="1" si="14"/>
        <v>0</v>
      </c>
    </row>
    <row r="89" spans="1:20" s="4" customFormat="1">
      <c r="A89" s="4">
        <f t="shared" si="15"/>
        <v>3</v>
      </c>
      <c r="B89" s="4">
        <f>MOD(ATAN(A89/Param!$B$29*2)+Param!$D$14,2*PI())</f>
        <v>2.0471073269167688</v>
      </c>
      <c r="D89" s="2">
        <f t="shared" si="23"/>
        <v>99999</v>
      </c>
      <c r="E89" s="2">
        <f t="shared" si="23"/>
        <v>99999</v>
      </c>
      <c r="F89" s="2">
        <f t="shared" si="23"/>
        <v>99999</v>
      </c>
      <c r="G89" s="2">
        <f t="shared" si="23"/>
        <v>99999</v>
      </c>
      <c r="H89" s="2">
        <f t="shared" si="23"/>
        <v>99999</v>
      </c>
      <c r="I89" s="2">
        <f t="shared" si="23"/>
        <v>99999</v>
      </c>
      <c r="J89" s="2">
        <f t="shared" si="23"/>
        <v>99999</v>
      </c>
      <c r="K89" s="2">
        <f t="shared" si="23"/>
        <v>99999</v>
      </c>
      <c r="L89" s="2">
        <f t="shared" si="23"/>
        <v>99999</v>
      </c>
      <c r="M89" s="2">
        <f t="shared" si="23"/>
        <v>99999</v>
      </c>
      <c r="N89" s="13">
        <f t="shared" si="18"/>
        <v>99999</v>
      </c>
      <c r="O89" s="19">
        <f t="shared" si="19"/>
        <v>0</v>
      </c>
      <c r="P89" s="8">
        <f>N89*COS(ABS(TRUNC(B89,4)-Param!$D$14))</f>
        <v>99919.125952494403</v>
      </c>
      <c r="Q89" s="4">
        <f t="shared" ca="1" si="22"/>
        <v>0</v>
      </c>
      <c r="R89" s="4">
        <f t="shared" ca="1" si="13"/>
        <v>0</v>
      </c>
      <c r="S89" s="4">
        <f ca="1">IF(P89&gt;Radar!AC51,-1,OFFSET(C$36,0,O89)/OFFSET(C$34,0,O89)/(N89/SQRT(Q89)+1))</f>
        <v>-1</v>
      </c>
      <c r="T89" s="1">
        <f t="shared" ca="1" si="14"/>
        <v>0</v>
      </c>
    </row>
    <row r="90" spans="1:20" s="4" customFormat="1">
      <c r="A90" s="4">
        <f t="shared" si="15"/>
        <v>2</v>
      </c>
      <c r="B90" s="4">
        <f>MOD(ATAN(A90/Param!$B$29*2)+Param!$D$14,2*PI())</f>
        <v>2.0337889881680766</v>
      </c>
      <c r="D90" s="2">
        <f t="shared" si="23"/>
        <v>99999</v>
      </c>
      <c r="E90" s="2">
        <f t="shared" si="23"/>
        <v>99999</v>
      </c>
      <c r="F90" s="2">
        <f t="shared" si="23"/>
        <v>99999</v>
      </c>
      <c r="G90" s="2">
        <f t="shared" si="23"/>
        <v>99999</v>
      </c>
      <c r="H90" s="2">
        <f t="shared" si="23"/>
        <v>99999</v>
      </c>
      <c r="I90" s="2">
        <f t="shared" si="23"/>
        <v>99999</v>
      </c>
      <c r="J90" s="2">
        <f t="shared" si="23"/>
        <v>99999</v>
      </c>
      <c r="K90" s="2">
        <f t="shared" si="23"/>
        <v>99999</v>
      </c>
      <c r="L90" s="2">
        <f t="shared" si="23"/>
        <v>99999</v>
      </c>
      <c r="M90" s="2">
        <f t="shared" si="23"/>
        <v>99999</v>
      </c>
      <c r="N90" s="13">
        <f t="shared" si="18"/>
        <v>99999</v>
      </c>
      <c r="O90" s="19">
        <f t="shared" si="19"/>
        <v>0</v>
      </c>
      <c r="P90" s="8">
        <f>N90*COS(ABS(TRUNC(B90,4)-Param!$D$14))</f>
        <v>99963.700570823145</v>
      </c>
      <c r="Q90" s="4">
        <f t="shared" ca="1" si="22"/>
        <v>0</v>
      </c>
      <c r="R90" s="4">
        <f t="shared" ca="1" si="13"/>
        <v>0</v>
      </c>
      <c r="S90" s="4">
        <f ca="1">IF(P90&gt;Radar!AC52,-1,OFFSET(C$36,0,O90)/OFFSET(C$34,0,O90)/(N90/SQRT(Q90)+1))</f>
        <v>-1</v>
      </c>
      <c r="T90" s="1">
        <f t="shared" ca="1" si="14"/>
        <v>0</v>
      </c>
    </row>
    <row r="91" spans="1:20" s="4" customFormat="1">
      <c r="A91" s="4">
        <f t="shared" si="15"/>
        <v>1</v>
      </c>
      <c r="B91" s="4">
        <f>MOD(ATAN(A91/Param!$B$29*2)+Param!$D$14,2*PI())</f>
        <v>2.0204611830876247</v>
      </c>
      <c r="D91" s="2">
        <f t="shared" si="23"/>
        <v>99999</v>
      </c>
      <c r="E91" s="2">
        <f t="shared" si="23"/>
        <v>99999</v>
      </c>
      <c r="F91" s="2">
        <f t="shared" si="23"/>
        <v>99999</v>
      </c>
      <c r="G91" s="2">
        <f t="shared" si="23"/>
        <v>99999</v>
      </c>
      <c r="H91" s="2">
        <f t="shared" si="23"/>
        <v>99999</v>
      </c>
      <c r="I91" s="2">
        <f t="shared" si="23"/>
        <v>99999</v>
      </c>
      <c r="J91" s="2">
        <f t="shared" si="23"/>
        <v>99999</v>
      </c>
      <c r="K91" s="2">
        <f t="shared" si="23"/>
        <v>99999</v>
      </c>
      <c r="L91" s="2">
        <f t="shared" si="23"/>
        <v>99999</v>
      </c>
      <c r="M91" s="2">
        <f t="shared" si="23"/>
        <v>99999</v>
      </c>
      <c r="N91" s="13">
        <f t="shared" si="18"/>
        <v>99999</v>
      </c>
      <c r="O91" s="19">
        <f t="shared" si="19"/>
        <v>0</v>
      </c>
      <c r="P91" s="8">
        <f>N91*COS(ABS(TRUNC(B91,4)-Param!$D$14))</f>
        <v>99990.193767231831</v>
      </c>
      <c r="Q91" s="4">
        <f t="shared" ca="1" si="22"/>
        <v>0</v>
      </c>
      <c r="R91" s="4">
        <f t="shared" ca="1" si="13"/>
        <v>0</v>
      </c>
      <c r="S91" s="4">
        <f ca="1">IF(P91&gt;Radar!AC53,-1,OFFSET(C$36,0,O91)/OFFSET(C$34,0,O91)/(N91/SQRT(Q91)+1))</f>
        <v>-1</v>
      </c>
      <c r="T91" s="1">
        <f t="shared" ca="1" si="14"/>
        <v>0</v>
      </c>
    </row>
    <row r="92" spans="1:20" s="4" customFormat="1">
      <c r="A92" s="4">
        <f t="shared" si="15"/>
        <v>0</v>
      </c>
      <c r="B92" s="4">
        <f>MOD(ATAN(A92/Param!$B$29*2)+Param!$D$14,2*PI())</f>
        <v>2.0071286397934789</v>
      </c>
      <c r="D92" s="2">
        <f t="shared" ref="D92:M101" si="24">IF(IF(D$37,ABS(MOD(D$31-$B92+PI(),2*PI())-PI())&lt;D$35),        ROUND(D$30*COS(D$31-$B92)-SQRT(D$34*D$34-POWER(D$30*SIN(D$31-$B92),2)),5)+        (COLUMN()-3)/10000000,    99999)</f>
        <v>99999</v>
      </c>
      <c r="E92" s="2">
        <f t="shared" si="24"/>
        <v>99999</v>
      </c>
      <c r="F92" s="2">
        <f t="shared" si="24"/>
        <v>99999</v>
      </c>
      <c r="G92" s="2">
        <f t="shared" si="24"/>
        <v>99999</v>
      </c>
      <c r="H92" s="2">
        <f t="shared" si="24"/>
        <v>99999</v>
      </c>
      <c r="I92" s="2">
        <f t="shared" si="24"/>
        <v>99999</v>
      </c>
      <c r="J92" s="2">
        <f t="shared" si="24"/>
        <v>99999</v>
      </c>
      <c r="K92" s="2">
        <f t="shared" si="24"/>
        <v>99999</v>
      </c>
      <c r="L92" s="2">
        <f t="shared" si="24"/>
        <v>99999</v>
      </c>
      <c r="M92" s="2">
        <f t="shared" si="24"/>
        <v>99999</v>
      </c>
      <c r="N92" s="13">
        <f t="shared" si="18"/>
        <v>99999</v>
      </c>
      <c r="O92" s="19">
        <f t="shared" si="19"/>
        <v>0</v>
      </c>
      <c r="P92" s="8">
        <f>N92*COS(ABS(TRUNC(B92,4)-Param!$D$14))</f>
        <v>99998.999958988512</v>
      </c>
      <c r="Q92" s="4">
        <f t="shared" ca="1" si="22"/>
        <v>0</v>
      </c>
      <c r="R92" s="4">
        <f t="shared" ca="1" si="13"/>
        <v>0</v>
      </c>
      <c r="S92" s="4">
        <f ca="1">IF(P92&gt;Radar!AC54,-1,OFFSET(C$36,0,O92)/OFFSET(C$34,0,O92)/(N92/SQRT(Q92)+1))</f>
        <v>-1</v>
      </c>
      <c r="T92" s="1">
        <f t="shared" ca="1" si="14"/>
        <v>0</v>
      </c>
    </row>
    <row r="93" spans="1:20" s="4" customFormat="1">
      <c r="A93" s="4">
        <f t="shared" si="15"/>
        <v>-1</v>
      </c>
      <c r="B93" s="4">
        <f>MOD(ATAN(A93/Param!$B$29*2)+Param!$D$14,2*PI())</f>
        <v>1.9937960964993333</v>
      </c>
      <c r="D93" s="2">
        <f t="shared" si="24"/>
        <v>99999</v>
      </c>
      <c r="E93" s="2">
        <f t="shared" si="24"/>
        <v>99999</v>
      </c>
      <c r="F93" s="2">
        <f t="shared" si="24"/>
        <v>99999</v>
      </c>
      <c r="G93" s="2">
        <f t="shared" si="24"/>
        <v>99999</v>
      </c>
      <c r="H93" s="2">
        <f t="shared" si="24"/>
        <v>99999</v>
      </c>
      <c r="I93" s="2">
        <f t="shared" si="24"/>
        <v>99999</v>
      </c>
      <c r="J93" s="2">
        <f t="shared" si="24"/>
        <v>99999</v>
      </c>
      <c r="K93" s="2">
        <f t="shared" si="24"/>
        <v>99999</v>
      </c>
      <c r="L93" s="2">
        <f t="shared" si="24"/>
        <v>99999</v>
      </c>
      <c r="M93" s="2">
        <f t="shared" si="24"/>
        <v>99999</v>
      </c>
      <c r="N93" s="13">
        <f t="shared" si="18"/>
        <v>99999</v>
      </c>
      <c r="O93" s="19">
        <f t="shared" si="19"/>
        <v>0</v>
      </c>
      <c r="P93" s="8">
        <f>N93*COS(ABS(TRUNC(B93,4)-Param!$D$14))</f>
        <v>99989.983807319863</v>
      </c>
      <c r="Q93" s="4">
        <f t="shared" ca="1" si="22"/>
        <v>0</v>
      </c>
      <c r="R93" s="4">
        <f t="shared" ca="1" si="13"/>
        <v>0</v>
      </c>
      <c r="S93" s="4">
        <f ca="1">IF(P93&gt;Radar!AC55,-1,OFFSET(C$36,0,O93)/OFFSET(C$34,0,O93)/(N93/SQRT(Q93)+1))</f>
        <v>-1</v>
      </c>
      <c r="T93" s="1">
        <f t="shared" ca="1" si="14"/>
        <v>0</v>
      </c>
    </row>
    <row r="94" spans="1:20" s="4" customFormat="1">
      <c r="A94" s="4">
        <f t="shared" si="15"/>
        <v>-2</v>
      </c>
      <c r="B94" s="4">
        <f>MOD(ATAN(A94/Param!$B$29*2)+Param!$D$14,2*PI())</f>
        <v>1.9804682914188809</v>
      </c>
      <c r="D94" s="2">
        <f t="shared" si="24"/>
        <v>99999</v>
      </c>
      <c r="E94" s="2">
        <f t="shared" si="24"/>
        <v>99999</v>
      </c>
      <c r="F94" s="2">
        <f t="shared" si="24"/>
        <v>99999</v>
      </c>
      <c r="G94" s="2">
        <f t="shared" si="24"/>
        <v>99999</v>
      </c>
      <c r="H94" s="2">
        <f t="shared" si="24"/>
        <v>99999</v>
      </c>
      <c r="I94" s="2">
        <f t="shared" si="24"/>
        <v>99999</v>
      </c>
      <c r="J94" s="2">
        <f t="shared" si="24"/>
        <v>99999</v>
      </c>
      <c r="K94" s="2">
        <f t="shared" si="24"/>
        <v>99999</v>
      </c>
      <c r="L94" s="2">
        <f t="shared" si="24"/>
        <v>99999</v>
      </c>
      <c r="M94" s="2">
        <f t="shared" si="24"/>
        <v>99999</v>
      </c>
      <c r="N94" s="13">
        <f t="shared" si="18"/>
        <v>99999</v>
      </c>
      <c r="O94" s="19">
        <f t="shared" si="19"/>
        <v>0</v>
      </c>
      <c r="P94" s="8">
        <f>N94*COS(ABS(TRUNC(B94,4)-Param!$D$14))</f>
        <v>99963.281474528543</v>
      </c>
      <c r="Q94" s="4">
        <f t="shared" ca="1" si="22"/>
        <v>0</v>
      </c>
      <c r="R94" s="4">
        <f t="shared" ca="1" si="13"/>
        <v>0</v>
      </c>
      <c r="S94" s="4">
        <f ca="1">IF(P94&gt;Radar!AC56,-1,OFFSET(C$36,0,O94)/OFFSET(C$34,0,O94)/(N94/SQRT(Q94)+1))</f>
        <v>-1</v>
      </c>
      <c r="T94" s="1">
        <f t="shared" ca="1" si="14"/>
        <v>0</v>
      </c>
    </row>
    <row r="95" spans="1:20" s="4" customFormat="1">
      <c r="A95" s="4">
        <f t="shared" si="15"/>
        <v>-3</v>
      </c>
      <c r="B95" s="4">
        <f>MOD(ATAN(A95/Param!$B$29*2)+Param!$D$14,2*PI())</f>
        <v>1.9671499526701888</v>
      </c>
      <c r="D95" s="2">
        <f t="shared" si="24"/>
        <v>99999</v>
      </c>
      <c r="E95" s="2">
        <f t="shared" si="24"/>
        <v>99999</v>
      </c>
      <c r="F95" s="2">
        <f t="shared" si="24"/>
        <v>99999</v>
      </c>
      <c r="G95" s="2">
        <f t="shared" si="24"/>
        <v>99999</v>
      </c>
      <c r="H95" s="2">
        <f t="shared" si="24"/>
        <v>99999</v>
      </c>
      <c r="I95" s="2">
        <f t="shared" si="24"/>
        <v>99999</v>
      </c>
      <c r="J95" s="2">
        <f t="shared" si="24"/>
        <v>99999</v>
      </c>
      <c r="K95" s="2">
        <f t="shared" si="24"/>
        <v>99999</v>
      </c>
      <c r="L95" s="2">
        <f t="shared" si="24"/>
        <v>99999</v>
      </c>
      <c r="M95" s="2">
        <f t="shared" si="24"/>
        <v>99999</v>
      </c>
      <c r="N95" s="13">
        <f t="shared" si="18"/>
        <v>99999</v>
      </c>
      <c r="O95" s="19">
        <f t="shared" si="19"/>
        <v>0</v>
      </c>
      <c r="P95" s="8">
        <f>N95*COS(ABS(TRUNC(B95,4)-Param!$D$14))</f>
        <v>99918.896897530518</v>
      </c>
      <c r="Q95" s="4">
        <f t="shared" ca="1" si="22"/>
        <v>0</v>
      </c>
      <c r="R95" s="4">
        <f t="shared" ca="1" si="13"/>
        <v>0</v>
      </c>
      <c r="S95" s="4">
        <f ca="1">IF(P95&gt;Radar!AC57,-1,OFFSET(C$36,0,O95)/OFFSET(C$34,0,O95)/(N95/SQRT(Q95)+1))</f>
        <v>-1</v>
      </c>
      <c r="T95" s="1">
        <f t="shared" ca="1" si="14"/>
        <v>0</v>
      </c>
    </row>
    <row r="96" spans="1:20" s="4" customFormat="1">
      <c r="A96" s="4">
        <f t="shared" si="15"/>
        <v>-4</v>
      </c>
      <c r="B96" s="4">
        <f>MOD(ATAN(A96/Param!$B$29*2)+Param!$D$14,2*PI())</f>
        <v>1.9538457882337865</v>
      </c>
      <c r="D96" s="2">
        <f t="shared" si="24"/>
        <v>99999</v>
      </c>
      <c r="E96" s="2">
        <f t="shared" si="24"/>
        <v>99999</v>
      </c>
      <c r="F96" s="2">
        <f t="shared" si="24"/>
        <v>99999</v>
      </c>
      <c r="G96" s="2">
        <f t="shared" si="24"/>
        <v>99999</v>
      </c>
      <c r="H96" s="2">
        <f t="shared" si="24"/>
        <v>99999</v>
      </c>
      <c r="I96" s="2">
        <f t="shared" si="24"/>
        <v>99999</v>
      </c>
      <c r="J96" s="2">
        <f t="shared" si="24"/>
        <v>99999</v>
      </c>
      <c r="K96" s="2">
        <f t="shared" si="24"/>
        <v>99999</v>
      </c>
      <c r="L96" s="2">
        <f t="shared" si="24"/>
        <v>99999</v>
      </c>
      <c r="M96" s="2">
        <f t="shared" si="24"/>
        <v>99999</v>
      </c>
      <c r="N96" s="13">
        <f t="shared" si="18"/>
        <v>99999</v>
      </c>
      <c r="O96" s="19">
        <f t="shared" si="19"/>
        <v>0</v>
      </c>
      <c r="P96" s="8">
        <f>N96*COS(ABS(TRUNC(B96,4)-Param!$D$14))</f>
        <v>99856.837927397879</v>
      </c>
      <c r="Q96" s="4">
        <f t="shared" ca="1" si="22"/>
        <v>0</v>
      </c>
      <c r="R96" s="4">
        <f t="shared" ca="1" si="13"/>
        <v>0</v>
      </c>
      <c r="S96" s="4">
        <f ca="1">IF(P96&gt;Radar!AC58,-1,OFFSET(C$36,0,O96)/OFFSET(C$34,0,O96)/(N96/SQRT(Q96)+1))</f>
        <v>-1</v>
      </c>
      <c r="T96" s="1">
        <f t="shared" ca="1" si="14"/>
        <v>0</v>
      </c>
    </row>
    <row r="97" spans="1:20" s="4" customFormat="1">
      <c r="A97" s="4">
        <f t="shared" si="15"/>
        <v>-5</v>
      </c>
      <c r="B97" s="4">
        <f>MOD(ATAN(A97/Param!$B$29*2)+Param!$D$14,2*PI())</f>
        <v>1.9405604760176551</v>
      </c>
      <c r="D97" s="2">
        <f t="shared" si="24"/>
        <v>99999</v>
      </c>
      <c r="E97" s="2">
        <f t="shared" si="24"/>
        <v>99999</v>
      </c>
      <c r="F97" s="2">
        <f t="shared" si="24"/>
        <v>99999</v>
      </c>
      <c r="G97" s="2">
        <f t="shared" si="24"/>
        <v>99999</v>
      </c>
      <c r="H97" s="2">
        <f t="shared" si="24"/>
        <v>99999</v>
      </c>
      <c r="I97" s="2">
        <f t="shared" si="24"/>
        <v>99999</v>
      </c>
      <c r="J97" s="2">
        <f t="shared" si="24"/>
        <v>99999</v>
      </c>
      <c r="K97" s="2">
        <f t="shared" si="24"/>
        <v>99999</v>
      </c>
      <c r="L97" s="2">
        <f t="shared" si="24"/>
        <v>99999</v>
      </c>
      <c r="M97" s="2">
        <f t="shared" si="24"/>
        <v>99999</v>
      </c>
      <c r="N97" s="13">
        <f t="shared" si="18"/>
        <v>99999</v>
      </c>
      <c r="O97" s="19">
        <f t="shared" si="19"/>
        <v>0</v>
      </c>
      <c r="P97" s="8">
        <f>N97*COS(ABS(TRUNC(B97,4)-Param!$D$14))</f>
        <v>99777.115541580017</v>
      </c>
      <c r="Q97" s="4">
        <f t="shared" ca="1" si="22"/>
        <v>0</v>
      </c>
      <c r="R97" s="4">
        <f t="shared" ca="1" si="13"/>
        <v>0</v>
      </c>
      <c r="S97" s="4">
        <f ca="1">IF(P97&gt;Radar!AC59,-1,OFFSET(C$36,0,O97)/OFFSET(C$34,0,O97)/(N97/SQRT(Q97)+1))</f>
        <v>-1</v>
      </c>
      <c r="T97" s="1">
        <f t="shared" ca="1" si="14"/>
        <v>0</v>
      </c>
    </row>
    <row r="98" spans="1:20" s="4" customFormat="1">
      <c r="A98" s="4">
        <f t="shared" si="15"/>
        <v>-6</v>
      </c>
      <c r="B98" s="4">
        <f>MOD(ATAN(A98/Param!$B$29*2)+Param!$D$14,2*PI())</f>
        <v>1.9272986540812416</v>
      </c>
      <c r="D98" s="2">
        <f t="shared" si="24"/>
        <v>99999</v>
      </c>
      <c r="E98" s="2">
        <f t="shared" si="24"/>
        <v>99999</v>
      </c>
      <c r="F98" s="2">
        <f t="shared" si="24"/>
        <v>99999</v>
      </c>
      <c r="G98" s="2">
        <f t="shared" si="24"/>
        <v>99999</v>
      </c>
      <c r="H98" s="2">
        <f t="shared" si="24"/>
        <v>99999</v>
      </c>
      <c r="I98" s="2">
        <f t="shared" si="24"/>
        <v>99999</v>
      </c>
      <c r="J98" s="2">
        <f t="shared" si="24"/>
        <v>99999</v>
      </c>
      <c r="K98" s="2">
        <f t="shared" si="24"/>
        <v>99999</v>
      </c>
      <c r="L98" s="2">
        <f t="shared" si="24"/>
        <v>99999</v>
      </c>
      <c r="M98" s="2">
        <f t="shared" si="24"/>
        <v>99999</v>
      </c>
      <c r="N98" s="13">
        <f t="shared" si="18"/>
        <v>99999</v>
      </c>
      <c r="O98" s="19">
        <f t="shared" si="19"/>
        <v>0</v>
      </c>
      <c r="P98" s="8">
        <f>N98*COS(ABS(TRUNC(B98,4)-Param!$D$14))</f>
        <v>99679.743841961914</v>
      </c>
      <c r="Q98" s="4">
        <f t="shared" ca="1" si="22"/>
        <v>0</v>
      </c>
      <c r="R98" s="4">
        <f t="shared" ca="1" si="13"/>
        <v>0</v>
      </c>
      <c r="S98" s="4">
        <f ca="1">IF(P98&gt;Radar!AC60,-1,OFFSET(C$36,0,O98)/OFFSET(C$34,0,O98)/(N98/SQRT(Q98)+1))</f>
        <v>-1</v>
      </c>
      <c r="T98" s="1">
        <f t="shared" ca="1" si="14"/>
        <v>0</v>
      </c>
    </row>
    <row r="99" spans="1:20" s="4" customFormat="1">
      <c r="A99" s="4">
        <f t="shared" si="15"/>
        <v>-7</v>
      </c>
      <c r="B99" s="4">
        <f>MOD(ATAN(A99/Param!$B$29*2)+Param!$D$14,2*PI())</f>
        <v>1.9140649110690608</v>
      </c>
      <c r="D99" s="2">
        <f t="shared" si="24"/>
        <v>99999</v>
      </c>
      <c r="E99" s="2">
        <f t="shared" si="24"/>
        <v>99999</v>
      </c>
      <c r="F99" s="2">
        <f t="shared" si="24"/>
        <v>99999</v>
      </c>
      <c r="G99" s="2">
        <f t="shared" si="24"/>
        <v>99999</v>
      </c>
      <c r="H99" s="2">
        <f t="shared" si="24"/>
        <v>99999</v>
      </c>
      <c r="I99" s="2">
        <f t="shared" si="24"/>
        <v>99999</v>
      </c>
      <c r="J99" s="2">
        <f t="shared" si="24"/>
        <v>99999</v>
      </c>
      <c r="K99" s="2">
        <f t="shared" si="24"/>
        <v>99999</v>
      </c>
      <c r="L99" s="2">
        <f t="shared" si="24"/>
        <v>99999</v>
      </c>
      <c r="M99" s="2">
        <f t="shared" si="24"/>
        <v>99999</v>
      </c>
      <c r="N99" s="13">
        <f t="shared" si="18"/>
        <v>99999</v>
      </c>
      <c r="O99" s="19">
        <f t="shared" si="19"/>
        <v>0</v>
      </c>
      <c r="P99" s="8">
        <f>N99*COS(ABS(TRUNC(B99,4)-Param!$D$14))</f>
        <v>99565.670481712834</v>
      </c>
      <c r="Q99" s="4">
        <f t="shared" ca="1" si="22"/>
        <v>0</v>
      </c>
      <c r="R99" s="4">
        <f t="shared" ca="1" si="13"/>
        <v>0</v>
      </c>
      <c r="S99" s="4">
        <f ca="1">IF(P99&gt;Radar!AC61,-1,OFFSET(C$36,0,O99)/OFFSET(C$34,0,O99)/(N99/SQRT(Q99)+1))</f>
        <v>-1</v>
      </c>
      <c r="T99" s="1">
        <f t="shared" ca="1" si="14"/>
        <v>0</v>
      </c>
    </row>
    <row r="100" spans="1:20" s="4" customFormat="1">
      <c r="A100" s="4">
        <f t="shared" si="15"/>
        <v>-8</v>
      </c>
      <c r="B100" s="4">
        <f>MOD(ATAN(A100/Param!$B$29*2)+Param!$D$14,2*PI())</f>
        <v>1.9008637769024002</v>
      </c>
      <c r="D100" s="2">
        <f t="shared" si="24"/>
        <v>99999</v>
      </c>
      <c r="E100" s="2">
        <f t="shared" si="24"/>
        <v>99999</v>
      </c>
      <c r="F100" s="2">
        <f t="shared" si="24"/>
        <v>99999</v>
      </c>
      <c r="G100" s="2">
        <f t="shared" si="24"/>
        <v>99999</v>
      </c>
      <c r="H100" s="2">
        <f t="shared" si="24"/>
        <v>99999</v>
      </c>
      <c r="I100" s="2">
        <f t="shared" si="24"/>
        <v>99999</v>
      </c>
      <c r="J100" s="2">
        <f t="shared" si="24"/>
        <v>99999</v>
      </c>
      <c r="K100" s="2">
        <f t="shared" si="24"/>
        <v>99999</v>
      </c>
      <c r="L100" s="2">
        <f t="shared" si="24"/>
        <v>99999</v>
      </c>
      <c r="M100" s="2">
        <f t="shared" si="24"/>
        <v>99999</v>
      </c>
      <c r="N100" s="13">
        <f t="shared" si="18"/>
        <v>99999</v>
      </c>
      <c r="O100" s="19">
        <f t="shared" si="19"/>
        <v>0</v>
      </c>
      <c r="P100" s="8">
        <f>N100*COS(ABS(TRUNC(B100,4)-Param!$D$14))</f>
        <v>99434.249050935206</v>
      </c>
      <c r="Q100" s="4">
        <f t="shared" ca="1" si="22"/>
        <v>0</v>
      </c>
      <c r="R100" s="4">
        <f t="shared" ca="1" si="13"/>
        <v>0</v>
      </c>
      <c r="S100" s="4">
        <f ca="1">IF(P100&gt;Radar!AC62,-1,OFFSET(C$36,0,O100)/OFFSET(C$34,0,O100)/(N100/SQRT(Q100)+1))</f>
        <v>-1</v>
      </c>
      <c r="T100" s="1">
        <f t="shared" ca="1" si="14"/>
        <v>0</v>
      </c>
    </row>
    <row r="101" spans="1:20" s="4" customFormat="1">
      <c r="A101" s="4">
        <f t="shared" si="15"/>
        <v>-9</v>
      </c>
      <c r="B101" s="4">
        <f>MOD(ATAN(A101/Param!$B$29*2)+Param!$D$14,2*PI())</f>
        <v>1.8876997137751403</v>
      </c>
      <c r="D101" s="2">
        <f t="shared" si="24"/>
        <v>99999</v>
      </c>
      <c r="E101" s="2">
        <f t="shared" si="24"/>
        <v>99999</v>
      </c>
      <c r="F101" s="2">
        <f t="shared" si="24"/>
        <v>99999</v>
      </c>
      <c r="G101" s="2">
        <f t="shared" si="24"/>
        <v>99999</v>
      </c>
      <c r="H101" s="2">
        <f t="shared" si="24"/>
        <v>99999</v>
      </c>
      <c r="I101" s="2">
        <f t="shared" si="24"/>
        <v>99999</v>
      </c>
      <c r="J101" s="2">
        <f t="shared" si="24"/>
        <v>99999</v>
      </c>
      <c r="K101" s="2">
        <f t="shared" si="24"/>
        <v>99999</v>
      </c>
      <c r="L101" s="2">
        <f t="shared" si="24"/>
        <v>99999</v>
      </c>
      <c r="M101" s="2">
        <f t="shared" si="24"/>
        <v>99999</v>
      </c>
      <c r="N101" s="13">
        <f t="shared" si="18"/>
        <v>99999</v>
      </c>
      <c r="O101" s="19">
        <f t="shared" si="19"/>
        <v>0</v>
      </c>
      <c r="P101" s="8">
        <f>N101*COS(ABS(TRUNC(B101,4)-Param!$D$14))</f>
        <v>99285.502448166633</v>
      </c>
      <c r="Q101" s="4">
        <f t="shared" ca="1" si="22"/>
        <v>0</v>
      </c>
      <c r="R101" s="4">
        <f t="shared" ca="1" si="13"/>
        <v>0</v>
      </c>
      <c r="S101" s="4">
        <f ca="1">IF(P101&gt;Radar!AC63,-1,OFFSET(C$36,0,O101)/OFFSET(C$34,0,O101)/(N101/SQRT(Q101)+1))</f>
        <v>-1</v>
      </c>
      <c r="T101" s="1">
        <f t="shared" ca="1" si="14"/>
        <v>0</v>
      </c>
    </row>
    <row r="102" spans="1:20" s="4" customFormat="1">
      <c r="A102" s="4">
        <f t="shared" si="15"/>
        <v>-10</v>
      </c>
      <c r="B102" s="4">
        <f>MOD(ATAN(A102/Param!$B$29*2)+Param!$D$14,2*PI())</f>
        <v>1.874577107496805</v>
      </c>
      <c r="D102" s="2">
        <f t="shared" ref="D102:M111" si="25">IF(IF(D$37,ABS(MOD(D$31-$B102+PI(),2*PI())-PI())&lt;D$35),        ROUND(D$30*COS(D$31-$B102)-SQRT(D$34*D$34-POWER(D$30*SIN(D$31-$B102),2)),5)+        (COLUMN()-3)/10000000,    99999)</f>
        <v>99999</v>
      </c>
      <c r="E102" s="2">
        <f t="shared" si="25"/>
        <v>99999</v>
      </c>
      <c r="F102" s="2">
        <f t="shared" si="25"/>
        <v>99999</v>
      </c>
      <c r="G102" s="2">
        <f t="shared" si="25"/>
        <v>99999</v>
      </c>
      <c r="H102" s="2">
        <f t="shared" si="25"/>
        <v>99999</v>
      </c>
      <c r="I102" s="2">
        <f t="shared" si="25"/>
        <v>99999</v>
      </c>
      <c r="J102" s="2">
        <f t="shared" si="25"/>
        <v>99999</v>
      </c>
      <c r="K102" s="2">
        <f t="shared" si="25"/>
        <v>99999</v>
      </c>
      <c r="L102" s="2">
        <f t="shared" si="25"/>
        <v>99999</v>
      </c>
      <c r="M102" s="2">
        <f t="shared" si="25"/>
        <v>99999</v>
      </c>
      <c r="N102" s="13">
        <f t="shared" si="18"/>
        <v>99999</v>
      </c>
      <c r="O102" s="19">
        <f t="shared" si="19"/>
        <v>0</v>
      </c>
      <c r="P102" s="8">
        <f>N102*COS(ABS(TRUNC(B102,4)-Param!$D$14))</f>
        <v>99120.779474524548</v>
      </c>
      <c r="Q102" s="4">
        <f t="shared" ca="1" si="22"/>
        <v>0</v>
      </c>
      <c r="R102" s="4">
        <f t="shared" ca="1" si="13"/>
        <v>0</v>
      </c>
      <c r="S102" s="4">
        <f ca="1">IF(P102&gt;Radar!AC64,-1,OFFSET(C$36,0,O102)/OFFSET(C$34,0,O102)/(N102/SQRT(Q102)+1))</f>
        <v>-1</v>
      </c>
      <c r="T102" s="1">
        <f t="shared" ca="1" si="14"/>
        <v>0</v>
      </c>
    </row>
    <row r="103" spans="1:20" s="4" customFormat="1">
      <c r="A103" s="4">
        <f t="shared" si="15"/>
        <v>-11</v>
      </c>
      <c r="B103" s="4">
        <f>MOD(ATAN(A103/Param!$B$29*2)+Param!$D$14,2*PI())</f>
        <v>1.8615002592226562</v>
      </c>
      <c r="D103" s="2">
        <f t="shared" si="25"/>
        <v>99999</v>
      </c>
      <c r="E103" s="2">
        <f t="shared" si="25"/>
        <v>99999</v>
      </c>
      <c r="F103" s="2">
        <f t="shared" si="25"/>
        <v>99999</v>
      </c>
      <c r="G103" s="2">
        <f t="shared" si="25"/>
        <v>99999</v>
      </c>
      <c r="H103" s="2">
        <f t="shared" si="25"/>
        <v>99999</v>
      </c>
      <c r="I103" s="2">
        <f t="shared" si="25"/>
        <v>99999</v>
      </c>
      <c r="J103" s="2">
        <f t="shared" si="25"/>
        <v>99999</v>
      </c>
      <c r="K103" s="2">
        <f t="shared" si="25"/>
        <v>99999</v>
      </c>
      <c r="L103" s="2">
        <f t="shared" si="25"/>
        <v>99999</v>
      </c>
      <c r="M103" s="2">
        <f t="shared" si="25"/>
        <v>99999</v>
      </c>
      <c r="N103" s="13">
        <f t="shared" si="18"/>
        <v>99999</v>
      </c>
      <c r="O103" s="19">
        <f t="shared" si="19"/>
        <v>0</v>
      </c>
      <c r="P103" s="8">
        <f>N103*COS(ABS(TRUNC(B103,4)-Param!$D$14))</f>
        <v>98940.498251801968</v>
      </c>
      <c r="Q103" s="4">
        <f t="shared" ca="1" si="22"/>
        <v>0</v>
      </c>
      <c r="R103" s="4">
        <f t="shared" ca="1" si="13"/>
        <v>0</v>
      </c>
      <c r="S103" s="4">
        <f ca="1">IF(P103&gt;Radar!AC65,-1,OFFSET(C$36,0,O103)/OFFSET(C$34,0,O103)/(N103/SQRT(Q103)+1))</f>
        <v>-1</v>
      </c>
      <c r="T103" s="1">
        <f t="shared" ca="1" si="14"/>
        <v>0</v>
      </c>
    </row>
    <row r="104" spans="1:20" s="4" customFormat="1">
      <c r="A104" s="4">
        <f t="shared" si="15"/>
        <v>-12</v>
      </c>
      <c r="B104" s="4">
        <f>MOD(ATAN(A104/Param!$B$29*2)+Param!$D$14,2*PI())</f>
        <v>1.8484733776070774</v>
      </c>
      <c r="D104" s="2">
        <f t="shared" si="25"/>
        <v>99999</v>
      </c>
      <c r="E104" s="2">
        <f t="shared" si="25"/>
        <v>99999</v>
      </c>
      <c r="F104" s="2">
        <f t="shared" si="25"/>
        <v>99999</v>
      </c>
      <c r="G104" s="2">
        <f t="shared" si="25"/>
        <v>99999</v>
      </c>
      <c r="H104" s="2">
        <f t="shared" si="25"/>
        <v>99999</v>
      </c>
      <c r="I104" s="2">
        <f t="shared" si="25"/>
        <v>99999</v>
      </c>
      <c r="J104" s="2">
        <f t="shared" si="25"/>
        <v>99999</v>
      </c>
      <c r="K104" s="2">
        <f t="shared" si="25"/>
        <v>99999</v>
      </c>
      <c r="L104" s="2">
        <f t="shared" si="25"/>
        <v>99999</v>
      </c>
      <c r="M104" s="2">
        <f t="shared" si="25"/>
        <v>99999</v>
      </c>
      <c r="N104" s="13">
        <f t="shared" si="18"/>
        <v>99999</v>
      </c>
      <c r="O104" s="19">
        <f t="shared" si="19"/>
        <v>0</v>
      </c>
      <c r="P104" s="8">
        <f>N104*COS(ABS(TRUNC(B104,4)-Param!$D$14))</f>
        <v>98741.916200311563</v>
      </c>
      <c r="Q104" s="4">
        <f t="shared" ca="1" si="22"/>
        <v>0</v>
      </c>
      <c r="R104" s="4">
        <f t="shared" ca="1" si="13"/>
        <v>0</v>
      </c>
      <c r="S104" s="4">
        <f ca="1">IF(P104&gt;Radar!AC66,-1,OFFSET(C$36,0,O104)/OFFSET(C$34,0,O104)/(N104/SQRT(Q104)+1))</f>
        <v>-1</v>
      </c>
      <c r="T104" s="1">
        <f t="shared" ca="1" si="14"/>
        <v>0</v>
      </c>
    </row>
    <row r="105" spans="1:20" s="4" customFormat="1">
      <c r="A105" s="4">
        <f t="shared" si="15"/>
        <v>-13</v>
      </c>
      <c r="B105" s="4">
        <f>MOD(ATAN(A105/Param!$B$29*2)+Param!$D$14,2*PI())</f>
        <v>1.8355005714125989</v>
      </c>
      <c r="D105" s="2">
        <f t="shared" si="25"/>
        <v>99999</v>
      </c>
      <c r="E105" s="2">
        <f t="shared" si="25"/>
        <v>99999</v>
      </c>
      <c r="F105" s="2">
        <f t="shared" si="25"/>
        <v>99999</v>
      </c>
      <c r="G105" s="2">
        <f t="shared" si="25"/>
        <v>99999</v>
      </c>
      <c r="H105" s="2">
        <f t="shared" si="25"/>
        <v>99999</v>
      </c>
      <c r="I105" s="2">
        <f t="shared" si="25"/>
        <v>99999</v>
      </c>
      <c r="J105" s="2">
        <f t="shared" si="25"/>
        <v>99999</v>
      </c>
      <c r="K105" s="2">
        <f t="shared" si="25"/>
        <v>99999</v>
      </c>
      <c r="L105" s="2">
        <f t="shared" si="25"/>
        <v>99999</v>
      </c>
      <c r="M105" s="2">
        <f t="shared" si="25"/>
        <v>99999</v>
      </c>
      <c r="N105" s="13">
        <f t="shared" si="18"/>
        <v>99999</v>
      </c>
      <c r="O105" s="19">
        <f t="shared" si="19"/>
        <v>0</v>
      </c>
      <c r="P105" s="8">
        <f>N105*COS(ABS(TRUNC(B105,4)-Param!$D$14))</f>
        <v>98529.806973056635</v>
      </c>
      <c r="Q105" s="4">
        <f t="shared" ca="1" si="22"/>
        <v>0</v>
      </c>
      <c r="R105" s="4">
        <f t="shared" ca="1" si="13"/>
        <v>0</v>
      </c>
      <c r="S105" s="4">
        <f ca="1">IF(P105&gt;Radar!AC67,-1,OFFSET(C$36,0,O105)/OFFSET(C$34,0,O105)/(N105/SQRT(Q105)+1))</f>
        <v>-1</v>
      </c>
      <c r="T105" s="1">
        <f t="shared" ca="1" si="14"/>
        <v>0</v>
      </c>
    </row>
    <row r="106" spans="1:20" s="4" customFormat="1">
      <c r="A106" s="4">
        <f t="shared" si="15"/>
        <v>-14</v>
      </c>
      <c r="B106" s="4">
        <f>MOD(ATAN(A106/Param!$B$29*2)+Param!$D$14,2*PI())</f>
        <v>1.8225858426028643</v>
      </c>
      <c r="D106" s="2">
        <f t="shared" si="25"/>
        <v>99999</v>
      </c>
      <c r="E106" s="2">
        <f t="shared" si="25"/>
        <v>99999</v>
      </c>
      <c r="F106" s="2">
        <f t="shared" si="25"/>
        <v>99999</v>
      </c>
      <c r="G106" s="2">
        <f t="shared" si="25"/>
        <v>99999</v>
      </c>
      <c r="H106" s="2">
        <f t="shared" si="25"/>
        <v>99999</v>
      </c>
      <c r="I106" s="2">
        <f t="shared" si="25"/>
        <v>99999</v>
      </c>
      <c r="J106" s="2">
        <f t="shared" si="25"/>
        <v>99999</v>
      </c>
      <c r="K106" s="2">
        <f t="shared" si="25"/>
        <v>99999</v>
      </c>
      <c r="L106" s="2">
        <f t="shared" si="25"/>
        <v>99999</v>
      </c>
      <c r="M106" s="2">
        <f t="shared" si="25"/>
        <v>99999</v>
      </c>
      <c r="N106" s="13">
        <f t="shared" si="18"/>
        <v>99999</v>
      </c>
      <c r="O106" s="19">
        <f t="shared" si="19"/>
        <v>0</v>
      </c>
      <c r="P106" s="8">
        <f>N106*COS(ABS(TRUNC(B106,4)-Param!$D$14))</f>
        <v>98299.466322882494</v>
      </c>
      <c r="Q106" s="4">
        <f t="shared" ref="Q106:Q142" ca="1" si="26">IF(O106=0,0,(POWER(OFFSET(C$34,0,O106),2)-POWER(OFFSET(C$30,0,O106)*SIN(OFFSET(C$31,0,O106)-$B106),2)))</f>
        <v>0</v>
      </c>
      <c r="R106" s="4">
        <f t="shared" ca="1" si="13"/>
        <v>0</v>
      </c>
      <c r="S106" s="4">
        <f ca="1">IF(P106&gt;Radar!AC68,-1,OFFSET(C$36,0,O106)/OFFSET(C$34,0,O106)/(N106/SQRT(Q106)+1))</f>
        <v>-1</v>
      </c>
      <c r="T106" s="1">
        <f t="shared" ca="1" si="14"/>
        <v>0</v>
      </c>
    </row>
    <row r="107" spans="1:20" s="4" customFormat="1">
      <c r="A107" s="4">
        <f t="shared" si="15"/>
        <v>-15</v>
      </c>
      <c r="B107" s="4">
        <f>MOD(ATAN(A107/Param!$B$29*2)+Param!$D$14,2*PI())</f>
        <v>1.809733079943598</v>
      </c>
      <c r="D107" s="2">
        <f t="shared" si="25"/>
        <v>99999</v>
      </c>
      <c r="E107" s="2">
        <f t="shared" si="25"/>
        <v>99999</v>
      </c>
      <c r="F107" s="2">
        <f t="shared" si="25"/>
        <v>99999</v>
      </c>
      <c r="G107" s="2">
        <f t="shared" si="25"/>
        <v>99999</v>
      </c>
      <c r="H107" s="2">
        <f t="shared" si="25"/>
        <v>99999</v>
      </c>
      <c r="I107" s="2">
        <f t="shared" si="25"/>
        <v>99999</v>
      </c>
      <c r="J107" s="2">
        <f t="shared" si="25"/>
        <v>99999</v>
      </c>
      <c r="K107" s="2">
        <f t="shared" si="25"/>
        <v>99999</v>
      </c>
      <c r="L107" s="2">
        <f t="shared" si="25"/>
        <v>99999</v>
      </c>
      <c r="M107" s="2">
        <f t="shared" si="25"/>
        <v>99999</v>
      </c>
      <c r="N107" s="13">
        <f t="shared" si="18"/>
        <v>99999</v>
      </c>
      <c r="O107" s="19">
        <f t="shared" si="19"/>
        <v>0</v>
      </c>
      <c r="P107" s="8">
        <f>N107*COS(ABS(TRUNC(B107,4)-Param!$D$14))</f>
        <v>98056.438190183966</v>
      </c>
      <c r="Q107" s="4">
        <f t="shared" ca="1" si="26"/>
        <v>0</v>
      </c>
      <c r="R107" s="4">
        <f t="shared" ref="R107:R142" ca="1" si="27">IF(O107=0,0,POWER((N107+SQRT(Q107))/OFFSET(C$36,0,O107),2))</f>
        <v>0</v>
      </c>
      <c r="S107" s="4">
        <f ca="1">IF(P107&gt;Radar!AC69,-1,OFFSET(C$36,0,O107)/OFFSET(C$34,0,O107)/(N107/SQRT(Q107)+1))</f>
        <v>-1</v>
      </c>
      <c r="T107" s="1">
        <f t="shared" ref="T107:T142" ca="1" si="28">IF(O107=0,0,Q107/POWER(OFFSET(C$34,0,O107),2))</f>
        <v>0</v>
      </c>
    </row>
    <row r="108" spans="1:20" s="4" customFormat="1">
      <c r="A108" s="4">
        <f t="shared" ref="A108:A142" si="29">A107-1</f>
        <v>-16</v>
      </c>
      <c r="B108" s="4">
        <f>MOD(ATAN(A108/Param!$B$29*2)+Param!$D$14,2*PI())</f>
        <v>1.7969460531313093</v>
      </c>
      <c r="D108" s="2">
        <f t="shared" si="25"/>
        <v>99999</v>
      </c>
      <c r="E108" s="2">
        <f t="shared" si="25"/>
        <v>99999</v>
      </c>
      <c r="F108" s="2">
        <f t="shared" si="25"/>
        <v>99999</v>
      </c>
      <c r="G108" s="2">
        <f t="shared" si="25"/>
        <v>99999</v>
      </c>
      <c r="H108" s="2">
        <f t="shared" si="25"/>
        <v>99999</v>
      </c>
      <c r="I108" s="2">
        <f t="shared" si="25"/>
        <v>99999</v>
      </c>
      <c r="J108" s="2">
        <f t="shared" si="25"/>
        <v>99999</v>
      </c>
      <c r="K108" s="2">
        <f t="shared" si="25"/>
        <v>99999</v>
      </c>
      <c r="L108" s="2">
        <f t="shared" si="25"/>
        <v>99999</v>
      </c>
      <c r="M108" s="2">
        <f t="shared" si="25"/>
        <v>99999</v>
      </c>
      <c r="N108" s="13">
        <f t="shared" si="18"/>
        <v>99999</v>
      </c>
      <c r="O108" s="19">
        <f t="shared" si="19"/>
        <v>0</v>
      </c>
      <c r="P108" s="8">
        <f>N108*COS(ABS(TRUNC(B108,4)-Param!$D$14))</f>
        <v>97797.344709999699</v>
      </c>
      <c r="Q108" s="4">
        <f t="shared" ca="1" si="26"/>
        <v>0</v>
      </c>
      <c r="R108" s="4">
        <f t="shared" ca="1" si="27"/>
        <v>0</v>
      </c>
      <c r="S108" s="4">
        <f ca="1">IF(P108&gt;Radar!AC70,-1,OFFSET(C$36,0,O108)/OFFSET(C$34,0,O108)/(N108/SQRT(Q108)+1))</f>
        <v>-1</v>
      </c>
      <c r="T108" s="1">
        <f t="shared" ca="1" si="28"/>
        <v>0</v>
      </c>
    </row>
    <row r="109" spans="1:20" s="4" customFormat="1">
      <c r="A109" s="4">
        <f t="shared" si="29"/>
        <v>-17</v>
      </c>
      <c r="B109" s="4">
        <f>MOD(ATAN(A109/Param!$B$29*2)+Param!$D$14,2*PI())</f>
        <v>1.7842284074651031</v>
      </c>
      <c r="D109" s="2">
        <f t="shared" si="25"/>
        <v>99999</v>
      </c>
      <c r="E109" s="2">
        <f t="shared" si="25"/>
        <v>99999</v>
      </c>
      <c r="F109" s="2">
        <f t="shared" si="25"/>
        <v>99999</v>
      </c>
      <c r="G109" s="2">
        <f t="shared" si="25"/>
        <v>99999</v>
      </c>
      <c r="H109" s="2">
        <f t="shared" si="25"/>
        <v>99999</v>
      </c>
      <c r="I109" s="2">
        <f t="shared" si="25"/>
        <v>99999</v>
      </c>
      <c r="J109" s="2">
        <f t="shared" si="25"/>
        <v>99999</v>
      </c>
      <c r="K109" s="2">
        <f t="shared" si="25"/>
        <v>99999</v>
      </c>
      <c r="L109" s="2">
        <f t="shared" si="25"/>
        <v>99999</v>
      </c>
      <c r="M109" s="2">
        <f t="shared" si="25"/>
        <v>99999</v>
      </c>
      <c r="N109" s="13">
        <f t="shared" si="18"/>
        <v>99999</v>
      </c>
      <c r="O109" s="19">
        <f t="shared" si="19"/>
        <v>0</v>
      </c>
      <c r="P109" s="8">
        <f>N109*COS(ABS(TRUNC(B109,4)-Param!$D$14))</f>
        <v>97524.439664488047</v>
      </c>
      <c r="Q109" s="4">
        <f t="shared" ca="1" si="26"/>
        <v>0</v>
      </c>
      <c r="R109" s="4">
        <f t="shared" ca="1" si="27"/>
        <v>0</v>
      </c>
      <c r="S109" s="4">
        <f ca="1">IF(P109&gt;Radar!AC71,-1,OFFSET(C$36,0,O109)/OFFSET(C$34,0,O109)/(N109/SQRT(Q109)+1))</f>
        <v>-1</v>
      </c>
      <c r="T109" s="1">
        <f t="shared" ca="1" si="28"/>
        <v>0</v>
      </c>
    </row>
    <row r="110" spans="1:20" s="4" customFormat="1">
      <c r="A110" s="4">
        <f t="shared" si="29"/>
        <v>-18</v>
      </c>
      <c r="B110" s="4">
        <f>MOD(ATAN(A110/Param!$B$29*2)+Param!$D$14,2*PI())</f>
        <v>1.7715836590726155</v>
      </c>
      <c r="D110" s="2">
        <f t="shared" si="25"/>
        <v>99999</v>
      </c>
      <c r="E110" s="2">
        <f t="shared" si="25"/>
        <v>99999</v>
      </c>
      <c r="F110" s="2">
        <f t="shared" si="25"/>
        <v>99999</v>
      </c>
      <c r="G110" s="2">
        <f t="shared" si="25"/>
        <v>99999</v>
      </c>
      <c r="H110" s="2">
        <f t="shared" si="25"/>
        <v>99999</v>
      </c>
      <c r="I110" s="2">
        <f t="shared" si="25"/>
        <v>99999</v>
      </c>
      <c r="J110" s="2">
        <f t="shared" si="25"/>
        <v>99999</v>
      </c>
      <c r="K110" s="2">
        <f t="shared" si="25"/>
        <v>99999</v>
      </c>
      <c r="L110" s="2">
        <f t="shared" si="25"/>
        <v>99999</v>
      </c>
      <c r="M110" s="2">
        <f t="shared" si="25"/>
        <v>99999</v>
      </c>
      <c r="N110" s="13">
        <f t="shared" si="18"/>
        <v>99999</v>
      </c>
      <c r="O110" s="19">
        <f t="shared" si="19"/>
        <v>0</v>
      </c>
      <c r="P110" s="8">
        <f>N110*COS(ABS(TRUNC(B110,4)-Param!$D$14))</f>
        <v>97235.805113522278</v>
      </c>
      <c r="Q110" s="4">
        <f t="shared" ca="1" si="26"/>
        <v>0</v>
      </c>
      <c r="R110" s="4">
        <f t="shared" ca="1" si="27"/>
        <v>0</v>
      </c>
      <c r="S110" s="4">
        <f ca="1">IF(P110&gt;Radar!AC72,-1,OFFSET(C$36,0,O110)/OFFSET(C$34,0,O110)/(N110/SQRT(Q110)+1))</f>
        <v>-1</v>
      </c>
      <c r="T110" s="1">
        <f t="shared" ca="1" si="28"/>
        <v>0</v>
      </c>
    </row>
    <row r="111" spans="1:20" s="4" customFormat="1">
      <c r="A111" s="4">
        <f t="shared" si="29"/>
        <v>-19</v>
      </c>
      <c r="B111" s="4">
        <f>MOD(ATAN(A111/Param!$B$29*2)+Param!$D$14,2*PI())</f>
        <v>1.7590151906968023</v>
      </c>
      <c r="D111" s="2">
        <f t="shared" si="25"/>
        <v>99999</v>
      </c>
      <c r="E111" s="2">
        <f t="shared" si="25"/>
        <v>99999</v>
      </c>
      <c r="F111" s="2">
        <f t="shared" si="25"/>
        <v>99999</v>
      </c>
      <c r="G111" s="2">
        <f t="shared" si="25"/>
        <v>99999</v>
      </c>
      <c r="H111" s="2">
        <f t="shared" si="25"/>
        <v>99999</v>
      </c>
      <c r="I111" s="2">
        <f t="shared" si="25"/>
        <v>99999</v>
      </c>
      <c r="J111" s="2">
        <f t="shared" si="25"/>
        <v>99999</v>
      </c>
      <c r="K111" s="2">
        <f t="shared" si="25"/>
        <v>99999</v>
      </c>
      <c r="L111" s="2">
        <f t="shared" si="25"/>
        <v>99999</v>
      </c>
      <c r="M111" s="2">
        <f t="shared" si="25"/>
        <v>99999</v>
      </c>
      <c r="N111" s="13">
        <f t="shared" si="18"/>
        <v>99999</v>
      </c>
      <c r="O111" s="19">
        <f t="shared" si="19"/>
        <v>0</v>
      </c>
      <c r="P111" s="8">
        <f>N111*COS(ABS(TRUNC(B111,4)-Param!$D$14))</f>
        <v>96936.401306779793</v>
      </c>
      <c r="Q111" s="4">
        <f t="shared" ca="1" si="26"/>
        <v>0</v>
      </c>
      <c r="R111" s="4">
        <f t="shared" ca="1" si="27"/>
        <v>0</v>
      </c>
      <c r="S111" s="4">
        <f ca="1">IF(P111&gt;Radar!AC73,-1,OFFSET(C$36,0,O111)/OFFSET(C$34,0,O111)/(N111/SQRT(Q111)+1))</f>
        <v>-1</v>
      </c>
      <c r="T111" s="1">
        <f t="shared" ca="1" si="28"/>
        <v>0</v>
      </c>
    </row>
    <row r="112" spans="1:20" s="4" customFormat="1">
      <c r="A112" s="4">
        <f t="shared" si="29"/>
        <v>-20</v>
      </c>
      <c r="B112" s="4">
        <f>MOD(ATAN(A112/Param!$B$29*2)+Param!$D$14,2*PI())</f>
        <v>1.7465262480461379</v>
      </c>
      <c r="D112" s="2">
        <f t="shared" ref="D112:M121" si="30">IF(IF(D$37,ABS(MOD(D$31-$B112+PI(),2*PI())-PI())&lt;D$35),        ROUND(D$30*COS(D$31-$B112)-SQRT(D$34*D$34-POWER(D$30*SIN(D$31-$B112),2)),5)+        (COLUMN()-3)/10000000,    99999)</f>
        <v>99999</v>
      </c>
      <c r="E112" s="2">
        <f t="shared" si="30"/>
        <v>99999</v>
      </c>
      <c r="F112" s="2">
        <f t="shared" si="30"/>
        <v>99999</v>
      </c>
      <c r="G112" s="2">
        <f t="shared" si="30"/>
        <v>99999</v>
      </c>
      <c r="H112" s="2">
        <f t="shared" si="30"/>
        <v>99999</v>
      </c>
      <c r="I112" s="2">
        <f t="shared" si="30"/>
        <v>99999</v>
      </c>
      <c r="J112" s="2">
        <f t="shared" si="30"/>
        <v>99999</v>
      </c>
      <c r="K112" s="2">
        <f t="shared" si="30"/>
        <v>99999</v>
      </c>
      <c r="L112" s="2">
        <f t="shared" si="30"/>
        <v>99999</v>
      </c>
      <c r="M112" s="2">
        <f t="shared" si="30"/>
        <v>99999</v>
      </c>
      <c r="N112" s="13">
        <f t="shared" si="18"/>
        <v>99999</v>
      </c>
      <c r="O112" s="19">
        <f t="shared" si="19"/>
        <v>0</v>
      </c>
      <c r="P112" s="8">
        <f>N112*COS(ABS(TRUNC(B112,4)-Param!$D$14))</f>
        <v>96621.851384549722</v>
      </c>
      <c r="Q112" s="4">
        <f t="shared" ca="1" si="26"/>
        <v>0</v>
      </c>
      <c r="R112" s="4">
        <f t="shared" ca="1" si="27"/>
        <v>0</v>
      </c>
      <c r="S112" s="4">
        <f ca="1">IF(P112&gt;Radar!AC74,-1,OFFSET(C$36,0,O112)/OFFSET(C$34,0,O112)/(N112/SQRT(Q112)+1))</f>
        <v>-1</v>
      </c>
      <c r="T112" s="1">
        <f t="shared" ca="1" si="28"/>
        <v>0</v>
      </c>
    </row>
    <row r="113" spans="1:20" s="4" customFormat="1">
      <c r="A113" s="4">
        <f t="shared" si="29"/>
        <v>-21</v>
      </c>
      <c r="B113" s="4">
        <f>MOD(ATAN(A113/Param!$B$29*2)+Param!$D$14,2*PI())</f>
        <v>1.7341199367067683</v>
      </c>
      <c r="D113" s="2">
        <f t="shared" si="30"/>
        <v>99999</v>
      </c>
      <c r="E113" s="2">
        <f t="shared" si="30"/>
        <v>99999</v>
      </c>
      <c r="F113" s="2">
        <f t="shared" si="30"/>
        <v>99999</v>
      </c>
      <c r="G113" s="2">
        <f t="shared" si="30"/>
        <v>99999</v>
      </c>
      <c r="H113" s="2">
        <f t="shared" si="30"/>
        <v>99999</v>
      </c>
      <c r="I113" s="2">
        <f t="shared" si="30"/>
        <v>99999</v>
      </c>
      <c r="J113" s="2">
        <f t="shared" si="30"/>
        <v>99999</v>
      </c>
      <c r="K113" s="2">
        <f t="shared" si="30"/>
        <v>99999</v>
      </c>
      <c r="L113" s="2">
        <f t="shared" si="30"/>
        <v>99999</v>
      </c>
      <c r="M113" s="2">
        <f t="shared" si="30"/>
        <v>99999</v>
      </c>
      <c r="N113" s="13">
        <f t="shared" si="18"/>
        <v>99999</v>
      </c>
      <c r="O113" s="19">
        <f t="shared" si="19"/>
        <v>0</v>
      </c>
      <c r="P113" s="8">
        <f>N113*COS(ABS(TRUNC(B113,4)-Param!$D$14))</f>
        <v>96294.90144036054</v>
      </c>
      <c r="Q113" s="4">
        <f t="shared" ca="1" si="26"/>
        <v>0</v>
      </c>
      <c r="R113" s="4">
        <f t="shared" ca="1" si="27"/>
        <v>0</v>
      </c>
      <c r="S113" s="4">
        <f ca="1">IF(P113&gt;Radar!AC75,-1,OFFSET(C$36,0,O113)/OFFSET(C$34,0,O113)/(N113/SQRT(Q113)+1))</f>
        <v>-1</v>
      </c>
      <c r="T113" s="1">
        <f t="shared" ca="1" si="28"/>
        <v>0</v>
      </c>
    </row>
    <row r="114" spans="1:20" s="4" customFormat="1">
      <c r="A114" s="4">
        <f t="shared" si="29"/>
        <v>-22</v>
      </c>
      <c r="B114" s="4">
        <f>MOD(ATAN(A114/Param!$B$29*2)+Param!$D$14,2*PI())</f>
        <v>1.7217992196113436</v>
      </c>
      <c r="D114" s="2">
        <f t="shared" si="30"/>
        <v>99999</v>
      </c>
      <c r="E114" s="2">
        <f t="shared" si="30"/>
        <v>99999</v>
      </c>
      <c r="F114" s="2">
        <f t="shared" si="30"/>
        <v>99999</v>
      </c>
      <c r="G114" s="2">
        <f t="shared" si="30"/>
        <v>99999</v>
      </c>
      <c r="H114" s="2">
        <f t="shared" si="30"/>
        <v>99999</v>
      </c>
      <c r="I114" s="2">
        <f t="shared" si="30"/>
        <v>99999</v>
      </c>
      <c r="J114" s="2">
        <f t="shared" si="30"/>
        <v>99999</v>
      </c>
      <c r="K114" s="2">
        <f t="shared" si="30"/>
        <v>99999</v>
      </c>
      <c r="L114" s="2">
        <f t="shared" si="30"/>
        <v>99999</v>
      </c>
      <c r="M114" s="2">
        <f t="shared" si="30"/>
        <v>99999</v>
      </c>
      <c r="N114" s="13">
        <f t="shared" si="18"/>
        <v>99999</v>
      </c>
      <c r="O114" s="19">
        <f t="shared" si="19"/>
        <v>0</v>
      </c>
      <c r="P114" s="8">
        <f>N114*COS(ABS(TRUNC(B114,4)-Param!$D$14))</f>
        <v>95953.145381843016</v>
      </c>
      <c r="Q114" s="4">
        <f t="shared" ca="1" si="26"/>
        <v>0</v>
      </c>
      <c r="R114" s="4">
        <f t="shared" ca="1" si="27"/>
        <v>0</v>
      </c>
      <c r="S114" s="4">
        <f ca="1">IF(P114&gt;Radar!AC76,-1,OFFSET(C$36,0,O114)/OFFSET(C$34,0,O114)/(N114/SQRT(Q114)+1))</f>
        <v>-1</v>
      </c>
      <c r="T114" s="1">
        <f t="shared" ca="1" si="28"/>
        <v>0</v>
      </c>
    </row>
    <row r="115" spans="1:20" s="4" customFormat="1">
      <c r="A115" s="4">
        <f t="shared" si="29"/>
        <v>-23</v>
      </c>
      <c r="B115" s="4">
        <f>MOD(ATAN(A115/Param!$B$29*2)+Param!$D$14,2*PI())</f>
        <v>1.7095669150556732</v>
      </c>
      <c r="D115" s="2">
        <f t="shared" si="30"/>
        <v>99999</v>
      </c>
      <c r="E115" s="2">
        <f t="shared" si="30"/>
        <v>99999</v>
      </c>
      <c r="F115" s="2">
        <f t="shared" si="30"/>
        <v>99999</v>
      </c>
      <c r="G115" s="2">
        <f t="shared" si="30"/>
        <v>99999</v>
      </c>
      <c r="H115" s="2">
        <f t="shared" si="30"/>
        <v>99999</v>
      </c>
      <c r="I115" s="2">
        <f t="shared" si="30"/>
        <v>99999</v>
      </c>
      <c r="J115" s="2">
        <f t="shared" si="30"/>
        <v>99999</v>
      </c>
      <c r="K115" s="2">
        <f t="shared" si="30"/>
        <v>99999</v>
      </c>
      <c r="L115" s="2">
        <f t="shared" si="30"/>
        <v>99999</v>
      </c>
      <c r="M115" s="2">
        <f t="shared" si="30"/>
        <v>99999</v>
      </c>
      <c r="N115" s="13">
        <f t="shared" si="18"/>
        <v>99999</v>
      </c>
      <c r="O115" s="19">
        <f t="shared" si="19"/>
        <v>0</v>
      </c>
      <c r="P115" s="8">
        <f>N115*COS(ABS(TRUNC(B115,4)-Param!$D$14))</f>
        <v>95602.502688714434</v>
      </c>
      <c r="Q115" s="4">
        <f t="shared" ca="1" si="26"/>
        <v>0</v>
      </c>
      <c r="R115" s="4">
        <f t="shared" ca="1" si="27"/>
        <v>0</v>
      </c>
      <c r="S115" s="4">
        <f ca="1">IF(P115&gt;Radar!AC77,-1,OFFSET(C$36,0,O115)/OFFSET(C$34,0,O115)/(N115/SQRT(Q115)+1))</f>
        <v>-1</v>
      </c>
      <c r="T115" s="1">
        <f t="shared" ca="1" si="28"/>
        <v>0</v>
      </c>
    </row>
    <row r="116" spans="1:20" s="4" customFormat="1">
      <c r="A116" s="4">
        <f t="shared" si="29"/>
        <v>-24</v>
      </c>
      <c r="B116" s="4">
        <f>MOD(ATAN(A116/Param!$B$29*2)+Param!$D$14,2*PI())</f>
        <v>1.6974256952510227</v>
      </c>
      <c r="D116" s="2">
        <f t="shared" si="30"/>
        <v>99999</v>
      </c>
      <c r="E116" s="2">
        <f t="shared" si="30"/>
        <v>99999</v>
      </c>
      <c r="F116" s="2">
        <f t="shared" si="30"/>
        <v>99999</v>
      </c>
      <c r="G116" s="2">
        <f t="shared" si="30"/>
        <v>99999</v>
      </c>
      <c r="H116" s="2">
        <f t="shared" si="30"/>
        <v>99999</v>
      </c>
      <c r="I116" s="2">
        <f t="shared" si="30"/>
        <v>99999</v>
      </c>
      <c r="J116" s="2">
        <f t="shared" si="30"/>
        <v>99999</v>
      </c>
      <c r="K116" s="2">
        <f t="shared" si="30"/>
        <v>99999</v>
      </c>
      <c r="L116" s="2">
        <f t="shared" si="30"/>
        <v>99999</v>
      </c>
      <c r="M116" s="2">
        <f t="shared" si="30"/>
        <v>99999</v>
      </c>
      <c r="N116" s="13">
        <f t="shared" ref="N116:N142" si="31">MIN(D116:M116)</f>
        <v>99999</v>
      </c>
      <c r="O116" s="19">
        <f t="shared" ref="O116:O142" si="32">ROUND((N116-TRUNC(N116,5))*10000000,0)</f>
        <v>0</v>
      </c>
      <c r="P116" s="8">
        <f>N116*COS(ABS(TRUNC(B116,4)-Param!$D$14))</f>
        <v>95240.679143293848</v>
      </c>
      <c r="Q116" s="4">
        <f t="shared" ca="1" si="26"/>
        <v>0</v>
      </c>
      <c r="R116" s="4">
        <f t="shared" ca="1" si="27"/>
        <v>0</v>
      </c>
      <c r="S116" s="4">
        <f ca="1">IF(P116&gt;Radar!AC78,-1,OFFSET(C$36,0,O116)/OFFSET(C$34,0,O116)/(N116/SQRT(Q116)+1))</f>
        <v>-1</v>
      </c>
      <c r="T116" s="1">
        <f t="shared" ca="1" si="28"/>
        <v>0</v>
      </c>
    </row>
    <row r="117" spans="1:20" s="4" customFormat="1">
      <c r="A117" s="4">
        <f t="shared" si="29"/>
        <v>-25</v>
      </c>
      <c r="B117" s="4">
        <f>MOD(ATAN(A117/Param!$B$29*2)+Param!$D$14,2*PI())</f>
        <v>1.6853780853968368</v>
      </c>
      <c r="D117" s="2">
        <f t="shared" si="30"/>
        <v>99999</v>
      </c>
      <c r="E117" s="2">
        <f t="shared" si="30"/>
        <v>99999</v>
      </c>
      <c r="F117" s="2">
        <f t="shared" si="30"/>
        <v>99999</v>
      </c>
      <c r="G117" s="2">
        <f t="shared" si="30"/>
        <v>99999</v>
      </c>
      <c r="H117" s="2">
        <f t="shared" si="30"/>
        <v>99999</v>
      </c>
      <c r="I117" s="2">
        <f t="shared" si="30"/>
        <v>99999</v>
      </c>
      <c r="J117" s="2">
        <f t="shared" si="30"/>
        <v>99999</v>
      </c>
      <c r="K117" s="2">
        <f t="shared" si="30"/>
        <v>99999</v>
      </c>
      <c r="L117" s="2">
        <f t="shared" si="30"/>
        <v>99999</v>
      </c>
      <c r="M117" s="2">
        <f t="shared" si="30"/>
        <v>99999</v>
      </c>
      <c r="N117" s="13">
        <f t="shared" si="31"/>
        <v>99999</v>
      </c>
      <c r="O117" s="19">
        <f t="shared" si="32"/>
        <v>0</v>
      </c>
      <c r="P117" s="8">
        <f>N117*COS(ABS(TRUNC(B117,4)-Param!$D$14))</f>
        <v>94864.911580169763</v>
      </c>
      <c r="Q117" s="4">
        <f t="shared" ca="1" si="26"/>
        <v>0</v>
      </c>
      <c r="R117" s="4">
        <f t="shared" ca="1" si="27"/>
        <v>0</v>
      </c>
      <c r="S117" s="4">
        <f ca="1">IF(P117&gt;Radar!AC79,-1,OFFSET(C$36,0,O117)/OFFSET(C$34,0,O117)/(N117/SQRT(Q117)+1))</f>
        <v>-1</v>
      </c>
      <c r="T117" s="1">
        <f t="shared" ca="1" si="28"/>
        <v>0</v>
      </c>
    </row>
    <row r="118" spans="1:20" s="4" customFormat="1">
      <c r="A118" s="4">
        <f t="shared" si="29"/>
        <v>-26</v>
      </c>
      <c r="B118" s="4">
        <f>MOD(ATAN(A118/Param!$B$29*2)+Param!$D$14,2*PI())</f>
        <v>1.6734264632559286</v>
      </c>
      <c r="D118" s="2">
        <f t="shared" si="30"/>
        <v>99999</v>
      </c>
      <c r="E118" s="2">
        <f t="shared" si="30"/>
        <v>99999</v>
      </c>
      <c r="F118" s="2">
        <f t="shared" si="30"/>
        <v>99999</v>
      </c>
      <c r="G118" s="2">
        <f t="shared" si="30"/>
        <v>99999</v>
      </c>
      <c r="H118" s="2">
        <f t="shared" si="30"/>
        <v>99999</v>
      </c>
      <c r="I118" s="2">
        <f t="shared" si="30"/>
        <v>99999</v>
      </c>
      <c r="J118" s="2">
        <f t="shared" si="30"/>
        <v>99999</v>
      </c>
      <c r="K118" s="2">
        <f t="shared" si="30"/>
        <v>99999</v>
      </c>
      <c r="L118" s="2">
        <f t="shared" si="30"/>
        <v>99999</v>
      </c>
      <c r="M118" s="2">
        <f t="shared" si="30"/>
        <v>99999</v>
      </c>
      <c r="N118" s="13">
        <f t="shared" si="31"/>
        <v>99999</v>
      </c>
      <c r="O118" s="19">
        <f t="shared" si="32"/>
        <v>0</v>
      </c>
      <c r="P118" s="8">
        <f>N118*COS(ABS(TRUNC(B118,4)-Param!$D$14))</f>
        <v>94481.808203254855</v>
      </c>
      <c r="Q118" s="4">
        <f t="shared" ca="1" si="26"/>
        <v>0</v>
      </c>
      <c r="R118" s="4">
        <f t="shared" ca="1" si="27"/>
        <v>0</v>
      </c>
      <c r="S118" s="4">
        <f ca="1">IF(P118&gt;Radar!AC80,-1,OFFSET(C$36,0,O118)/OFFSET(C$34,0,O118)/(N118/SQRT(Q118)+1))</f>
        <v>-1</v>
      </c>
      <c r="T118" s="1">
        <f t="shared" ca="1" si="28"/>
        <v>0</v>
      </c>
    </row>
    <row r="119" spans="1:20" s="4" customFormat="1">
      <c r="A119" s="4">
        <f t="shared" si="29"/>
        <v>-27</v>
      </c>
      <c r="B119" s="4">
        <f>MOD(ATAN(A119/Param!$B$29*2)+Param!$D$14,2*PI())</f>
        <v>1.6615730592117668</v>
      </c>
      <c r="D119" s="2">
        <f t="shared" si="30"/>
        <v>99999</v>
      </c>
      <c r="E119" s="2">
        <f t="shared" si="30"/>
        <v>99999</v>
      </c>
      <c r="F119" s="2">
        <f t="shared" si="30"/>
        <v>99999</v>
      </c>
      <c r="G119" s="2">
        <f t="shared" si="30"/>
        <v>99999</v>
      </c>
      <c r="H119" s="2">
        <f t="shared" si="30"/>
        <v>99999</v>
      </c>
      <c r="I119" s="2">
        <f t="shared" si="30"/>
        <v>99999</v>
      </c>
      <c r="J119" s="2">
        <f t="shared" si="30"/>
        <v>99999</v>
      </c>
      <c r="K119" s="2">
        <f t="shared" si="30"/>
        <v>99999</v>
      </c>
      <c r="L119" s="2">
        <f t="shared" si="30"/>
        <v>99999</v>
      </c>
      <c r="M119" s="2">
        <f t="shared" si="30"/>
        <v>99999</v>
      </c>
      <c r="N119" s="13">
        <f t="shared" si="31"/>
        <v>99999</v>
      </c>
      <c r="O119" s="19">
        <f t="shared" si="32"/>
        <v>0</v>
      </c>
      <c r="P119" s="8">
        <f>N119*COS(ABS(TRUNC(B119,4)-Param!$D$14))</f>
        <v>94085.325415369574</v>
      </c>
      <c r="Q119" s="4">
        <f t="shared" ca="1" si="26"/>
        <v>0</v>
      </c>
      <c r="R119" s="4">
        <f t="shared" ca="1" si="27"/>
        <v>0</v>
      </c>
      <c r="S119" s="4">
        <f ca="1">IF(P119&gt;Radar!AC81,-1,OFFSET(C$36,0,O119)/OFFSET(C$34,0,O119)/(N119/SQRT(Q119)+1))</f>
        <v>-1</v>
      </c>
      <c r="T119" s="1">
        <f t="shared" ca="1" si="28"/>
        <v>0</v>
      </c>
    </row>
    <row r="120" spans="1:20" s="4" customFormat="1">
      <c r="A120" s="4">
        <f t="shared" si="29"/>
        <v>-28</v>
      </c>
      <c r="B120" s="4">
        <f>MOD(ATAN(A120/Param!$B$29*2)+Param!$D$14,2*PI())</f>
        <v>1.6498199567853788</v>
      </c>
      <c r="D120" s="2">
        <f t="shared" si="30"/>
        <v>99999</v>
      </c>
      <c r="E120" s="2">
        <f t="shared" si="30"/>
        <v>99999</v>
      </c>
      <c r="F120" s="2">
        <f t="shared" si="30"/>
        <v>99999</v>
      </c>
      <c r="G120" s="2">
        <f t="shared" si="30"/>
        <v>99999</v>
      </c>
      <c r="H120" s="2">
        <f t="shared" si="30"/>
        <v>99999</v>
      </c>
      <c r="I120" s="2">
        <f t="shared" si="30"/>
        <v>99999</v>
      </c>
      <c r="J120" s="2">
        <f t="shared" si="30"/>
        <v>99999</v>
      </c>
      <c r="K120" s="2">
        <f t="shared" si="30"/>
        <v>99999</v>
      </c>
      <c r="L120" s="2">
        <f t="shared" si="30"/>
        <v>99999</v>
      </c>
      <c r="M120" s="2">
        <f t="shared" si="30"/>
        <v>99999</v>
      </c>
      <c r="N120" s="13">
        <f t="shared" si="31"/>
        <v>99999</v>
      </c>
      <c r="O120" s="19">
        <f t="shared" si="32"/>
        <v>0</v>
      </c>
      <c r="P120" s="8">
        <f>N120*COS(ABS(TRUNC(B120,4)-Param!$D$14))</f>
        <v>93682.516622663592</v>
      </c>
      <c r="Q120" s="4">
        <f t="shared" ca="1" si="26"/>
        <v>0</v>
      </c>
      <c r="R120" s="4">
        <f t="shared" ca="1" si="27"/>
        <v>0</v>
      </c>
      <c r="S120" s="4">
        <f ca="1">IF(P120&gt;Radar!AC82,-1,OFFSET(C$36,0,O120)/OFFSET(C$34,0,O120)/(N120/SQRT(Q120)+1))</f>
        <v>-1</v>
      </c>
      <c r="T120" s="1">
        <f t="shared" ca="1" si="28"/>
        <v>0</v>
      </c>
    </row>
    <row r="121" spans="1:20" s="4" customFormat="1">
      <c r="A121" s="4">
        <f t="shared" si="29"/>
        <v>-29</v>
      </c>
      <c r="B121" s="4">
        <f>MOD(ATAN(A121/Param!$B$29*2)+Param!$D$14,2*PI())</f>
        <v>1.6381690935876225</v>
      </c>
      <c r="D121" s="2">
        <f t="shared" si="30"/>
        <v>99999</v>
      </c>
      <c r="E121" s="2">
        <f t="shared" si="30"/>
        <v>99999</v>
      </c>
      <c r="F121" s="2">
        <f t="shared" si="30"/>
        <v>99999</v>
      </c>
      <c r="G121" s="2">
        <f t="shared" si="30"/>
        <v>99999</v>
      </c>
      <c r="H121" s="2">
        <f t="shared" si="30"/>
        <v>99999</v>
      </c>
      <c r="I121" s="2">
        <f t="shared" si="30"/>
        <v>99999</v>
      </c>
      <c r="J121" s="2">
        <f t="shared" si="30"/>
        <v>99999</v>
      </c>
      <c r="K121" s="2">
        <f t="shared" si="30"/>
        <v>99999</v>
      </c>
      <c r="L121" s="2">
        <f t="shared" si="30"/>
        <v>99999</v>
      </c>
      <c r="M121" s="2">
        <f t="shared" si="30"/>
        <v>99999</v>
      </c>
      <c r="N121" s="13">
        <f t="shared" si="31"/>
        <v>99999</v>
      </c>
      <c r="O121" s="19">
        <f t="shared" si="32"/>
        <v>0</v>
      </c>
      <c r="P121" s="8">
        <f>N121*COS(ABS(TRUNC(B121,4)-Param!$D$14))</f>
        <v>93266.883776548508</v>
      </c>
      <c r="Q121" s="4">
        <f t="shared" ca="1" si="26"/>
        <v>0</v>
      </c>
      <c r="R121" s="4">
        <f t="shared" ca="1" si="27"/>
        <v>0</v>
      </c>
      <c r="S121" s="4">
        <f ca="1">IF(P121&gt;Radar!AC83,-1,OFFSET(C$36,0,O121)/OFFSET(C$34,0,O121)/(N121/SQRT(Q121)+1))</f>
        <v>-1</v>
      </c>
      <c r="T121" s="1">
        <f t="shared" ca="1" si="28"/>
        <v>0</v>
      </c>
    </row>
    <row r="122" spans="1:20" s="4" customFormat="1">
      <c r="A122" s="4">
        <f t="shared" si="29"/>
        <v>-30</v>
      </c>
      <c r="B122" s="4">
        <f>MOD(ATAN(A122/Param!$B$29*2)+Param!$D$14,2*PI())</f>
        <v>1.626622262681114</v>
      </c>
      <c r="D122" s="2">
        <f t="shared" ref="D122:M131" si="33">IF(IF(D$37,ABS(MOD(D$31-$B122+PI(),2*PI())-PI())&lt;D$35),        ROUND(D$30*COS(D$31-$B122)-SQRT(D$34*D$34-POWER(D$30*SIN(D$31-$B122),2)),5)+        (COLUMN()-3)/10000000,    99999)</f>
        <v>99999</v>
      </c>
      <c r="E122" s="2">
        <f t="shared" si="33"/>
        <v>99999</v>
      </c>
      <c r="F122" s="2">
        <f t="shared" si="33"/>
        <v>99999</v>
      </c>
      <c r="G122" s="2">
        <f t="shared" si="33"/>
        <v>99999</v>
      </c>
      <c r="H122" s="2">
        <f t="shared" si="33"/>
        <v>99999</v>
      </c>
      <c r="I122" s="2">
        <f t="shared" si="33"/>
        <v>99999</v>
      </c>
      <c r="J122" s="2">
        <f t="shared" si="33"/>
        <v>99999</v>
      </c>
      <c r="K122" s="2">
        <f t="shared" si="33"/>
        <v>99999</v>
      </c>
      <c r="L122" s="2">
        <f t="shared" si="33"/>
        <v>99999</v>
      </c>
      <c r="M122" s="2">
        <f t="shared" si="33"/>
        <v>99999</v>
      </c>
      <c r="N122" s="13">
        <f t="shared" si="31"/>
        <v>99999</v>
      </c>
      <c r="O122" s="19">
        <f t="shared" si="32"/>
        <v>0</v>
      </c>
      <c r="P122" s="8">
        <f>N122*COS(ABS(TRUNC(B122,4)-Param!$D$14))</f>
        <v>92845.913781874959</v>
      </c>
      <c r="Q122" s="4">
        <f t="shared" ca="1" si="26"/>
        <v>0</v>
      </c>
      <c r="R122" s="4">
        <f t="shared" ca="1" si="27"/>
        <v>0</v>
      </c>
      <c r="S122" s="4">
        <f ca="1">IF(P122&gt;Radar!AC84,-1,OFFSET(C$36,0,O122)/OFFSET(C$34,0,O122)/(N122/SQRT(Q122)+1))</f>
        <v>-1</v>
      </c>
      <c r="T122" s="1">
        <f t="shared" ca="1" si="28"/>
        <v>0</v>
      </c>
    </row>
    <row r="123" spans="1:20" s="4" customFormat="1">
      <c r="A123" s="4">
        <f t="shared" si="29"/>
        <v>-31</v>
      </c>
      <c r="B123" s="4">
        <f>MOD(ATAN(A123/Param!$B$29*2)+Param!$D$14,2*PI())</f>
        <v>1.6151811143249661</v>
      </c>
      <c r="D123" s="2">
        <f t="shared" si="33"/>
        <v>99999</v>
      </c>
      <c r="E123" s="2">
        <f t="shared" si="33"/>
        <v>99999</v>
      </c>
      <c r="F123" s="2">
        <f t="shared" si="33"/>
        <v>99999</v>
      </c>
      <c r="G123" s="2">
        <f t="shared" si="33"/>
        <v>99999</v>
      </c>
      <c r="H123" s="2">
        <f t="shared" si="33"/>
        <v>99999</v>
      </c>
      <c r="I123" s="2">
        <f t="shared" si="33"/>
        <v>99999</v>
      </c>
      <c r="J123" s="2">
        <f t="shared" si="33"/>
        <v>99999</v>
      </c>
      <c r="K123" s="2">
        <f t="shared" si="33"/>
        <v>99999</v>
      </c>
      <c r="L123" s="2">
        <f t="shared" si="33"/>
        <v>99999</v>
      </c>
      <c r="M123" s="2">
        <f t="shared" si="33"/>
        <v>99999</v>
      </c>
      <c r="N123" s="13">
        <f t="shared" si="31"/>
        <v>99999</v>
      </c>
      <c r="O123" s="19">
        <f t="shared" si="32"/>
        <v>0</v>
      </c>
      <c r="P123" s="8">
        <f>N123*COS(ABS(TRUNC(B123,4)-Param!$D$14))</f>
        <v>92412.665050426542</v>
      </c>
      <c r="Q123" s="4">
        <f t="shared" ca="1" si="26"/>
        <v>0</v>
      </c>
      <c r="R123" s="4">
        <f t="shared" ca="1" si="27"/>
        <v>0</v>
      </c>
      <c r="S123" s="4">
        <f ca="1">IF(P123&gt;Radar!AC85,-1,OFFSET(C$36,0,O123)/OFFSET(C$34,0,O123)/(N123/SQRT(Q123)+1))</f>
        <v>-1</v>
      </c>
      <c r="T123" s="1">
        <f t="shared" ca="1" si="28"/>
        <v>0</v>
      </c>
    </row>
    <row r="124" spans="1:20" s="4" customFormat="1">
      <c r="A124" s="4">
        <f t="shared" si="29"/>
        <v>-32</v>
      </c>
      <c r="B124" s="4">
        <f>MOD(ATAN(A124/Param!$B$29*2)+Param!$D$14,2*PI())</f>
        <v>1.6038471580746427</v>
      </c>
      <c r="D124" s="2">
        <f t="shared" si="33"/>
        <v>99999</v>
      </c>
      <c r="E124" s="2">
        <f t="shared" si="33"/>
        <v>99999</v>
      </c>
      <c r="F124" s="2">
        <f t="shared" si="33"/>
        <v>99999</v>
      </c>
      <c r="G124" s="2">
        <f t="shared" si="33"/>
        <v>99999</v>
      </c>
      <c r="H124" s="2">
        <f t="shared" si="33"/>
        <v>99999</v>
      </c>
      <c r="I124" s="2">
        <f t="shared" si="33"/>
        <v>99999</v>
      </c>
      <c r="J124" s="2">
        <f t="shared" si="33"/>
        <v>99999</v>
      </c>
      <c r="K124" s="2">
        <f t="shared" si="33"/>
        <v>99999</v>
      </c>
      <c r="L124" s="2">
        <f t="shared" si="33"/>
        <v>99999</v>
      </c>
      <c r="M124" s="2">
        <f t="shared" si="33"/>
        <v>99999</v>
      </c>
      <c r="N124" s="13">
        <f t="shared" si="31"/>
        <v>99999</v>
      </c>
      <c r="O124" s="19">
        <f t="shared" si="32"/>
        <v>0</v>
      </c>
      <c r="P124" s="8">
        <f>N124*COS(ABS(TRUNC(B124,4)-Param!$D$14))</f>
        <v>91975.046280860319</v>
      </c>
      <c r="Q124" s="4">
        <f t="shared" ca="1" si="26"/>
        <v>0</v>
      </c>
      <c r="R124" s="4">
        <f t="shared" ca="1" si="27"/>
        <v>0</v>
      </c>
      <c r="S124" s="4">
        <f ca="1">IF(P124&gt;Radar!AC86,-1,OFFSET(C$36,0,O124)/OFFSET(C$34,0,O124)/(N124/SQRT(Q124)+1))</f>
        <v>-1</v>
      </c>
      <c r="T124" s="1">
        <f t="shared" ca="1" si="28"/>
        <v>0</v>
      </c>
    </row>
    <row r="125" spans="1:20" s="4" customFormat="1">
      <c r="A125" s="4">
        <f t="shared" si="29"/>
        <v>-33</v>
      </c>
      <c r="B125" s="4">
        <f>MOD(ATAN(A125/Param!$B$29*2)+Param!$D$14,2*PI())</f>
        <v>1.5926217652086929</v>
      </c>
      <c r="D125" s="2">
        <f t="shared" si="33"/>
        <v>99999</v>
      </c>
      <c r="E125" s="2">
        <f t="shared" si="33"/>
        <v>99999</v>
      </c>
      <c r="F125" s="2">
        <f t="shared" si="33"/>
        <v>99999</v>
      </c>
      <c r="G125" s="2">
        <f t="shared" si="33"/>
        <v>99999</v>
      </c>
      <c r="H125" s="2">
        <f t="shared" si="33"/>
        <v>99999</v>
      </c>
      <c r="I125" s="2">
        <f t="shared" si="33"/>
        <v>99999</v>
      </c>
      <c r="J125" s="2">
        <f t="shared" si="33"/>
        <v>99999</v>
      </c>
      <c r="K125" s="2">
        <f t="shared" si="33"/>
        <v>99999</v>
      </c>
      <c r="L125" s="2">
        <f t="shared" si="33"/>
        <v>99999</v>
      </c>
      <c r="M125" s="2">
        <f t="shared" si="33"/>
        <v>99999</v>
      </c>
      <c r="N125" s="13">
        <f t="shared" si="31"/>
        <v>99999</v>
      </c>
      <c r="O125" s="19">
        <f t="shared" si="32"/>
        <v>0</v>
      </c>
      <c r="P125" s="8">
        <f>N125*COS(ABS(TRUNC(B125,4)-Param!$D$14))</f>
        <v>91529.711345330943</v>
      </c>
      <c r="Q125" s="4">
        <f t="shared" ca="1" si="26"/>
        <v>0</v>
      </c>
      <c r="R125" s="4">
        <f t="shared" ca="1" si="27"/>
        <v>0</v>
      </c>
      <c r="S125" s="4">
        <f ca="1">IF(P125&gt;Radar!AC87,-1,OFFSET(C$36,0,O125)/OFFSET(C$34,0,O125)/(N125/SQRT(Q125)+1))</f>
        <v>-1</v>
      </c>
      <c r="T125" s="1">
        <f t="shared" ca="1" si="28"/>
        <v>0</v>
      </c>
    </row>
    <row r="126" spans="1:20" s="4" customFormat="1">
      <c r="A126" s="4">
        <f t="shared" si="29"/>
        <v>-34</v>
      </c>
      <c r="B126" s="4">
        <f>MOD(ATAN(A126/Param!$B$29*2)+Param!$D$14,2*PI())</f>
        <v>1.5815061714538474</v>
      </c>
      <c r="D126" s="2">
        <f t="shared" si="33"/>
        <v>99999</v>
      </c>
      <c r="E126" s="2">
        <f t="shared" si="33"/>
        <v>99999</v>
      </c>
      <c r="F126" s="2">
        <f t="shared" si="33"/>
        <v>99999</v>
      </c>
      <c r="G126" s="2">
        <f t="shared" si="33"/>
        <v>99999</v>
      </c>
      <c r="H126" s="2">
        <f t="shared" si="33"/>
        <v>99999</v>
      </c>
      <c r="I126" s="2">
        <f t="shared" si="33"/>
        <v>99999</v>
      </c>
      <c r="J126" s="2">
        <f t="shared" si="33"/>
        <v>99999</v>
      </c>
      <c r="K126" s="2">
        <f t="shared" si="33"/>
        <v>99999</v>
      </c>
      <c r="L126" s="2">
        <f t="shared" si="33"/>
        <v>99999</v>
      </c>
      <c r="M126" s="2">
        <f t="shared" si="33"/>
        <v>99999</v>
      </c>
      <c r="N126" s="13">
        <f t="shared" si="31"/>
        <v>99999</v>
      </c>
      <c r="O126" s="19">
        <f t="shared" si="32"/>
        <v>0</v>
      </c>
      <c r="P126" s="8">
        <f>N126*COS(ABS(TRUNC(B126,4)-Param!$D$14))</f>
        <v>91077.024391072962</v>
      </c>
      <c r="Q126" s="4">
        <f t="shared" ca="1" si="26"/>
        <v>0</v>
      </c>
      <c r="R126" s="4">
        <f t="shared" ca="1" si="27"/>
        <v>0</v>
      </c>
      <c r="S126" s="4">
        <f ca="1">IF(P126&gt;Radar!AC88,-1,OFFSET(C$36,0,O126)/OFFSET(C$34,0,O126)/(N126/SQRT(Q126)+1))</f>
        <v>-1</v>
      </c>
      <c r="T126" s="1">
        <f t="shared" ca="1" si="28"/>
        <v>0</v>
      </c>
    </row>
    <row r="127" spans="1:20" s="4" customFormat="1">
      <c r="A127" s="4">
        <f t="shared" si="29"/>
        <v>-35</v>
      </c>
      <c r="B127" s="4">
        <f>MOD(ATAN(A127/Param!$B$29*2)+Param!$D$14,2*PI())</f>
        <v>1.5705014799799375</v>
      </c>
      <c r="D127" s="2">
        <f t="shared" si="33"/>
        <v>99999</v>
      </c>
      <c r="E127" s="2">
        <f t="shared" si="33"/>
        <v>99999</v>
      </c>
      <c r="F127" s="2">
        <f t="shared" si="33"/>
        <v>99999</v>
      </c>
      <c r="G127" s="2">
        <f t="shared" si="33"/>
        <v>99999</v>
      </c>
      <c r="H127" s="2">
        <f t="shared" si="33"/>
        <v>99999</v>
      </c>
      <c r="I127" s="2">
        <f t="shared" si="33"/>
        <v>99999</v>
      </c>
      <c r="J127" s="2">
        <f t="shared" si="33"/>
        <v>99999</v>
      </c>
      <c r="K127" s="2">
        <f t="shared" si="33"/>
        <v>99999</v>
      </c>
      <c r="L127" s="2">
        <f t="shared" si="33"/>
        <v>99999</v>
      </c>
      <c r="M127" s="2">
        <f t="shared" si="33"/>
        <v>99999</v>
      </c>
      <c r="N127" s="13">
        <f t="shared" si="31"/>
        <v>99999</v>
      </c>
      <c r="O127" s="19">
        <f t="shared" si="32"/>
        <v>0</v>
      </c>
      <c r="P127" s="8">
        <f>N127*COS(ABS(TRUNC(B127,4)-Param!$D$14))</f>
        <v>90617.345230712715</v>
      </c>
      <c r="Q127" s="4">
        <f t="shared" ca="1" si="26"/>
        <v>0</v>
      </c>
      <c r="R127" s="4">
        <f t="shared" ca="1" si="27"/>
        <v>0</v>
      </c>
      <c r="S127" s="4">
        <f ca="1">IF(P127&gt;Radar!AC89,-1,OFFSET(C$36,0,O127)/OFFSET(C$34,0,O127)/(N127/SQRT(Q127)+1))</f>
        <v>-1</v>
      </c>
      <c r="T127" s="1">
        <f t="shared" ca="1" si="28"/>
        <v>0</v>
      </c>
    </row>
    <row r="128" spans="1:20" s="4" customFormat="1">
      <c r="A128" s="4">
        <f t="shared" si="29"/>
        <v>-36</v>
      </c>
      <c r="B128" s="4">
        <f>MOD(ATAN(A128/Param!$B$29*2)+Param!$D$14,2*PI())</f>
        <v>1.559608664636309</v>
      </c>
      <c r="D128" s="2">
        <f t="shared" si="33"/>
        <v>99999</v>
      </c>
      <c r="E128" s="2">
        <f t="shared" si="33"/>
        <v>99999</v>
      </c>
      <c r="F128" s="2">
        <f t="shared" si="33"/>
        <v>99999</v>
      </c>
      <c r="G128" s="2">
        <f t="shared" si="33"/>
        <v>99999</v>
      </c>
      <c r="H128" s="2">
        <f t="shared" si="33"/>
        <v>99999</v>
      </c>
      <c r="I128" s="2">
        <f t="shared" si="33"/>
        <v>99999</v>
      </c>
      <c r="J128" s="2">
        <f t="shared" si="33"/>
        <v>99999</v>
      </c>
      <c r="K128" s="2">
        <f t="shared" si="33"/>
        <v>99999</v>
      </c>
      <c r="L128" s="2">
        <f t="shared" si="33"/>
        <v>99999</v>
      </c>
      <c r="M128" s="2">
        <f t="shared" si="33"/>
        <v>99999</v>
      </c>
      <c r="N128" s="13">
        <f t="shared" si="31"/>
        <v>99999</v>
      </c>
      <c r="O128" s="19">
        <f t="shared" si="32"/>
        <v>0</v>
      </c>
      <c r="P128" s="8">
        <f>N128*COS(ABS(TRUNC(B128,4)-Param!$D$14))</f>
        <v>90151.029278403235</v>
      </c>
      <c r="Q128" s="4">
        <f t="shared" ca="1" si="26"/>
        <v>0</v>
      </c>
      <c r="R128" s="4">
        <f t="shared" ca="1" si="27"/>
        <v>0</v>
      </c>
      <c r="S128" s="4">
        <f ca="1">IF(P128&gt;Radar!AC90,-1,OFFSET(C$36,0,O128)/OFFSET(C$34,0,O128)/(N128/SQRT(Q128)+1))</f>
        <v>-1</v>
      </c>
      <c r="T128" s="1">
        <f t="shared" ca="1" si="28"/>
        <v>0</v>
      </c>
    </row>
    <row r="129" spans="1:20" s="4" customFormat="1">
      <c r="A129" s="4">
        <f t="shared" si="29"/>
        <v>-37</v>
      </c>
      <c r="B129" s="4">
        <f>MOD(ATAN(A129/Param!$B$29*2)+Param!$D$14,2*PI())</f>
        <v>1.5488285734018234</v>
      </c>
      <c r="D129" s="2">
        <f t="shared" si="33"/>
        <v>99999</v>
      </c>
      <c r="E129" s="2">
        <f t="shared" si="33"/>
        <v>99999</v>
      </c>
      <c r="F129" s="2">
        <f t="shared" si="33"/>
        <v>99999</v>
      </c>
      <c r="G129" s="2">
        <f t="shared" si="33"/>
        <v>99999</v>
      </c>
      <c r="H129" s="2">
        <f t="shared" si="33"/>
        <v>99999</v>
      </c>
      <c r="I129" s="2">
        <f t="shared" si="33"/>
        <v>99999</v>
      </c>
      <c r="J129" s="2">
        <f t="shared" si="33"/>
        <v>99999</v>
      </c>
      <c r="K129" s="2">
        <f t="shared" si="33"/>
        <v>99999</v>
      </c>
      <c r="L129" s="2">
        <f t="shared" si="33"/>
        <v>99999</v>
      </c>
      <c r="M129" s="2">
        <f t="shared" si="33"/>
        <v>99999</v>
      </c>
      <c r="N129" s="13">
        <f t="shared" si="31"/>
        <v>99999</v>
      </c>
      <c r="O129" s="19">
        <f t="shared" si="32"/>
        <v>0</v>
      </c>
      <c r="P129" s="8">
        <f>N129*COS(ABS(TRUNC(B129,4)-Param!$D$14))</f>
        <v>89678.427491101844</v>
      </c>
      <c r="Q129" s="4">
        <f t="shared" ca="1" si="26"/>
        <v>0</v>
      </c>
      <c r="R129" s="4">
        <f t="shared" ca="1" si="27"/>
        <v>0</v>
      </c>
      <c r="S129" s="4">
        <f ca="1">IF(P129&gt;Radar!AC91,-1,OFFSET(C$36,0,O129)/OFFSET(C$34,0,O129)/(N129/SQRT(Q129)+1))</f>
        <v>-1</v>
      </c>
      <c r="T129" s="1">
        <f t="shared" ca="1" si="28"/>
        <v>0</v>
      </c>
    </row>
    <row r="130" spans="1:20" s="4" customFormat="1">
      <c r="A130" s="4">
        <f t="shared" si="29"/>
        <v>-38</v>
      </c>
      <c r="B130" s="4">
        <f>MOD(ATAN(A130/Param!$B$29*2)+Param!$D$14,2*PI())</f>
        <v>1.538161932021157</v>
      </c>
      <c r="D130" s="2">
        <f t="shared" si="33"/>
        <v>99999</v>
      </c>
      <c r="E130" s="2">
        <f t="shared" si="33"/>
        <v>99999</v>
      </c>
      <c r="F130" s="2">
        <f t="shared" si="33"/>
        <v>99999</v>
      </c>
      <c r="G130" s="2">
        <f t="shared" si="33"/>
        <v>99999</v>
      </c>
      <c r="H130" s="2">
        <f t="shared" si="33"/>
        <v>99999</v>
      </c>
      <c r="I130" s="2">
        <f t="shared" si="33"/>
        <v>99999</v>
      </c>
      <c r="J130" s="2">
        <f t="shared" si="33"/>
        <v>99999</v>
      </c>
      <c r="K130" s="2">
        <f t="shared" si="33"/>
        <v>99999</v>
      </c>
      <c r="L130" s="2">
        <f t="shared" si="33"/>
        <v>99999</v>
      </c>
      <c r="M130" s="2">
        <f t="shared" si="33"/>
        <v>99999</v>
      </c>
      <c r="N130" s="13">
        <f t="shared" si="31"/>
        <v>99999</v>
      </c>
      <c r="O130" s="19">
        <f t="shared" si="32"/>
        <v>0</v>
      </c>
      <c r="P130" s="8">
        <f>N130*COS(ABS(TRUNC(B130,4)-Param!$D$14))</f>
        <v>89199.886314858508</v>
      </c>
      <c r="Q130" s="4">
        <f t="shared" ca="1" si="26"/>
        <v>0</v>
      </c>
      <c r="R130" s="4">
        <f t="shared" ca="1" si="27"/>
        <v>0</v>
      </c>
      <c r="S130" s="4">
        <f ca="1">IF(P130&gt;Radar!AC92,-1,OFFSET(C$36,0,O130)/OFFSET(C$34,0,O130)/(N130/SQRT(Q130)+1))</f>
        <v>-1</v>
      </c>
      <c r="T130" s="1">
        <f t="shared" ca="1" si="28"/>
        <v>0</v>
      </c>
    </row>
    <row r="131" spans="1:20" s="4" customFormat="1">
      <c r="A131" s="4">
        <f t="shared" si="29"/>
        <v>-39</v>
      </c>
      <c r="B131" s="4">
        <f>MOD(ATAN(A131/Param!$B$29*2)+Param!$D$14,2*PI())</f>
        <v>1.5276093478008828</v>
      </c>
      <c r="D131" s="2">
        <f t="shared" si="33"/>
        <v>99999</v>
      </c>
      <c r="E131" s="2">
        <f t="shared" si="33"/>
        <v>99999</v>
      </c>
      <c r="F131" s="2">
        <f t="shared" si="33"/>
        <v>99999</v>
      </c>
      <c r="G131" s="2">
        <f t="shared" si="33"/>
        <v>99999</v>
      </c>
      <c r="H131" s="2">
        <f t="shared" si="33"/>
        <v>99999</v>
      </c>
      <c r="I131" s="2">
        <f t="shared" si="33"/>
        <v>99999</v>
      </c>
      <c r="J131" s="2">
        <f t="shared" si="33"/>
        <v>99999</v>
      </c>
      <c r="K131" s="2">
        <f t="shared" si="33"/>
        <v>99999</v>
      </c>
      <c r="L131" s="2">
        <f t="shared" si="33"/>
        <v>99999</v>
      </c>
      <c r="M131" s="2">
        <f t="shared" si="33"/>
        <v>99999</v>
      </c>
      <c r="N131" s="13">
        <f t="shared" si="31"/>
        <v>99999</v>
      </c>
      <c r="O131" s="19">
        <f t="shared" si="32"/>
        <v>0</v>
      </c>
      <c r="P131" s="8">
        <f>N131*COS(ABS(TRUNC(B131,4)-Param!$D$14))</f>
        <v>88720.36164374277</v>
      </c>
      <c r="Q131" s="4">
        <f t="shared" ca="1" si="26"/>
        <v>0</v>
      </c>
      <c r="R131" s="4">
        <f t="shared" ca="1" si="27"/>
        <v>0</v>
      </c>
      <c r="S131" s="4">
        <f ca="1">IF(P131&gt;Radar!AC93,-1,OFFSET(C$36,0,O131)/OFFSET(C$34,0,O131)/(N131/SQRT(Q131)+1))</f>
        <v>-1</v>
      </c>
      <c r="T131" s="1">
        <f t="shared" ca="1" si="28"/>
        <v>0</v>
      </c>
    </row>
    <row r="132" spans="1:20" s="4" customFormat="1">
      <c r="A132" s="4">
        <f t="shared" si="29"/>
        <v>-40</v>
      </c>
      <c r="B132" s="4">
        <f>MOD(ATAN(A132/Param!$B$29*2)+Param!$D$14,2*PI())</f>
        <v>1.5171713135397507</v>
      </c>
      <c r="D132" s="2">
        <f t="shared" ref="D132:M142" si="34">IF(IF(D$37,ABS(MOD(D$31-$B132+PI(),2*PI())-PI())&lt;D$35),        ROUND(D$30*COS(D$31-$B132)-SQRT(D$34*D$34-POWER(D$30*SIN(D$31-$B132),2)),5)+        (COLUMN()-3)/10000000,    99999)</f>
        <v>99999</v>
      </c>
      <c r="E132" s="2">
        <f t="shared" si="34"/>
        <v>99999</v>
      </c>
      <c r="F132" s="2">
        <f t="shared" si="34"/>
        <v>99999</v>
      </c>
      <c r="G132" s="2">
        <f t="shared" si="34"/>
        <v>99999</v>
      </c>
      <c r="H132" s="2">
        <f t="shared" si="34"/>
        <v>99999</v>
      </c>
      <c r="I132" s="2">
        <f t="shared" si="34"/>
        <v>99999</v>
      </c>
      <c r="J132" s="2">
        <f t="shared" si="34"/>
        <v>99999</v>
      </c>
      <c r="K132" s="2">
        <f t="shared" si="34"/>
        <v>99999</v>
      </c>
      <c r="L132" s="2">
        <f t="shared" si="34"/>
        <v>99999</v>
      </c>
      <c r="M132" s="2">
        <f t="shared" si="34"/>
        <v>99999</v>
      </c>
      <c r="N132" s="13">
        <f t="shared" si="31"/>
        <v>99999</v>
      </c>
      <c r="O132" s="19">
        <f t="shared" si="32"/>
        <v>0</v>
      </c>
      <c r="P132" s="8">
        <f>N132*COS(ABS(TRUNC(B132,4)-Param!$D$14))</f>
        <v>88231.055642622261</v>
      </c>
      <c r="Q132" s="4">
        <f t="shared" ca="1" si="26"/>
        <v>0</v>
      </c>
      <c r="R132" s="4">
        <f t="shared" ca="1" si="27"/>
        <v>0</v>
      </c>
      <c r="S132" s="4">
        <f ca="1">IF(P132&gt;Radar!AC94,-1,OFFSET(C$36,0,O132)/OFFSET(C$34,0,O132)/(N132/SQRT(Q132)+1))</f>
        <v>-1</v>
      </c>
      <c r="T132" s="1">
        <f t="shared" ca="1" si="28"/>
        <v>0</v>
      </c>
    </row>
    <row r="133" spans="1:20" s="4" customFormat="1">
      <c r="A133" s="4">
        <f t="shared" si="29"/>
        <v>-41</v>
      </c>
      <c r="B133" s="4">
        <f>MOD(ATAN(A133/Param!$B$29*2)+Param!$D$14,2*PI())</f>
        <v>1.5068482115686268</v>
      </c>
      <c r="D133" s="2">
        <f t="shared" si="34"/>
        <v>99999</v>
      </c>
      <c r="E133" s="2">
        <f t="shared" si="34"/>
        <v>99999</v>
      </c>
      <c r="F133" s="2">
        <f t="shared" si="34"/>
        <v>99999</v>
      </c>
      <c r="G133" s="2">
        <f t="shared" si="34"/>
        <v>99999</v>
      </c>
      <c r="H133" s="2">
        <f t="shared" si="34"/>
        <v>99999</v>
      </c>
      <c r="I133" s="2">
        <f t="shared" si="34"/>
        <v>99999</v>
      </c>
      <c r="J133" s="2">
        <f t="shared" si="34"/>
        <v>99999</v>
      </c>
      <c r="K133" s="2">
        <f t="shared" si="34"/>
        <v>99999</v>
      </c>
      <c r="L133" s="2">
        <f t="shared" si="34"/>
        <v>99999</v>
      </c>
      <c r="M133" s="2">
        <f t="shared" si="34"/>
        <v>99999</v>
      </c>
      <c r="N133" s="13">
        <f t="shared" si="31"/>
        <v>99999</v>
      </c>
      <c r="O133" s="19">
        <f t="shared" si="32"/>
        <v>0</v>
      </c>
      <c r="P133" s="8">
        <f>N133*COS(ABS(TRUNC(B133,4)-Param!$D$14))</f>
        <v>87741.61819423885</v>
      </c>
      <c r="Q133" s="4">
        <f t="shared" ca="1" si="26"/>
        <v>0</v>
      </c>
      <c r="R133" s="4">
        <f t="shared" ca="1" si="27"/>
        <v>0</v>
      </c>
      <c r="S133" s="4">
        <f ca="1">IF(P133&gt;Radar!AC95,-1,OFFSET(C$36,0,O133)/OFFSET(C$34,0,O133)/(N133/SQRT(Q133)+1))</f>
        <v>-1</v>
      </c>
      <c r="T133" s="1">
        <f t="shared" ca="1" si="28"/>
        <v>0</v>
      </c>
    </row>
    <row r="134" spans="1:20" s="4" customFormat="1">
      <c r="A134" s="4">
        <f t="shared" si="29"/>
        <v>-42</v>
      </c>
      <c r="B134" s="4">
        <f>MOD(ATAN(A134/Param!$B$29*2)+Param!$D$14,2*PI())</f>
        <v>1.4966403178767029</v>
      </c>
      <c r="D134" s="2">
        <f t="shared" si="34"/>
        <v>99999</v>
      </c>
      <c r="E134" s="2">
        <f t="shared" si="34"/>
        <v>99999</v>
      </c>
      <c r="F134" s="2">
        <f t="shared" si="34"/>
        <v>99999</v>
      </c>
      <c r="G134" s="2">
        <f t="shared" si="34"/>
        <v>99999</v>
      </c>
      <c r="H134" s="2">
        <f t="shared" si="34"/>
        <v>99999</v>
      </c>
      <c r="I134" s="2">
        <f t="shared" si="34"/>
        <v>99999</v>
      </c>
      <c r="J134" s="2">
        <f t="shared" si="34"/>
        <v>99999</v>
      </c>
      <c r="K134" s="2">
        <f t="shared" si="34"/>
        <v>99999</v>
      </c>
      <c r="L134" s="2">
        <f t="shared" si="34"/>
        <v>99999</v>
      </c>
      <c r="M134" s="2">
        <f t="shared" si="34"/>
        <v>99999</v>
      </c>
      <c r="N134" s="13">
        <f t="shared" si="31"/>
        <v>99999</v>
      </c>
      <c r="O134" s="19">
        <f t="shared" si="32"/>
        <v>0</v>
      </c>
      <c r="P134" s="8">
        <f>N134*COS(ABS(TRUNC(B134,4)-Param!$D$14))</f>
        <v>87247.759092703927</v>
      </c>
      <c r="Q134" s="4">
        <f t="shared" ca="1" si="26"/>
        <v>0</v>
      </c>
      <c r="R134" s="4">
        <f t="shared" ca="1" si="27"/>
        <v>0</v>
      </c>
      <c r="S134" s="4">
        <f ca="1">IF(P134&gt;Radar!AC96,-1,OFFSET(C$36,0,O134)/OFFSET(C$34,0,O134)/(N134/SQRT(Q134)+1))</f>
        <v>-1</v>
      </c>
      <c r="T134" s="1">
        <f t="shared" ca="1" si="28"/>
        <v>0</v>
      </c>
    </row>
    <row r="135" spans="1:20" s="4" customFormat="1">
      <c r="A135" s="4">
        <f t="shared" si="29"/>
        <v>-43</v>
      </c>
      <c r="B135" s="4">
        <f>MOD(ATAN(A135/Param!$B$29*2)+Param!$D$14,2*PI())</f>
        <v>1.4865478063018194</v>
      </c>
      <c r="D135" s="2">
        <f t="shared" si="34"/>
        <v>99999</v>
      </c>
      <c r="E135" s="2">
        <f t="shared" si="34"/>
        <v>99999</v>
      </c>
      <c r="F135" s="2">
        <f t="shared" si="34"/>
        <v>99999</v>
      </c>
      <c r="G135" s="2">
        <f t="shared" si="34"/>
        <v>99999</v>
      </c>
      <c r="H135" s="2">
        <f t="shared" si="34"/>
        <v>99999</v>
      </c>
      <c r="I135" s="2">
        <f t="shared" si="34"/>
        <v>5.8649806</v>
      </c>
      <c r="J135" s="2">
        <f t="shared" si="34"/>
        <v>99999</v>
      </c>
      <c r="K135" s="2">
        <f t="shared" si="34"/>
        <v>99999</v>
      </c>
      <c r="L135" s="2">
        <f t="shared" si="34"/>
        <v>99999</v>
      </c>
      <c r="M135" s="2">
        <f t="shared" si="34"/>
        <v>99999</v>
      </c>
      <c r="N135" s="13">
        <f t="shared" si="31"/>
        <v>5.8649806</v>
      </c>
      <c r="O135" s="19">
        <f t="shared" si="32"/>
        <v>6</v>
      </c>
      <c r="P135" s="8">
        <f>N135*COS(ABS(TRUNC(B135,4)-Param!$D$14))</f>
        <v>5.0879096702464501</v>
      </c>
      <c r="Q135" s="4">
        <f t="shared" ca="1" si="26"/>
        <v>9.8303499532134912E-3</v>
      </c>
      <c r="R135" s="4">
        <f t="shared" ca="1" si="27"/>
        <v>395.2314600443176</v>
      </c>
      <c r="S135" s="4">
        <f ca="1">IF(P135&gt;Radar!AC97,-1,OFFSET(C$36,0,O135)/OFFSET(C$34,0,O135)/(N135/SQRT(Q135)+1))</f>
        <v>-1</v>
      </c>
      <c r="T135" s="1">
        <f t="shared" ca="1" si="28"/>
        <v>0.43690444236504405</v>
      </c>
    </row>
    <row r="136" spans="1:20" s="4" customFormat="1">
      <c r="A136" s="4">
        <f t="shared" si="29"/>
        <v>-44</v>
      </c>
      <c r="B136" s="4">
        <f>MOD(ATAN(A136/Param!$B$29*2)+Param!$D$14,2*PI())</f>
        <v>1.4765707527640313</v>
      </c>
      <c r="D136" s="2">
        <f t="shared" si="34"/>
        <v>99999</v>
      </c>
      <c r="E136" s="2">
        <f t="shared" si="34"/>
        <v>99999</v>
      </c>
      <c r="F136" s="2">
        <f t="shared" si="34"/>
        <v>99999</v>
      </c>
      <c r="G136" s="2">
        <f t="shared" si="34"/>
        <v>99999</v>
      </c>
      <c r="H136" s="2">
        <f t="shared" si="34"/>
        <v>99999</v>
      </c>
      <c r="I136" s="2">
        <f t="shared" si="34"/>
        <v>5.8246506</v>
      </c>
      <c r="J136" s="2">
        <f t="shared" si="34"/>
        <v>99999</v>
      </c>
      <c r="K136" s="2">
        <f t="shared" si="34"/>
        <v>99999</v>
      </c>
      <c r="L136" s="2">
        <f t="shared" si="34"/>
        <v>99999</v>
      </c>
      <c r="M136" s="2">
        <f t="shared" si="34"/>
        <v>99999</v>
      </c>
      <c r="N136" s="13">
        <f t="shared" si="31"/>
        <v>5.8246506</v>
      </c>
      <c r="O136" s="19">
        <f t="shared" si="32"/>
        <v>6</v>
      </c>
      <c r="P136" s="8">
        <f>N136*COS(ABS(TRUNC(B136,4)-Param!$D$14))</f>
        <v>5.023697663564695</v>
      </c>
      <c r="Q136" s="4">
        <f t="shared" ca="1" si="26"/>
        <v>1.9685648226747253E-2</v>
      </c>
      <c r="R136" s="4">
        <f t="shared" ca="1" si="27"/>
        <v>395.34113231375164</v>
      </c>
      <c r="S136" s="4">
        <f ca="1">IF(P136&gt;Radar!AC98,-1,OFFSET(C$36,0,O136)/OFFSET(C$34,0,O136)/(N136/SQRT(Q136)+1))</f>
        <v>-1</v>
      </c>
      <c r="T136" s="1">
        <f t="shared" ca="1" si="28"/>
        <v>0.87491769896654459</v>
      </c>
    </row>
    <row r="137" spans="1:20" s="4" customFormat="1">
      <c r="A137" s="4">
        <f t="shared" si="29"/>
        <v>-45</v>
      </c>
      <c r="B137" s="4">
        <f>MOD(ATAN(A137/Param!$B$29*2)+Param!$D$14,2*PI())</f>
        <v>1.4667091395228948</v>
      </c>
      <c r="D137" s="2">
        <f t="shared" si="34"/>
        <v>99999</v>
      </c>
      <c r="E137" s="2">
        <f t="shared" si="34"/>
        <v>99999</v>
      </c>
      <c r="F137" s="2">
        <f t="shared" si="34"/>
        <v>99999</v>
      </c>
      <c r="G137" s="2">
        <f t="shared" si="34"/>
        <v>99999</v>
      </c>
      <c r="H137" s="2">
        <f t="shared" si="34"/>
        <v>99999</v>
      </c>
      <c r="I137" s="2">
        <f t="shared" si="34"/>
        <v>5.8153005999999996</v>
      </c>
      <c r="J137" s="2">
        <f t="shared" si="34"/>
        <v>99999</v>
      </c>
      <c r="K137" s="2">
        <f t="shared" si="34"/>
        <v>99999</v>
      </c>
      <c r="L137" s="2">
        <f t="shared" si="34"/>
        <v>99999</v>
      </c>
      <c r="M137" s="2">
        <f t="shared" si="34"/>
        <v>99999</v>
      </c>
      <c r="N137" s="13">
        <f t="shared" si="31"/>
        <v>5.8153005999999996</v>
      </c>
      <c r="O137" s="19">
        <f t="shared" si="32"/>
        <v>6</v>
      </c>
      <c r="P137" s="8">
        <f>N137*COS(ABS(TRUNC(B137,4)-Param!$D$14))</f>
        <v>4.9865517802111965</v>
      </c>
      <c r="Q137" s="4">
        <f t="shared" ca="1" si="26"/>
        <v>2.246664627351011E-2</v>
      </c>
      <c r="R137" s="4">
        <f t="shared" ca="1" si="27"/>
        <v>395.37204817143521</v>
      </c>
      <c r="S137" s="4">
        <f ca="1">IF(P137&gt;Radar!AC99,-1,OFFSET(C$36,0,O137)/OFFSET(C$34,0,O137)/(N137/SQRT(Q137)+1))</f>
        <v>-1</v>
      </c>
      <c r="T137" s="1">
        <f t="shared" ca="1" si="28"/>
        <v>0.99851761215600499</v>
      </c>
    </row>
    <row r="138" spans="1:20" s="4" customFormat="1">
      <c r="A138" s="4">
        <f t="shared" si="29"/>
        <v>-46</v>
      </c>
      <c r="B138" s="4">
        <f>MOD(ATAN(A138/Param!$B$29*2)+Param!$D$14,2*PI())</f>
        <v>1.4569628594402988</v>
      </c>
      <c r="D138" s="2">
        <f t="shared" si="34"/>
        <v>99999</v>
      </c>
      <c r="E138" s="2">
        <f t="shared" si="34"/>
        <v>99999</v>
      </c>
      <c r="F138" s="2">
        <f t="shared" si="34"/>
        <v>99999</v>
      </c>
      <c r="G138" s="2">
        <f t="shared" si="34"/>
        <v>99999</v>
      </c>
      <c r="H138" s="2">
        <f t="shared" si="34"/>
        <v>99999</v>
      </c>
      <c r="I138" s="2">
        <f t="shared" si="34"/>
        <v>5.8291506000000002</v>
      </c>
      <c r="J138" s="2">
        <f t="shared" si="34"/>
        <v>99999</v>
      </c>
      <c r="K138" s="2">
        <f t="shared" si="34"/>
        <v>99999</v>
      </c>
      <c r="L138" s="2">
        <f t="shared" si="34"/>
        <v>99999</v>
      </c>
      <c r="M138" s="2">
        <f t="shared" si="34"/>
        <v>99999</v>
      </c>
      <c r="N138" s="13">
        <f t="shared" si="31"/>
        <v>5.8291506000000002</v>
      </c>
      <c r="O138" s="19">
        <f t="shared" si="32"/>
        <v>6</v>
      </c>
      <c r="P138" s="8">
        <f>N138*COS(ABS(TRUNC(B138,4)-Param!$D$14))</f>
        <v>4.9687970745068197</v>
      </c>
      <c r="Q138" s="4">
        <f t="shared" ca="1" si="26"/>
        <v>1.8415192972492757E-2</v>
      </c>
      <c r="R138" s="4">
        <f t="shared" ca="1" si="27"/>
        <v>395.32748422224375</v>
      </c>
      <c r="S138" s="4">
        <f ca="1">IF(P138&gt;Radar!AC100,-1,OFFSET(C$36,0,O138)/OFFSET(C$34,0,O138)/(N138/SQRT(Q138)+1))</f>
        <v>-1</v>
      </c>
      <c r="T138" s="1">
        <f t="shared" ca="1" si="28"/>
        <v>0.81845302099967809</v>
      </c>
    </row>
    <row r="139" spans="1:20" s="4" customFormat="1">
      <c r="A139" s="4">
        <f t="shared" si="29"/>
        <v>-47</v>
      </c>
      <c r="B139" s="4">
        <f>MOD(ATAN(A139/Param!$B$29*2)+Param!$D$14,2*PI())</f>
        <v>1.4473317202320546</v>
      </c>
      <c r="D139" s="2">
        <f t="shared" si="34"/>
        <v>99999</v>
      </c>
      <c r="E139" s="2">
        <f t="shared" si="34"/>
        <v>99999</v>
      </c>
      <c r="F139" s="2">
        <f t="shared" si="34"/>
        <v>99999</v>
      </c>
      <c r="G139" s="2">
        <f t="shared" si="34"/>
        <v>99999</v>
      </c>
      <c r="H139" s="2">
        <f t="shared" si="34"/>
        <v>99999</v>
      </c>
      <c r="I139" s="2">
        <f t="shared" si="34"/>
        <v>5.8758005999999998</v>
      </c>
      <c r="J139" s="2">
        <f t="shared" si="34"/>
        <v>99999</v>
      </c>
      <c r="K139" s="2">
        <f t="shared" si="34"/>
        <v>99999</v>
      </c>
      <c r="L139" s="2">
        <f t="shared" si="34"/>
        <v>99999</v>
      </c>
      <c r="M139" s="2">
        <f t="shared" si="34"/>
        <v>99999</v>
      </c>
      <c r="N139" s="13">
        <f t="shared" si="31"/>
        <v>5.8758005999999998</v>
      </c>
      <c r="O139" s="19">
        <f t="shared" si="32"/>
        <v>6</v>
      </c>
      <c r="P139" s="8">
        <f>N139*COS(ABS(TRUNC(B139,4)-Param!$D$14))</f>
        <v>4.9788368564621956</v>
      </c>
      <c r="Q139" s="4">
        <f t="shared" ca="1" si="26"/>
        <v>7.7724892348199452E-3</v>
      </c>
      <c r="R139" s="4">
        <f t="shared" ca="1" si="27"/>
        <v>395.20940643146588</v>
      </c>
      <c r="S139" s="4">
        <f ca="1">IF(P139&gt;Radar!AC101,-1,OFFSET(C$36,0,O139)/OFFSET(C$34,0,O139)/(N139/SQRT(Q139)+1))</f>
        <v>-1</v>
      </c>
      <c r="T139" s="1">
        <f t="shared" ca="1" si="28"/>
        <v>0.34544396599199756</v>
      </c>
    </row>
    <row r="140" spans="1:20" s="4" customFormat="1">
      <c r="A140" s="4">
        <f t="shared" si="29"/>
        <v>-48</v>
      </c>
      <c r="B140" s="4">
        <f>MOD(ATAN(A140/Param!$B$29*2)+Param!$D$14,2*PI())</f>
        <v>1.437815448692817</v>
      </c>
      <c r="D140" s="2">
        <f t="shared" si="34"/>
        <v>99999</v>
      </c>
      <c r="E140" s="2">
        <f t="shared" si="34"/>
        <v>99999</v>
      </c>
      <c r="F140" s="2">
        <f t="shared" si="34"/>
        <v>99999</v>
      </c>
      <c r="G140" s="2">
        <f t="shared" si="34"/>
        <v>99999</v>
      </c>
      <c r="H140" s="2">
        <f t="shared" si="34"/>
        <v>99999</v>
      </c>
      <c r="I140" s="2">
        <f t="shared" si="34"/>
        <v>99999</v>
      </c>
      <c r="J140" s="2">
        <f t="shared" si="34"/>
        <v>99999</v>
      </c>
      <c r="K140" s="2">
        <f t="shared" si="34"/>
        <v>99999</v>
      </c>
      <c r="L140" s="2">
        <f t="shared" si="34"/>
        <v>99999</v>
      </c>
      <c r="M140" s="2">
        <f t="shared" si="34"/>
        <v>99999</v>
      </c>
      <c r="N140" s="13">
        <f t="shared" si="31"/>
        <v>99999</v>
      </c>
      <c r="O140" s="19">
        <f t="shared" si="32"/>
        <v>0</v>
      </c>
      <c r="P140" s="8">
        <f>N140*COS(ABS(TRUNC(B140,4)-Param!$D$14))</f>
        <v>84225.465025530575</v>
      </c>
      <c r="Q140" s="4">
        <f t="shared" ca="1" si="26"/>
        <v>0</v>
      </c>
      <c r="R140" s="4">
        <f t="shared" ca="1" si="27"/>
        <v>0</v>
      </c>
      <c r="S140" s="4">
        <f ca="1">IF(P140&gt;Radar!AC102,-1,OFFSET(C$36,0,O140)/OFFSET(C$34,0,O140)/(N140/SQRT(Q140)+1))</f>
        <v>-1</v>
      </c>
      <c r="T140" s="1">
        <f t="shared" ca="1" si="28"/>
        <v>0</v>
      </c>
    </row>
    <row r="141" spans="1:20" s="4" customFormat="1">
      <c r="A141" s="4">
        <f t="shared" si="29"/>
        <v>-49</v>
      </c>
      <c r="B141" s="4">
        <f>MOD(ATAN(A141/Param!$B$29*2)+Param!$D$14,2*PI())</f>
        <v>1.4284136948802799</v>
      </c>
      <c r="D141" s="2">
        <f t="shared" si="34"/>
        <v>99999</v>
      </c>
      <c r="E141" s="2">
        <f t="shared" si="34"/>
        <v>99999</v>
      </c>
      <c r="F141" s="2">
        <f t="shared" si="34"/>
        <v>99999</v>
      </c>
      <c r="G141" s="2">
        <f t="shared" si="34"/>
        <v>99999</v>
      </c>
      <c r="H141" s="2">
        <f t="shared" si="34"/>
        <v>99999</v>
      </c>
      <c r="I141" s="2">
        <f t="shared" si="34"/>
        <v>99999</v>
      </c>
      <c r="J141" s="2">
        <f t="shared" si="34"/>
        <v>99999</v>
      </c>
      <c r="K141" s="2">
        <f t="shared" si="34"/>
        <v>99999</v>
      </c>
      <c r="L141" s="2">
        <f t="shared" si="34"/>
        <v>99999</v>
      </c>
      <c r="M141" s="2">
        <f t="shared" si="34"/>
        <v>99999</v>
      </c>
      <c r="N141" s="13">
        <f t="shared" si="31"/>
        <v>99999</v>
      </c>
      <c r="O141" s="19">
        <f t="shared" si="32"/>
        <v>0</v>
      </c>
      <c r="P141" s="8">
        <f>N141*COS(ABS(TRUNC(B141,4)-Param!$D$14))</f>
        <v>83715.033795490963</v>
      </c>
      <c r="Q141" s="4">
        <f t="shared" ca="1" si="26"/>
        <v>0</v>
      </c>
      <c r="R141" s="4">
        <f t="shared" ca="1" si="27"/>
        <v>0</v>
      </c>
      <c r="S141" s="4">
        <f ca="1">IF(P141&gt;Radar!AC103,-1,OFFSET(C$36,0,O141)/OFFSET(C$34,0,O141)/(N141/SQRT(Q141)+1))</f>
        <v>-1</v>
      </c>
      <c r="T141" s="1">
        <f t="shared" ca="1" si="28"/>
        <v>0</v>
      </c>
    </row>
    <row r="142" spans="1:20" s="4" customFormat="1">
      <c r="A142" s="4">
        <f t="shared" si="29"/>
        <v>-50</v>
      </c>
      <c r="B142" s="4">
        <f>MOD(ATAN(A142/Param!$B$29*2)+Param!$D$14,2*PI())</f>
        <v>1.4191260362459115</v>
      </c>
      <c r="D142" s="2">
        <f t="shared" si="34"/>
        <v>99999</v>
      </c>
      <c r="E142" s="2">
        <f t="shared" si="34"/>
        <v>99999</v>
      </c>
      <c r="F142" s="2">
        <f t="shared" si="34"/>
        <v>99999</v>
      </c>
      <c r="G142" s="2">
        <f t="shared" si="34"/>
        <v>99999</v>
      </c>
      <c r="H142" s="2">
        <f t="shared" si="34"/>
        <v>99999</v>
      </c>
      <c r="I142" s="2">
        <f t="shared" si="34"/>
        <v>99999</v>
      </c>
      <c r="J142" s="2">
        <f t="shared" si="34"/>
        <v>99999</v>
      </c>
      <c r="K142" s="2">
        <f t="shared" si="34"/>
        <v>99999</v>
      </c>
      <c r="L142" s="2">
        <f t="shared" si="34"/>
        <v>99999</v>
      </c>
      <c r="M142" s="2">
        <f t="shared" si="34"/>
        <v>99999</v>
      </c>
      <c r="N142" s="13">
        <f t="shared" si="31"/>
        <v>99999</v>
      </c>
      <c r="O142" s="19">
        <f t="shared" si="32"/>
        <v>0</v>
      </c>
      <c r="P142" s="8">
        <f>N142*COS(ABS(TRUNC(B142,4)-Param!$D$14))</f>
        <v>83202.75313865942</v>
      </c>
      <c r="Q142" s="4">
        <f t="shared" ca="1" si="26"/>
        <v>0</v>
      </c>
      <c r="R142" s="4">
        <f t="shared" ca="1" si="27"/>
        <v>0</v>
      </c>
      <c r="S142" s="4">
        <f ca="1">IF(P142&gt;Radar!AC104,-1,OFFSET(C$36,0,O142)/OFFSET(C$34,0,O142)/(N142/SQRT(Q142)+1))</f>
        <v>-1</v>
      </c>
      <c r="T142" s="1">
        <f t="shared" ca="1" si="28"/>
        <v>0</v>
      </c>
    </row>
    <row r="143" spans="1:20" s="4" customFormat="1">
      <c r="N143" s="8"/>
      <c r="O143" s="8"/>
    </row>
    <row r="144" spans="1:20">
      <c r="A144" s="24" t="s">
        <v>193</v>
      </c>
      <c r="B144" s="4">
        <f>MOD(Param!$D$14,2*PI())</f>
        <v>2.0071286397934789</v>
      </c>
      <c r="C144" s="4"/>
      <c r="D144" s="2">
        <f>IF(IF(D$37,ABS(MOD(D$31-$B144+PI(),2*PI())-PI())&lt;D$35),        ROUND(D$30*COS(D$31-$B144)-SQRT(D$34*D$34-POWER(D$30*SIN(D$31-$B144),2)),5)+        (COLUMN()-3)/10000000,    99999)</f>
        <v>99999</v>
      </c>
      <c r="E144" s="2">
        <f t="shared" ref="E144:M144" si="35">IF(IF(E$37,ABS(MOD(E$31-$B144+PI(),2*PI())-PI())&lt;E$35),        ROUND(E$30*COS(E$31-$B144)-SQRT(E$34*E$34-POWER(E$30*SIN(E$31-$B144),2)),5)+        (COLUMN()-3)/10000000,    99999)</f>
        <v>99999</v>
      </c>
      <c r="F144" s="2">
        <f t="shared" si="35"/>
        <v>99999</v>
      </c>
      <c r="G144" s="2">
        <f t="shared" si="35"/>
        <v>99999</v>
      </c>
      <c r="H144" s="2">
        <f t="shared" si="35"/>
        <v>99999</v>
      </c>
      <c r="I144" s="2">
        <f t="shared" si="35"/>
        <v>99999</v>
      </c>
      <c r="J144" s="2">
        <f t="shared" si="35"/>
        <v>99999</v>
      </c>
      <c r="K144" s="2">
        <f t="shared" si="35"/>
        <v>99999</v>
      </c>
      <c r="L144" s="2">
        <f t="shared" si="35"/>
        <v>99999</v>
      </c>
      <c r="M144" s="2">
        <f t="shared" si="35"/>
        <v>99999</v>
      </c>
      <c r="N144" s="13">
        <f t="shared" ref="N144" si="36">MIN(D144:M144)</f>
        <v>99999</v>
      </c>
      <c r="O144" s="19">
        <f>IF(TRUNC(N144,5)&gt;Radar!AC54,0,ROUND((N144-TRUNC(N144,5))*10000000,0))</f>
        <v>0</v>
      </c>
      <c r="P144" s="8"/>
      <c r="Q144" s="24"/>
    </row>
    <row r="145" spans="1:26">
      <c r="A145" s="24"/>
      <c r="B145" s="24"/>
      <c r="C145" s="24"/>
      <c r="D145" s="24"/>
      <c r="E145" s="24"/>
      <c r="F145" s="24"/>
      <c r="G145" s="24"/>
      <c r="H145" s="24"/>
      <c r="I145" s="24"/>
      <c r="J145" s="24"/>
      <c r="K145" s="24"/>
      <c r="L145" s="24"/>
      <c r="M145" s="24"/>
      <c r="N145" s="24"/>
      <c r="O145" s="24"/>
      <c r="P145" s="24"/>
      <c r="Q145" s="24"/>
    </row>
    <row r="146" spans="1:26">
      <c r="A146" s="24"/>
      <c r="B146" s="24"/>
      <c r="C146" s="24"/>
      <c r="N146" s="2"/>
      <c r="O146" s="24"/>
      <c r="P146" s="24"/>
      <c r="Q146" s="24"/>
    </row>
    <row r="147" spans="1:26">
      <c r="A147" s="24"/>
      <c r="B147" s="24"/>
      <c r="C147" s="24"/>
      <c r="D147" s="24">
        <f ca="1">IF(D33&gt;5,   IF(OR(D33&lt;11,ROUND(MOD(tick/Param!$B$21,10),0)=COLUMN()-3),      D33-1,      D33),   IF(D33=0,6,IF(OFFSET(Radar!$AD$103,COLUMN(),0),      MAX(D33-2,0),      MIN(D33+1,5)   )))</f>
        <v>5</v>
      </c>
      <c r="E147" s="24">
        <f ca="1">IF(E33&gt;5,   IF(OR(E33&lt;11,ROUND(MOD(tick/Param!$B$21,10),0)=COLUMN()-3),      E33-1,      E33),   IF(E33=0,6,IF(OFFSET(Radar!$AD$103,COLUMN(),0),      MAX(E33-2,0),      MIN(E33+1,5)   )))</f>
        <v>5</v>
      </c>
      <c r="F147" s="24">
        <f ca="1">IF(F33&gt;5,   IF(OR(F33&lt;11,ROUND(MOD(tick/Param!$B$21,10),0)=COLUMN()-3),      F33-1,      F33),   IF(F33=0,6,IF(OFFSET(Radar!$AD$103,COLUMN(),0),      MAX(F33-2,0),      MIN(F33+1,5)   )))</f>
        <v>5</v>
      </c>
      <c r="G147" s="24">
        <f ca="1">IF(G33&gt;5,   IF(OR(G33&lt;11,ROUND(MOD(tick/Param!$B$21,10),0)=COLUMN()-3),      G33-1,      G33),   IF(G33=0,6,IF(OFFSET(Radar!$AD$103,COLUMN(),0),      MAX(G33-2,0),      MIN(G33+1,5)   )))</f>
        <v>5</v>
      </c>
      <c r="H147" s="24">
        <f ca="1">IF(H33&gt;5,   IF(OR(H33&lt;11,ROUND(MOD(tick/Param!$B$21,10),0)=COLUMN()-3),      H33-1,      H33),   IF(H33=0,6,IF(OFFSET(Radar!$AD$103,COLUMN(),0),      MAX(H33-2,0),      MIN(H33+1,5)   )))</f>
        <v>5</v>
      </c>
      <c r="I147" s="24">
        <f ca="1">IF(I33&gt;5,   IF(OR(I33&lt;11,ROUND(MOD(tick/Param!$B$21,10),0)=COLUMN()-3),      I33-1,      I33),   IF(I33=0,6,IF(OFFSET(Radar!$AD$103,COLUMN(),0),      MAX(I33-2,0),      MIN(I33+1,5)   )))</f>
        <v>5</v>
      </c>
      <c r="J147" s="24">
        <f ca="1">IF(J33&gt;5,   IF(OR(J33&lt;11,ROUND(MOD(tick/Param!$B$21,10),0)=COLUMN()-3),      J33-1,      J33),   IF(J33=0,6,IF(OFFSET(Radar!$AD$103,COLUMN(),0),      MAX(J33-2,0),      MIN(J33+1,5)   )))</f>
        <v>12</v>
      </c>
      <c r="K147" s="24">
        <f ca="1">IF(K33&gt;5,   IF(OR(K33&lt;11,ROUND(MOD(tick/Param!$B$21,10),0)=COLUMN()-3),      K33-1,      K33),   IF(K33=0,6,IF(OFFSET(Radar!$AD$103,COLUMN(),0),      MAX(K33-2,0),      MIN(K33+1,5)   )))</f>
        <v>5</v>
      </c>
      <c r="L147" s="24">
        <f ca="1">IF(L33&gt;5,   IF(OR(L33&lt;11,ROUND(MOD(tick/Param!$B$21,10),0)=COLUMN()-3),      L33-1,      L33),   IF(L33=0,6,IF(OFFSET(Radar!$AD$103,COLUMN(),0),      MAX(L33-2,0),      MIN(L33+1,5)   )))</f>
        <v>5</v>
      </c>
      <c r="M147" s="24">
        <f ca="1">IF(M33&gt;5,   IF(OR(M33&lt;11,ROUND(MOD(tick/Param!$B$21,10),0)=COLUMN()-3),      M33-1,      M33),   IF(M33=0,6,IF(OFFSET(Radar!$AD$103,COLUMN(),0),      MAX(M33-2,0),      MIN(M33+1,5)   )))</f>
        <v>5</v>
      </c>
      <c r="N147" s="24"/>
      <c r="O147" s="24"/>
      <c r="P147" s="24"/>
      <c r="Q147" s="24"/>
      <c r="T147" s="2" t="s">
        <v>180</v>
      </c>
      <c r="U147" s="2" t="s">
        <v>181</v>
      </c>
      <c r="V147" s="2" t="s">
        <v>182</v>
      </c>
      <c r="W147" s="2" t="s">
        <v>183</v>
      </c>
      <c r="X147" s="2" t="s">
        <v>126</v>
      </c>
      <c r="Y147" s="2" t="s">
        <v>177</v>
      </c>
      <c r="Z147" s="2" t="s">
        <v>184</v>
      </c>
    </row>
    <row r="148" spans="1:26">
      <c r="B148" s="2" t="s">
        <v>185</v>
      </c>
      <c r="C148" s="2">
        <f t="shared" ref="C148:M150" ca="1" si="37">D148*20+D147</f>
        <v>2695184842105</v>
      </c>
      <c r="D148" s="2">
        <f t="shared" ca="1" si="37"/>
        <v>134759242105</v>
      </c>
      <c r="E148" s="2">
        <f t="shared" ca="1" si="37"/>
        <v>6737962105</v>
      </c>
      <c r="F148" s="2">
        <f t="shared" ca="1" si="37"/>
        <v>336898105</v>
      </c>
      <c r="G148" s="2">
        <f t="shared" ca="1" si="37"/>
        <v>16844905</v>
      </c>
      <c r="H148" s="2">
        <f t="shared" ca="1" si="37"/>
        <v>842245</v>
      </c>
      <c r="I148" s="2">
        <f t="shared" ca="1" si="37"/>
        <v>42112</v>
      </c>
      <c r="J148" s="2">
        <f t="shared" ca="1" si="37"/>
        <v>2105</v>
      </c>
      <c r="K148" s="2">
        <f t="shared" ca="1" si="37"/>
        <v>105</v>
      </c>
      <c r="L148" s="2">
        <f t="shared" ca="1" si="37"/>
        <v>5</v>
      </c>
      <c r="M148" s="2">
        <f>N148*20+N147</f>
        <v>0</v>
      </c>
      <c r="N148" s="2"/>
      <c r="T148" s="2">
        <v>19</v>
      </c>
      <c r="U148" s="2">
        <f>T148-1</f>
        <v>18</v>
      </c>
      <c r="V148" s="2">
        <f>U148</f>
        <v>18</v>
      </c>
      <c r="W148" s="2">
        <f>V148</f>
        <v>18</v>
      </c>
      <c r="X148" s="2">
        <v>0</v>
      </c>
      <c r="Y148" s="2">
        <v>0</v>
      </c>
      <c r="Z148" s="2">
        <v>10</v>
      </c>
    </row>
    <row r="149" spans="1:26">
      <c r="D149" s="2">
        <f t="shared" ref="D149:M149" ca="1" si="38">IF(COLUMN()-3=$O$144,   IF(D33&gt;8,      IF(D33&gt;10,D147,19),      IF(D33&gt;4,D33+2,6)   ),   D147)</f>
        <v>5</v>
      </c>
      <c r="E149" s="2">
        <f t="shared" ca="1" si="38"/>
        <v>5</v>
      </c>
      <c r="F149" s="2">
        <f t="shared" ca="1" si="38"/>
        <v>5</v>
      </c>
      <c r="G149" s="2">
        <f t="shared" ca="1" si="38"/>
        <v>5</v>
      </c>
      <c r="H149" s="2">
        <f t="shared" ca="1" si="38"/>
        <v>5</v>
      </c>
      <c r="I149" s="2">
        <f t="shared" ca="1" si="38"/>
        <v>5</v>
      </c>
      <c r="J149" s="2">
        <f t="shared" ca="1" si="38"/>
        <v>12</v>
      </c>
      <c r="K149" s="2">
        <f t="shared" ca="1" si="38"/>
        <v>5</v>
      </c>
      <c r="L149" s="2">
        <f t="shared" ca="1" si="38"/>
        <v>5</v>
      </c>
      <c r="M149" s="2">
        <f t="shared" ca="1" si="38"/>
        <v>5</v>
      </c>
      <c r="N149" s="2"/>
      <c r="T149" s="2">
        <v>18</v>
      </c>
      <c r="U149" s="2">
        <f>T149-1</f>
        <v>17</v>
      </c>
      <c r="V149" s="2">
        <f>U149</f>
        <v>17</v>
      </c>
      <c r="W149" s="2">
        <f>V149</f>
        <v>17</v>
      </c>
      <c r="X149" s="2">
        <v>0</v>
      </c>
      <c r="Y149" s="2">
        <v>0</v>
      </c>
      <c r="Z149" s="2">
        <v>10</v>
      </c>
    </row>
    <row r="150" spans="1:26">
      <c r="B150" s="2" t="s">
        <v>188</v>
      </c>
      <c r="C150" s="2">
        <f t="shared" ca="1" si="37"/>
        <v>2695184842105</v>
      </c>
      <c r="D150" s="2">
        <f t="shared" ca="1" si="37"/>
        <v>134759242105</v>
      </c>
      <c r="E150" s="2">
        <f t="shared" ca="1" si="37"/>
        <v>6737962105</v>
      </c>
      <c r="F150" s="2">
        <f t="shared" ca="1" si="37"/>
        <v>336898105</v>
      </c>
      <c r="G150" s="2">
        <f t="shared" ca="1" si="37"/>
        <v>16844905</v>
      </c>
      <c r="H150" s="2">
        <f t="shared" ca="1" si="37"/>
        <v>842245</v>
      </c>
      <c r="I150" s="2">
        <f t="shared" ca="1" si="37"/>
        <v>42112</v>
      </c>
      <c r="J150" s="2">
        <f t="shared" ca="1" si="37"/>
        <v>2105</v>
      </c>
      <c r="K150" s="2">
        <f t="shared" ca="1" si="37"/>
        <v>105</v>
      </c>
      <c r="L150" s="2">
        <f t="shared" ca="1" si="37"/>
        <v>5</v>
      </c>
      <c r="M150" s="2">
        <f t="shared" si="37"/>
        <v>0</v>
      </c>
      <c r="N150" s="2"/>
      <c r="T150" s="2">
        <v>17</v>
      </c>
      <c r="U150" s="2">
        <f t="shared" ref="U150:U161" si="39">T150-1</f>
        <v>16</v>
      </c>
      <c r="V150" s="2">
        <f t="shared" ref="V150:W150" si="40">U150</f>
        <v>16</v>
      </c>
      <c r="W150" s="2">
        <f t="shared" si="40"/>
        <v>16</v>
      </c>
      <c r="X150" s="2">
        <v>0</v>
      </c>
      <c r="Y150" s="2">
        <v>0</v>
      </c>
      <c r="Z150" s="2">
        <v>10</v>
      </c>
    </row>
    <row r="151" spans="1:26">
      <c r="T151" s="2">
        <v>16</v>
      </c>
      <c r="U151" s="2">
        <f t="shared" si="39"/>
        <v>15</v>
      </c>
      <c r="V151" s="2">
        <f t="shared" ref="V151:W151" si="41">U151</f>
        <v>15</v>
      </c>
      <c r="W151" s="2">
        <f t="shared" si="41"/>
        <v>15</v>
      </c>
      <c r="X151" s="2">
        <v>0</v>
      </c>
      <c r="Y151" s="2">
        <v>0</v>
      </c>
      <c r="Z151" s="2">
        <v>10</v>
      </c>
    </row>
    <row r="152" spans="1:26">
      <c r="T152" s="2">
        <v>15</v>
      </c>
      <c r="U152" s="2">
        <f t="shared" si="39"/>
        <v>14</v>
      </c>
      <c r="V152" s="2">
        <f t="shared" ref="V152:W152" si="42">U152</f>
        <v>14</v>
      </c>
      <c r="W152" s="2">
        <f t="shared" si="42"/>
        <v>14</v>
      </c>
      <c r="X152" s="2">
        <v>0</v>
      </c>
      <c r="Y152" s="2">
        <v>0</v>
      </c>
      <c r="Z152" s="2">
        <v>10</v>
      </c>
    </row>
    <row r="153" spans="1:26">
      <c r="B153" s="2" t="s">
        <v>220</v>
      </c>
      <c r="C153" s="2" t="b">
        <f ca="1">OFFSET($C$33,0,O144)&gt;8</f>
        <v>0</v>
      </c>
      <c r="T153" s="2">
        <v>14</v>
      </c>
      <c r="U153" s="2">
        <f t="shared" si="39"/>
        <v>13</v>
      </c>
      <c r="V153" s="2">
        <f t="shared" ref="V153:W153" si="43">U153</f>
        <v>13</v>
      </c>
      <c r="W153" s="2">
        <f t="shared" si="43"/>
        <v>13</v>
      </c>
      <c r="X153" s="2">
        <v>0</v>
      </c>
      <c r="Y153" s="2">
        <v>0</v>
      </c>
      <c r="Z153" s="2">
        <v>10</v>
      </c>
    </row>
    <row r="154" spans="1:26">
      <c r="T154" s="2">
        <v>13</v>
      </c>
      <c r="U154" s="2">
        <f t="shared" si="39"/>
        <v>12</v>
      </c>
      <c r="V154" s="2">
        <f t="shared" ref="V154:W154" si="44">U154</f>
        <v>12</v>
      </c>
      <c r="W154" s="2">
        <f t="shared" si="44"/>
        <v>12</v>
      </c>
      <c r="X154" s="2">
        <v>0</v>
      </c>
      <c r="Y154" s="2">
        <v>0</v>
      </c>
      <c r="Z154" s="2">
        <v>10</v>
      </c>
    </row>
    <row r="155" spans="1:26">
      <c r="T155" s="2">
        <v>12</v>
      </c>
      <c r="U155" s="2">
        <f t="shared" si="39"/>
        <v>11</v>
      </c>
      <c r="V155" s="2">
        <f t="shared" ref="V155:W155" si="45">U155</f>
        <v>11</v>
      </c>
      <c r="W155" s="2">
        <f t="shared" si="45"/>
        <v>11</v>
      </c>
      <c r="X155" s="2">
        <v>0</v>
      </c>
      <c r="Y155" s="2">
        <v>0</v>
      </c>
      <c r="Z155" s="2">
        <v>10</v>
      </c>
    </row>
    <row r="156" spans="1:26">
      <c r="T156" s="2">
        <v>11</v>
      </c>
      <c r="U156" s="2">
        <f t="shared" si="39"/>
        <v>10</v>
      </c>
      <c r="V156" s="2">
        <f t="shared" ref="V156:W156" si="46">U156</f>
        <v>10</v>
      </c>
      <c r="W156" s="2">
        <f t="shared" si="46"/>
        <v>10</v>
      </c>
      <c r="X156" s="2">
        <v>0</v>
      </c>
      <c r="Y156" s="2">
        <v>0</v>
      </c>
      <c r="Z156" s="2">
        <v>10</v>
      </c>
    </row>
    <row r="157" spans="1:26">
      <c r="T157" s="2">
        <v>10</v>
      </c>
      <c r="U157" s="2">
        <f t="shared" si="39"/>
        <v>9</v>
      </c>
      <c r="V157" s="2">
        <f t="shared" ref="V157" si="47">U157</f>
        <v>9</v>
      </c>
      <c r="W157" s="2">
        <v>19</v>
      </c>
      <c r="X157" s="2">
        <v>0.1</v>
      </c>
      <c r="Y157" s="2">
        <v>0.1</v>
      </c>
      <c r="Z157" s="2">
        <v>10</v>
      </c>
    </row>
    <row r="158" spans="1:26">
      <c r="T158" s="2">
        <v>9</v>
      </c>
      <c r="U158" s="2">
        <f t="shared" si="39"/>
        <v>8</v>
      </c>
      <c r="V158" s="2">
        <f t="shared" ref="V158" si="48">U158</f>
        <v>8</v>
      </c>
      <c r="W158" s="2">
        <v>19</v>
      </c>
      <c r="X158" s="2">
        <v>0.1</v>
      </c>
      <c r="Y158" s="2">
        <v>0.1</v>
      </c>
      <c r="Z158" s="2">
        <v>1</v>
      </c>
    </row>
    <row r="159" spans="1:26">
      <c r="T159" s="2">
        <v>8</v>
      </c>
      <c r="U159" s="2">
        <f t="shared" si="39"/>
        <v>7</v>
      </c>
      <c r="V159" s="2">
        <f t="shared" ref="V159" si="49">U159</f>
        <v>7</v>
      </c>
      <c r="W159" s="2">
        <v>10</v>
      </c>
      <c r="X159" s="2">
        <v>0.1</v>
      </c>
      <c r="Y159" s="2">
        <v>0.2</v>
      </c>
      <c r="Z159" s="2">
        <v>1</v>
      </c>
    </row>
    <row r="160" spans="1:26">
      <c r="T160" s="2">
        <v>7</v>
      </c>
      <c r="U160" s="2">
        <f t="shared" si="39"/>
        <v>6</v>
      </c>
      <c r="V160" s="2">
        <f t="shared" ref="V160" si="50">U160</f>
        <v>6</v>
      </c>
      <c r="W160" s="2">
        <v>9</v>
      </c>
      <c r="X160" s="2">
        <v>0.1</v>
      </c>
      <c r="Y160" s="2">
        <v>0.2</v>
      </c>
      <c r="Z160" s="2">
        <v>1</v>
      </c>
    </row>
    <row r="161" spans="20:26">
      <c r="T161" s="2">
        <v>6</v>
      </c>
      <c r="U161" s="2">
        <f t="shared" si="39"/>
        <v>5</v>
      </c>
      <c r="V161" s="2">
        <v>5</v>
      </c>
      <c r="W161" s="2">
        <v>8</v>
      </c>
      <c r="X161" s="2">
        <v>0.1</v>
      </c>
      <c r="Y161" s="2">
        <v>0.3</v>
      </c>
      <c r="Z161" s="2">
        <v>1</v>
      </c>
    </row>
    <row r="162" spans="20:26">
      <c r="T162" s="2">
        <v>5</v>
      </c>
      <c r="U162" s="2">
        <v>5</v>
      </c>
      <c r="V162" s="2">
        <v>3</v>
      </c>
      <c r="W162" s="2">
        <v>7</v>
      </c>
      <c r="X162" s="2">
        <v>0.15</v>
      </c>
      <c r="Y162" s="2">
        <v>0.3</v>
      </c>
      <c r="Z162" s="2">
        <v>1</v>
      </c>
    </row>
    <row r="163" spans="20:26">
      <c r="T163" s="2">
        <v>4</v>
      </c>
      <c r="U163" s="2">
        <v>5</v>
      </c>
      <c r="V163" s="2">
        <v>2</v>
      </c>
      <c r="W163" s="2">
        <v>6</v>
      </c>
      <c r="X163" s="2">
        <f>X162*2</f>
        <v>0.3</v>
      </c>
      <c r="Y163" s="2">
        <v>0.3</v>
      </c>
      <c r="Z163" s="2">
        <v>1</v>
      </c>
    </row>
    <row r="164" spans="20:26">
      <c r="T164" s="2">
        <v>3</v>
      </c>
      <c r="U164" s="2">
        <v>4</v>
      </c>
      <c r="V164" s="2">
        <v>1</v>
      </c>
      <c r="W164" s="2">
        <v>6</v>
      </c>
      <c r="X164" s="2">
        <f>X163*2</f>
        <v>0.6</v>
      </c>
      <c r="Y164" s="2">
        <v>0.3</v>
      </c>
      <c r="Z164" s="2">
        <v>1</v>
      </c>
    </row>
    <row r="165" spans="20:26">
      <c r="T165" s="2">
        <v>2</v>
      </c>
      <c r="U165" s="2">
        <v>3</v>
      </c>
      <c r="V165" s="2">
        <v>0</v>
      </c>
      <c r="W165" s="2">
        <v>6</v>
      </c>
      <c r="X165" s="2">
        <f>X164*2</f>
        <v>1.2</v>
      </c>
      <c r="Y165" s="2">
        <v>0.3</v>
      </c>
      <c r="Z165" s="2">
        <v>1</v>
      </c>
    </row>
    <row r="166" spans="20:26">
      <c r="T166" s="2">
        <v>1</v>
      </c>
      <c r="U166" s="2">
        <v>2</v>
      </c>
      <c r="V166" s="2">
        <v>0</v>
      </c>
      <c r="W166" s="2">
        <v>6</v>
      </c>
      <c r="X166" s="2">
        <f>X165*2</f>
        <v>2.4</v>
      </c>
      <c r="Y166" s="2">
        <v>0.3</v>
      </c>
      <c r="Z166" s="2">
        <v>1</v>
      </c>
    </row>
    <row r="167" spans="20:26">
      <c r="T167" s="2">
        <v>0</v>
      </c>
      <c r="U167" s="2">
        <v>6</v>
      </c>
      <c r="V167" s="2">
        <v>6</v>
      </c>
      <c r="W167" s="2">
        <v>6</v>
      </c>
      <c r="X167" s="2">
        <f>X166*2</f>
        <v>4.8</v>
      </c>
      <c r="Y167" s="2">
        <v>0.3</v>
      </c>
      <c r="Z167" s="2">
        <v>1</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sheetPr codeName="Feuil9"/>
  <dimension ref="A1:AC484"/>
  <sheetViews>
    <sheetView workbookViewId="0">
      <selection activeCell="O24" sqref="O24"/>
    </sheetView>
  </sheetViews>
  <sheetFormatPr baseColWidth="10" defaultRowHeight="15"/>
  <cols>
    <col min="1" max="1" width="6.28515625" bestFit="1" customWidth="1"/>
    <col min="2" max="2" width="10.85546875" bestFit="1" customWidth="1"/>
    <col min="3" max="3" width="8.28515625" bestFit="1" customWidth="1"/>
    <col min="4" max="4" width="5.7109375" customWidth="1"/>
    <col min="5" max="5" width="6.28515625" customWidth="1"/>
    <col min="6" max="6" width="16.7109375" customWidth="1"/>
    <col min="7" max="7" width="13.140625" bestFit="1" customWidth="1"/>
    <col min="8" max="9" width="9.140625" customWidth="1"/>
    <col min="10" max="20" width="8.28515625" customWidth="1"/>
    <col min="21" max="21" width="9.5703125" customWidth="1"/>
    <col min="22" max="27" width="8.28515625" customWidth="1"/>
    <col min="28" max="28" width="7.85546875" style="7" customWidth="1"/>
    <col min="29" max="29" width="8.28515625" customWidth="1"/>
  </cols>
  <sheetData>
    <row r="1" spans="1:29" s="4" customFormat="1">
      <c r="Q1" s="4">
        <v>1</v>
      </c>
      <c r="R1" s="4">
        <f>Q1*0.3</f>
        <v>0.3</v>
      </c>
      <c r="S1" s="4">
        <f>R1*0.3</f>
        <v>0.09</v>
      </c>
      <c r="T1" s="4">
        <v>0</v>
      </c>
      <c r="AB1" s="8"/>
      <c r="AC1" s="8"/>
    </row>
    <row r="2" spans="1:29" s="4" customFormat="1">
      <c r="A2" s="11" t="s">
        <v>70</v>
      </c>
      <c r="B2" s="11" t="s">
        <v>71</v>
      </c>
      <c r="C2" s="11" t="s">
        <v>17</v>
      </c>
      <c r="D2" s="11" t="s">
        <v>18</v>
      </c>
      <c r="E2" s="11" t="s">
        <v>72</v>
      </c>
      <c r="F2" s="11" t="s">
        <v>64</v>
      </c>
      <c r="I2" s="4" t="s">
        <v>123</v>
      </c>
      <c r="P2" s="4">
        <v>1</v>
      </c>
      <c r="Q2" s="4">
        <f>POWER(2,-Q$1*$P2)</f>
        <v>0.5</v>
      </c>
      <c r="R2" s="4">
        <f t="shared" ref="R2:T2" si="0">POWER(2,-R$1*$P2)</f>
        <v>0.81225239635623547</v>
      </c>
      <c r="S2" s="4">
        <f t="shared" si="0"/>
        <v>0.93952274921401191</v>
      </c>
      <c r="T2" s="4">
        <f t="shared" si="0"/>
        <v>1</v>
      </c>
      <c r="AB2" s="8"/>
      <c r="AC2" s="8"/>
    </row>
    <row r="3" spans="1:29" s="4" customFormat="1">
      <c r="A3" s="10" t="s">
        <v>217</v>
      </c>
      <c r="B3" s="10" t="s">
        <v>217</v>
      </c>
      <c r="C3" s="10" t="s">
        <v>63</v>
      </c>
      <c r="D3" s="10" t="s">
        <v>63</v>
      </c>
      <c r="E3" s="10" t="s">
        <v>63</v>
      </c>
      <c r="F3" s="10" t="s">
        <v>66</v>
      </c>
      <c r="P3" s="4">
        <v>2</v>
      </c>
      <c r="Q3" s="4">
        <f t="shared" ref="Q3:T5" si="1">POWER(2,-Q$1*$P3)</f>
        <v>0.25</v>
      </c>
      <c r="R3" s="4">
        <f t="shared" si="1"/>
        <v>0.65975395538644721</v>
      </c>
      <c r="S3" s="4">
        <f t="shared" si="1"/>
        <v>0.88270299629065496</v>
      </c>
      <c r="T3" s="4">
        <f t="shared" si="1"/>
        <v>1</v>
      </c>
      <c r="AB3" s="8"/>
      <c r="AC3" s="8"/>
    </row>
    <row r="4" spans="1:29" s="4" customFormat="1">
      <c r="A4" s="10" t="s">
        <v>217</v>
      </c>
      <c r="B4" s="10" t="s">
        <v>218</v>
      </c>
      <c r="C4" s="10" t="s">
        <v>217</v>
      </c>
      <c r="D4" s="10" t="s">
        <v>63</v>
      </c>
      <c r="E4" s="10" t="s">
        <v>63</v>
      </c>
      <c r="F4" s="10" t="s">
        <v>66</v>
      </c>
      <c r="P4" s="4">
        <v>3</v>
      </c>
      <c r="Q4" s="4">
        <f t="shared" si="1"/>
        <v>0.125</v>
      </c>
      <c r="R4" s="4">
        <f t="shared" si="1"/>
        <v>0.53588673126814657</v>
      </c>
      <c r="S4" s="4">
        <f t="shared" si="1"/>
        <v>0.82931954581444167</v>
      </c>
      <c r="T4" s="4">
        <f t="shared" si="1"/>
        <v>1</v>
      </c>
      <c r="AB4" s="8"/>
      <c r="AC4" s="8"/>
    </row>
    <row r="5" spans="1:29" s="4" customFormat="1">
      <c r="A5" s="10" t="s">
        <v>217</v>
      </c>
      <c r="B5" s="10" t="s">
        <v>218</v>
      </c>
      <c r="C5" s="10" t="s">
        <v>218</v>
      </c>
      <c r="D5" s="10" t="s">
        <v>63</v>
      </c>
      <c r="E5" s="10" t="s">
        <v>63</v>
      </c>
      <c r="F5" s="12" t="s">
        <v>73</v>
      </c>
      <c r="P5" s="4">
        <v>4</v>
      </c>
      <c r="Q5" s="4">
        <f t="shared" si="1"/>
        <v>6.25E-2</v>
      </c>
      <c r="R5" s="4">
        <f t="shared" si="1"/>
        <v>0.43527528164806206</v>
      </c>
      <c r="S5" s="4">
        <f t="shared" si="1"/>
        <v>0.77916457966049979</v>
      </c>
      <c r="T5" s="4">
        <f t="shared" si="1"/>
        <v>1</v>
      </c>
      <c r="AB5" s="8"/>
      <c r="AC5" s="8"/>
    </row>
    <row r="6" spans="1:29" s="4" customFormat="1">
      <c r="A6" s="10" t="s">
        <v>218</v>
      </c>
      <c r="B6" s="10" t="s">
        <v>217</v>
      </c>
      <c r="C6" s="10" t="s">
        <v>63</v>
      </c>
      <c r="D6" s="10" t="s">
        <v>63</v>
      </c>
      <c r="E6" s="10" t="s">
        <v>63</v>
      </c>
      <c r="F6" s="10" t="s">
        <v>64</v>
      </c>
      <c r="AB6" s="8"/>
      <c r="AC6" s="8"/>
    </row>
    <row r="7" spans="1:29" s="4" customFormat="1">
      <c r="A7" s="10" t="s">
        <v>218</v>
      </c>
      <c r="B7" s="10" t="s">
        <v>218</v>
      </c>
      <c r="C7" s="10" t="s">
        <v>63</v>
      </c>
      <c r="D7" s="10" t="s">
        <v>63</v>
      </c>
      <c r="E7" s="10" t="s">
        <v>217</v>
      </c>
      <c r="F7" s="10" t="s">
        <v>64</v>
      </c>
      <c r="AB7" s="8"/>
      <c r="AC7" s="8"/>
    </row>
    <row r="8" spans="1:29" s="4" customFormat="1">
      <c r="A8" s="10" t="s">
        <v>218</v>
      </c>
      <c r="B8" s="10" t="s">
        <v>218</v>
      </c>
      <c r="C8" s="10" t="s">
        <v>217</v>
      </c>
      <c r="D8" s="10" t="s">
        <v>63</v>
      </c>
      <c r="E8" s="10" t="s">
        <v>218</v>
      </c>
      <c r="F8" s="10" t="s">
        <v>66</v>
      </c>
      <c r="AB8" s="8"/>
      <c r="AC8" s="8"/>
    </row>
    <row r="9" spans="1:29" s="4" customFormat="1">
      <c r="A9" s="10" t="s">
        <v>218</v>
      </c>
      <c r="B9" s="10" t="s">
        <v>218</v>
      </c>
      <c r="C9" s="10" t="s">
        <v>218</v>
      </c>
      <c r="D9" s="10" t="s">
        <v>217</v>
      </c>
      <c r="E9" s="10" t="s">
        <v>218</v>
      </c>
      <c r="F9" s="12" t="s">
        <v>73</v>
      </c>
      <c r="AB9" s="8"/>
      <c r="AC9" s="8"/>
    </row>
    <row r="10" spans="1:29" s="4" customFormat="1">
      <c r="A10" s="10" t="s">
        <v>218</v>
      </c>
      <c r="B10" s="10" t="s">
        <v>218</v>
      </c>
      <c r="C10" s="10" t="s">
        <v>218</v>
      </c>
      <c r="D10" s="10" t="s">
        <v>218</v>
      </c>
      <c r="E10" s="10" t="s">
        <v>218</v>
      </c>
      <c r="F10" s="10" t="s">
        <v>64</v>
      </c>
      <c r="AB10" s="8"/>
      <c r="AC10" s="8"/>
    </row>
    <row r="11" spans="1:29" s="4" customFormat="1">
      <c r="AB11" s="8"/>
      <c r="AC11" s="8"/>
    </row>
    <row r="12" spans="1:29" s="4" customFormat="1">
      <c r="A12" s="7" t="s">
        <v>60</v>
      </c>
      <c r="B12" s="7" t="s">
        <v>11</v>
      </c>
      <c r="C12" s="7" t="s">
        <v>12</v>
      </c>
      <c r="D12" s="13" t="s">
        <v>64</v>
      </c>
      <c r="E12" s="8" t="s">
        <v>65</v>
      </c>
      <c r="F12" s="7" t="s">
        <v>68</v>
      </c>
      <c r="G12" s="7" t="s">
        <v>69</v>
      </c>
      <c r="H12" s="8" t="s">
        <v>74</v>
      </c>
      <c r="I12" s="8" t="s">
        <v>75</v>
      </c>
      <c r="J12" s="8" t="s">
        <v>66</v>
      </c>
      <c r="K12" s="8" t="s">
        <v>67</v>
      </c>
      <c r="L12" s="11" t="s">
        <v>70</v>
      </c>
      <c r="M12" s="11" t="s">
        <v>71</v>
      </c>
      <c r="N12" s="11" t="s">
        <v>17</v>
      </c>
      <c r="O12" s="11" t="s">
        <v>18</v>
      </c>
      <c r="P12" s="11" t="s">
        <v>72</v>
      </c>
      <c r="Q12" s="8" t="s">
        <v>7</v>
      </c>
      <c r="R12" s="8" t="s">
        <v>8</v>
      </c>
      <c r="AB12" s="8"/>
      <c r="AC12" s="8"/>
    </row>
    <row r="13" spans="1:29" s="4" customFormat="1">
      <c r="A13" s="4" t="s">
        <v>59</v>
      </c>
      <c r="B13" s="4">
        <f>Param!$D$14</f>
        <v>2.0071286397934789</v>
      </c>
      <c r="C13" s="4">
        <f>B13*180/PI()</f>
        <v>114.99999999999999</v>
      </c>
      <c r="D13" s="4">
        <f>Param!$B$23*COS(B13)</f>
        <v>-8.4523652348139869E-2</v>
      </c>
      <c r="E13" s="4">
        <f>Param!$B$23*SIN(B13)</f>
        <v>0.18126155740733002</v>
      </c>
      <c r="F13" s="4">
        <f t="shared" ref="F13:G16" si="2">(D13&gt;0)*2-1</f>
        <v>-1</v>
      </c>
      <c r="G13" s="4">
        <f t="shared" si="2"/>
        <v>1</v>
      </c>
      <c r="H13" s="4">
        <f>ROUND(PosX-(Param!$B$4-0.00000001)*F13,0)-ROUND(PosX,0)</f>
        <v>0</v>
      </c>
      <c r="I13" s="4">
        <f>ROUND(PosY-(Param!$B$4-0.00000001)*G13,0)-ROUND(PosY,0)</f>
        <v>0</v>
      </c>
      <c r="J13" s="4">
        <f>(0.5-Param!$B$4)*F13+H13-Param!$G$15</f>
        <v>-0.77534863331347881</v>
      </c>
      <c r="K13" s="4">
        <f>(0.5-Param!$B$4)*G13+I13-Param!$G$16</f>
        <v>0.26155689019187778</v>
      </c>
      <c r="L13" s="4" t="b">
        <f>TRUNC(MOD((COS(Param!$H$8-($F13&lt;0)+H13)+SIN(Param!$H$9+I13))*1000,1),2)&gt;PwallX</f>
        <v>0</v>
      </c>
      <c r="M13" s="4" t="b">
        <f>TRUNC(MOD((COS(Param!$H$8+H13)+SIN(Param!$H$9-($G13&lt;0)+I13))*100000,1),2)&gt;PWallY</f>
        <v>0</v>
      </c>
      <c r="N13" s="4" t="b">
        <f>TRUNC(MOD((COS(Param!$H$8-($F13&lt;0)+H13)+SIN(Param!$H$9+$G13+I13))*1000,1),2)&gt;PwallX</f>
        <v>0</v>
      </c>
      <c r="O13" s="4" t="b">
        <f>TRUNC(MOD((COS(Param!$H$8+$F13+H13)+SIN(Param!$H$9-($G13&lt;0)+I13))*100000,1),2)&gt;PWallY</f>
        <v>1</v>
      </c>
      <c r="P13" s="4">
        <f>ROUND(F13*G13*(D13*K13-E13*J13),10)</f>
        <v>-0.1184331572</v>
      </c>
      <c r="Q13" s="4">
        <f>IF(J13*(D13-J13)&lt;-0.000001,D13,IF(L13,   IF(M13,J13,IF(N13,J13,IF(2*Param!$B$4&gt;=G13*(E13-K13),J13,D13+MIN((J13-D13/E13*(2*Param!$B$4*G13+K13))*F13,0)*F13))),   IF(M13,D13,IF(P13&gt;=0,D13,IF(N13,J13,IF(O13,IF(2*Param!$B$4&gt;=G13*(E13-K13),J13,D13+MIN((J13-D13/E13*(2*Param!$B$4*G13+K13))*F13,0)*F13),D13))))))</f>
        <v>-8.4523652348139869E-2</v>
      </c>
      <c r="R13" s="4">
        <f>IF(K13*(E13-K13)&lt;-0.000001,E13,IF(M13,   IF(L13,K13,IF(O13,K13,IF(2*Param!$B$4&gt;=F13*(D13-J13),K13,E13+G13*MIN((K13-E13/D13*(2*Param!$B$4*F13+J13))*G13,0)))),   IF(L13,E13,IF(P13&lt;=0,E13,IF(O13,K13,IF(N13,IF(2*Param!$B$4&gt;=F13*(D13-J13),K13,E13+G13*MIN((K13-E13/D13*(2*Param!$B$4*F13+J13))*G13,0)),E13))))))</f>
        <v>0.18126155740733002</v>
      </c>
      <c r="AB13" s="8"/>
      <c r="AC13" s="8"/>
    </row>
    <row r="14" spans="1:29" s="4" customFormat="1">
      <c r="A14" s="4" t="s">
        <v>56</v>
      </c>
      <c r="B14" s="4">
        <f>MOD(B13+PI()/2,2*PI())</f>
        <v>3.5779249665883754</v>
      </c>
      <c r="C14" s="4">
        <f>B14*180/PI()</f>
        <v>205</v>
      </c>
      <c r="D14" s="4">
        <f>E13*-1</f>
        <v>-0.18126155740733002</v>
      </c>
      <c r="E14" s="4">
        <f>D13</f>
        <v>-8.4523652348139869E-2</v>
      </c>
      <c r="F14" s="4">
        <f t="shared" si="2"/>
        <v>-1</v>
      </c>
      <c r="G14" s="4">
        <f t="shared" si="2"/>
        <v>-1</v>
      </c>
      <c r="H14" s="4">
        <f>ROUND(PosX-(Param!$B$4-0.00000001)*F14,0)-ROUND(PosX,0)</f>
        <v>0</v>
      </c>
      <c r="I14" s="4">
        <f>ROUND(PosY-(Param!$B$4-0.00000001)*G14,0)-ROUND(PosY,0)</f>
        <v>0</v>
      </c>
      <c r="J14" s="4">
        <f>(0.5-Param!$B$4)*F14+H14-Param!$G$15</f>
        <v>-0.77534863331347881</v>
      </c>
      <c r="K14" s="4">
        <f>(0.5-Param!$B$4)*G14+I14-Param!$G$16</f>
        <v>-0.53844310980812227</v>
      </c>
      <c r="L14" s="4" t="b">
        <f>TRUNC(MOD((COS(Param!$H$8-($F14&lt;0)+H14)+SIN(Param!$H$9+I14))*1000,1),2)&gt;PwallX</f>
        <v>0</v>
      </c>
      <c r="M14" s="4" t="b">
        <f>TRUNC(MOD((COS(Param!$H$8+H14)+SIN(Param!$H$9-($G14&lt;0)+I14))*100000,1),2)&gt;PWallY</f>
        <v>0</v>
      </c>
      <c r="N14" s="4" t="b">
        <f>TRUNC(MOD((COS(Param!$H$8-($F14&lt;0)+H14)+SIN(Param!$H$9+$G14+I14))*1000,1),2)&gt;PwallX</f>
        <v>1</v>
      </c>
      <c r="O14" s="4" t="b">
        <f>TRUNC(MOD((COS(Param!$H$8+$F14+H14)+SIN(Param!$H$9-($G14&lt;0)+I14))*100000,1),2)&gt;PWallY</f>
        <v>0</v>
      </c>
      <c r="P14" s="4">
        <f t="shared" ref="P14:P16" si="3">ROUND(F14*G14*(D14*K14-E14*J14),10)</f>
        <v>3.2063738299999998E-2</v>
      </c>
      <c r="Q14" s="4">
        <f>IF(J14*(D14-J14)&lt;-0.000001,D14,IF(L14,   IF(M14,J14,IF(N14,J14,IF(2*Param!$B$4&gt;=G14*(E14-K14),J14,D14+MIN((J14-D14/E14*(2*Param!$B$4*G14+K14))*F14,0)*F14))),   IF(M14,D14,IF(P14&gt;=0,D14,IF(N14,J14,IF(O14,IF(2*Param!$B$4&gt;=G14*(E14-K14),J14,D14+MIN((J14-D14/E14*(2*Param!$B$4*G14+K14))*F14,0)*F14),D14))))))</f>
        <v>-0.18126155740733002</v>
      </c>
      <c r="R14" s="4">
        <f>IF(K14*(E14-K14)&lt;-0.000001,E14,IF(M14,   IF(L14,K14,IF(O14,K14,IF(2*Param!$B$4&gt;=F14*(D14-J14),K14,E14+G14*MIN((K14-E14/D14*(2*Param!$B$4*F14+J14))*G14,0)))),   IF(L14,E14,IF(P14&lt;=0,E14,IF(O14,K14,IF(N14,IF(2*Param!$B$4&gt;=F14*(D14-J14),K14,E14+G14*MIN((K14-E14/D14*(2*Param!$B$4*F14+J14))*G14,0)),E14))))))</f>
        <v>-8.4523652348139869E-2</v>
      </c>
      <c r="AB14" s="8"/>
      <c r="AC14" s="8"/>
    </row>
    <row r="15" spans="1:29" s="4" customFormat="1">
      <c r="A15" s="4" t="s">
        <v>57</v>
      </c>
      <c r="B15" s="4">
        <f>MOD(B14+PI()/2,2*PI())</f>
        <v>5.1487212933832716</v>
      </c>
      <c r="C15" s="4">
        <f>B15*180/PI()</f>
        <v>295</v>
      </c>
      <c r="D15" s="4">
        <f>D13*-1</f>
        <v>8.4523652348139869E-2</v>
      </c>
      <c r="E15" s="4">
        <f>D14</f>
        <v>-0.18126155740733002</v>
      </c>
      <c r="F15" s="4">
        <f t="shared" si="2"/>
        <v>1</v>
      </c>
      <c r="G15" s="4">
        <f t="shared" si="2"/>
        <v>-1</v>
      </c>
      <c r="H15" s="4">
        <f>ROUND(PosX-(Param!$B$4-0.00000001)*F15,0)-ROUND(PosX,0)</f>
        <v>0</v>
      </c>
      <c r="I15" s="4">
        <f>ROUND(PosY-(Param!$B$4-0.00000001)*G15,0)-ROUND(PosY,0)</f>
        <v>0</v>
      </c>
      <c r="J15" s="4">
        <f>(0.5-Param!$B$4)*F15+H15-Param!$G$15</f>
        <v>2.4651366686521237E-2</v>
      </c>
      <c r="K15" s="4">
        <f>(0.5-Param!$B$4)*G15+I15-Param!$G$16</f>
        <v>-0.53844310980812227</v>
      </c>
      <c r="L15" s="4" t="b">
        <f>TRUNC(MOD((COS(Param!$H$8-($F15&lt;0)+H15)+SIN(Param!$H$9+I15))*1000,1),2)&gt;PwallX</f>
        <v>1</v>
      </c>
      <c r="M15" s="4" t="b">
        <f>TRUNC(MOD((COS(Param!$H$8+H15)+SIN(Param!$H$9-($G15&lt;0)+I15))*100000,1),2)&gt;PWallY</f>
        <v>0</v>
      </c>
      <c r="N15" s="4" t="b">
        <f>TRUNC(MOD((COS(Param!$H$8-($F15&lt;0)+H15)+SIN(Param!$H$9+$G15+I15))*1000,1),2)&gt;PwallX</f>
        <v>0</v>
      </c>
      <c r="O15" s="4" t="b">
        <f>TRUNC(MOD((COS(Param!$H$8+$F15+H15)+SIN(Param!$H$9-($G15&lt;0)+I15))*100000,1),2)&gt;PWallY</f>
        <v>0</v>
      </c>
      <c r="P15" s="4">
        <f t="shared" si="3"/>
        <v>4.1042833100000002E-2</v>
      </c>
      <c r="Q15" s="4">
        <f>IF(J15*(D15-J15)&lt;-0.000001,D15,IF(L15,   IF(M15,J15,IF(N15,J15,IF(2*Param!$B$4&gt;=G15*(E15-K15),J15,D15+MIN((J15-D15/E15*(2*Param!$B$4*G15+K15))*F15,0)*F15))),   IF(M15,D15,IF(P15&gt;=0,D15,IF(N15,J15,IF(O15,IF(2*Param!$B$4&gt;=G15*(E15-K15),J15,D15+MIN((J15-D15/E15*(2*Param!$B$4*G15+K15))*F15,0)*F15),D15))))))</f>
        <v>2.4651366686521237E-2</v>
      </c>
      <c r="R15" s="4">
        <f>IF(K15*(E15-K15)&lt;-0.000001,E15,IF(M15,   IF(L15,K15,IF(O15,K15,IF(2*Param!$B$4&gt;=F15*(D15-J15),K15,E15+G15*MIN((K15-E15/D15*(2*Param!$B$4*F15+J15))*G15,0)))),   IF(L15,E15,IF(P15&lt;=0,E15,IF(O15,K15,IF(N15,IF(2*Param!$B$4&gt;=F15*(D15-J15),K15,E15+G15*MIN((K15-E15/D15*(2*Param!$B$4*F15+J15))*G15,0)),E15))))))</f>
        <v>-0.18126155740733002</v>
      </c>
      <c r="AB15" s="8"/>
      <c r="AC15" s="8"/>
    </row>
    <row r="16" spans="1:29" s="4" customFormat="1">
      <c r="A16" s="4" t="s">
        <v>58</v>
      </c>
      <c r="B16" s="4">
        <f>MOD(B15+PI()/2,2*PI())</f>
        <v>0.43633231299858188</v>
      </c>
      <c r="C16" s="4">
        <f>B16*180/PI()</f>
        <v>24.999999999999968</v>
      </c>
      <c r="D16" s="4">
        <f>E13</f>
        <v>0.18126155740733002</v>
      </c>
      <c r="E16" s="4">
        <f>D15</f>
        <v>8.4523652348139869E-2</v>
      </c>
      <c r="F16" s="4">
        <f t="shared" si="2"/>
        <v>1</v>
      </c>
      <c r="G16" s="4">
        <f t="shared" si="2"/>
        <v>1</v>
      </c>
      <c r="H16" s="4">
        <f>ROUND(PosX-(Param!$B$4-0.00000001)*F16,0)-ROUND(PosX,0)</f>
        <v>0</v>
      </c>
      <c r="I16" s="4">
        <f>ROUND(PosY-(Param!$B$4-0.00000001)*G16,0)-ROUND(PosY,0)</f>
        <v>0</v>
      </c>
      <c r="J16" s="4">
        <f>(0.5-Param!$B$4)*F16+H16-Param!$G$15</f>
        <v>2.4651366686521237E-2</v>
      </c>
      <c r="K16" s="4">
        <f>(0.5-Param!$B$4)*G16+I16-Param!$G$16</f>
        <v>0.26155689019187778</v>
      </c>
      <c r="L16" s="4" t="b">
        <f>TRUNC(MOD((COS(Param!$H$8-($F16&lt;0)+H16)+SIN(Param!$H$9+I16))*1000,1),2)&gt;PwallX</f>
        <v>1</v>
      </c>
      <c r="M16" s="4" t="b">
        <f>TRUNC(MOD((COS(Param!$H$8+H16)+SIN(Param!$H$9-($G16&lt;0)+I16))*100000,1),2)&gt;PWallY</f>
        <v>0</v>
      </c>
      <c r="N16" s="4" t="b">
        <f>TRUNC(MOD((COS(Param!$H$8-($F16&lt;0)+H16)+SIN(Param!$H$9+$G16+I16))*1000,1),2)&gt;PwallX</f>
        <v>0</v>
      </c>
      <c r="O16" s="4" t="b">
        <f>TRUNC(MOD((COS(Param!$H$8+$F16+H16)+SIN(Param!$H$9-($G16&lt;0)+I16))*100000,1),2)&gt;PWallY</f>
        <v>1</v>
      </c>
      <c r="P16" s="4">
        <f t="shared" si="3"/>
        <v>4.5326585699999998E-2</v>
      </c>
      <c r="Q16" s="4">
        <f>IF(J16*(D16-J16)&lt;-0.000001,D16,IF(L16,   IF(M16,J16,IF(N16,J16,IF(2*Param!$B$4&gt;=G16*(E16-K16),J16,D16+MIN((J16-D16/E16*(2*Param!$B$4*G16+K16))*F16,0)*F16))),   IF(M16,D16,IF(P16&gt;=0,D16,IF(N16,J16,IF(O16,IF(2*Param!$B$4&gt;=G16*(E16-K16),J16,D16+MIN((J16-D16/E16*(2*Param!$B$4*G16+K16))*F16,0)*F16),D16))))))</f>
        <v>2.4651366686521237E-2</v>
      </c>
      <c r="R16" s="4">
        <f>IF(K16*(E16-K16)&lt;-0.000001,E16,IF(M16,   IF(L16,K16,IF(O16,K16,IF(2*Param!$B$4&gt;=F16*(D16-J16),K16,E16+G16*MIN((K16-E16/D16*(2*Param!$B$4*F16+J16))*G16,0)))),   IF(L16,E16,IF(P16&lt;=0,E16,IF(O16,K16,IF(N16,IF(2*Param!$B$4&gt;=F16*(D16-J16),K16,E16+G16*MIN((K16-E16/D16*(2*Param!$B$4*F16+J16))*G16,0)),E16))))))</f>
        <v>8.4523652348139869E-2</v>
      </c>
      <c r="AB16" s="8"/>
      <c r="AC16" s="8"/>
    </row>
    <row r="17" spans="2:29" s="4" customFormat="1">
      <c r="AB17" s="8"/>
      <c r="AC17" s="8"/>
    </row>
    <row r="18" spans="2:29" s="4" customFormat="1">
      <c r="F18" s="4" t="s">
        <v>159</v>
      </c>
      <c r="G18" s="4" t="s">
        <v>160</v>
      </c>
      <c r="H18" s="4" t="s">
        <v>161</v>
      </c>
      <c r="I18" s="4" t="s">
        <v>162</v>
      </c>
      <c r="J18" s="4" t="s">
        <v>164</v>
      </c>
      <c r="K18" s="4" t="s">
        <v>165</v>
      </c>
      <c r="L18" s="4" t="s">
        <v>187</v>
      </c>
      <c r="M18" s="4" t="s">
        <v>194</v>
      </c>
      <c r="O18" s="4" t="s">
        <v>206</v>
      </c>
      <c r="AB18" s="8"/>
      <c r="AC18" s="8"/>
    </row>
    <row r="19" spans="2:29" s="4" customFormat="1">
      <c r="E19" s="18" t="s">
        <v>163</v>
      </c>
      <c r="F19" s="56">
        <f>IF(Param!$M$21,$O$19,tick+Param!$B$21)</f>
        <v>5986.2061555272267</v>
      </c>
      <c r="G19" s="67">
        <f>$F$19</f>
        <v>5986.2061555272267</v>
      </c>
      <c r="H19" s="56">
        <f t="shared" ref="H19:M19" si="4">$F$19</f>
        <v>5986.2061555272267</v>
      </c>
      <c r="I19" s="60">
        <f t="shared" si="4"/>
        <v>5986.2061555272267</v>
      </c>
      <c r="J19" s="56">
        <f t="shared" si="4"/>
        <v>5986.2061555272267</v>
      </c>
      <c r="K19" s="60">
        <f t="shared" si="4"/>
        <v>5986.2061555272267</v>
      </c>
      <c r="L19" s="56">
        <f t="shared" si="4"/>
        <v>5986.2061555272267</v>
      </c>
      <c r="M19" s="64">
        <f t="shared" si="4"/>
        <v>5986.2061555272267</v>
      </c>
      <c r="O19" s="4">
        <f ca="1">IF(Param!M21&lt;117,tick,TRUNC(RAND()*10000))</f>
        <v>5986.0062031270299</v>
      </c>
      <c r="U19" s="70">
        <v>5986.0062031270299</v>
      </c>
      <c r="AB19" s="8"/>
      <c r="AC19" s="8"/>
    </row>
    <row r="20" spans="2:29" s="4" customFormat="1">
      <c r="E20" s="4" t="s">
        <v>114</v>
      </c>
      <c r="F20" s="57">
        <f>Angle</f>
        <v>115</v>
      </c>
      <c r="G20" s="68">
        <f>Angle</f>
        <v>115</v>
      </c>
      <c r="H20" s="57">
        <f>Angle</f>
        <v>115</v>
      </c>
      <c r="I20" s="62">
        <f>Angle</f>
        <v>115</v>
      </c>
      <c r="J20" s="59">
        <f>MOD(Param!B14+Param!B22,360)</f>
        <v>130</v>
      </c>
      <c r="K20" s="61">
        <f>MOD(Param!B14-Param!B22,360)</f>
        <v>100</v>
      </c>
      <c r="L20" s="57">
        <f>Angle</f>
        <v>115</v>
      </c>
      <c r="M20" s="65">
        <f>Angle</f>
        <v>115</v>
      </c>
      <c r="S20" s="2"/>
      <c r="U20" s="71">
        <v>115</v>
      </c>
      <c r="AB20" s="8"/>
      <c r="AC20" s="8"/>
    </row>
    <row r="21" spans="2:29" s="4" customFormat="1">
      <c r="B21" s="15"/>
      <c r="C21" s="15"/>
      <c r="D21" s="15"/>
      <c r="E21" s="18" t="s">
        <v>61</v>
      </c>
      <c r="F21" s="57">
        <f>IF(Param!$M$21,$O$21,PosX+Q13)</f>
        <v>3551.2908249809652</v>
      </c>
      <c r="G21" s="68">
        <f>IF(Param!$M$21,$O$21,PosX+Q15)</f>
        <v>3551.4</v>
      </c>
      <c r="H21" s="57">
        <f>IF(Param!$M$21,$O$21,PosX+Q14)</f>
        <v>3551.1940870759063</v>
      </c>
      <c r="I21" s="62">
        <f>IF(Param!$M$21,$O$21,PosX+Q16)</f>
        <v>3551.4</v>
      </c>
      <c r="J21" s="57">
        <f>IF(Param!$M$21,$O$21,PosX)</f>
        <v>3551.3753486333135</v>
      </c>
      <c r="K21" s="62">
        <f>$J21</f>
        <v>3551.3753486333135</v>
      </c>
      <c r="L21" s="57">
        <f t="shared" ref="L21:M22" si="5">$J21</f>
        <v>3551.3753486333135</v>
      </c>
      <c r="M21" s="65">
        <f t="shared" si="5"/>
        <v>3551.3753486333135</v>
      </c>
      <c r="O21" s="4">
        <f ca="1">IF(Param!M21&lt;117,PosX,TRUNC(RAND()*20000-10000,0))</f>
        <v>3551.3753486333135</v>
      </c>
      <c r="S21" s="2"/>
      <c r="U21" s="71">
        <v>3551.3753486333135</v>
      </c>
      <c r="AB21" s="8"/>
      <c r="AC21" s="8"/>
    </row>
    <row r="22" spans="2:29" s="4" customFormat="1">
      <c r="B22" s="15"/>
      <c r="C22" s="15"/>
      <c r="D22" s="15"/>
      <c r="E22" s="18" t="s">
        <v>62</v>
      </c>
      <c r="F22" s="57">
        <f>IF(Param!$M$21,$O$22,PosY+R13)</f>
        <v>1694.3197046672155</v>
      </c>
      <c r="G22" s="68">
        <f>IF(Param!$M$21,$O$22,PosY+R15)</f>
        <v>1693.9571815524007</v>
      </c>
      <c r="H22" s="57">
        <f>IF(Param!$M$21,$O$22,PosY+R14)</f>
        <v>1694.0539194574599</v>
      </c>
      <c r="I22" s="62">
        <f>IF(Param!$M$21,$O$22,PosY+R16)</f>
        <v>1694.2229667621564</v>
      </c>
      <c r="J22" s="57">
        <f>IF(Param!$M$21,$O$22,PosY)</f>
        <v>1694.1384431098081</v>
      </c>
      <c r="K22" s="62">
        <f t="shared" ref="K22" si="6">$J22</f>
        <v>1694.1384431098081</v>
      </c>
      <c r="L22" s="57">
        <f t="shared" si="5"/>
        <v>1694.1384431098081</v>
      </c>
      <c r="M22" s="65">
        <f t="shared" si="5"/>
        <v>1694.1384431098081</v>
      </c>
      <c r="O22" s="4">
        <f ca="1">IF(Param!M21&lt;117,PosY,TRUNC(RAND()*20000-10000,0))</f>
        <v>1694.1384431098081</v>
      </c>
      <c r="S22" s="2"/>
      <c r="U22" s="71">
        <v>1694.1384431098081</v>
      </c>
      <c r="AB22" s="8"/>
      <c r="AC22" s="8"/>
    </row>
    <row r="23" spans="2:29" s="4" customFormat="1">
      <c r="B23" s="15"/>
      <c r="C23" s="15"/>
      <c r="D23" s="15"/>
      <c r="E23" s="18" t="s">
        <v>192</v>
      </c>
      <c r="F23" s="57" t="str">
        <f>IF(Param!$M$21,$O$23,Param!$M$17&amp;";0;"&amp;Param!$M$19&amp;";"&amp;Param!$M$20&amp;";"&amp;Param!$M$21&amp;";"&amp;Param!$P$22&amp;";"&amp;Param!$H$23)</f>
        <v>1;0;5;5;0;1;0;3551;1694;5986;0;</v>
      </c>
      <c r="G23" s="68" t="str">
        <f>$F$23</f>
        <v>1;0;5;5;0;1;0;3551;1694;5986;0;</v>
      </c>
      <c r="H23" s="57" t="str">
        <f t="shared" ref="H23:K23" si="7">$F$23</f>
        <v>1;0;5;5;0;1;0;3551;1694;5986;0;</v>
      </c>
      <c r="I23" s="62" t="str">
        <f t="shared" si="7"/>
        <v>1;0;5;5;0;1;0;3551;1694;5986;0;</v>
      </c>
      <c r="J23" s="57" t="str">
        <f t="shared" si="7"/>
        <v>1;0;5;5;0;1;0;3551;1694;5986;0;</v>
      </c>
      <c r="K23" s="62" t="str">
        <f t="shared" si="7"/>
        <v>1;0;5;5;0;1;0;3551;1694;5986;0;</v>
      </c>
      <c r="L23" s="57" t="str">
        <f ca="1">IF(Param!$M$21,$O$23,Param!$M$17&amp;";"&amp;IF(LEFT(Param!$H$19,3)="0;0","0;0;0",IF(Fire=0,IF(Param!$M$19=0,"2;0;"&amp;Param!$M$20-1,"1;"&amp;Param!$M$19-1&amp;";"&amp;Param!$M$20),IF(Fire=1,IF(Param!$M$20=0,"0;"&amp;Param!$M$19&amp;";0","2;"&amp;Param!$M$19&amp;";"&amp;Param!$M$20-1),IF(Param!$M$19=0,"0;0;"&amp;Param!$M$20,"1;"&amp;Param!$M$19-1&amp;";"&amp;Param!$M$20))))&amp;";"&amp;Param!$M$21&amp;";"&amp;(Param!$P$22+TRUNC(Ghosts!C153*Param!$E$25*100,2))&amp;";"&amp;(Param!$M$23+Ghosts!C153)&amp;";"&amp;Param!$H$24)</f>
        <v>1;1;4;5;0;1;0;3551;1694;5986;0;</v>
      </c>
      <c r="M23" s="65" t="str">
        <f>IF(Param!$M$21,$O$23,Param!$M$17&amp;";0;"&amp;IF(Param!$M$19=Param!$B$45,Param!$M$19&amp;";"&amp;Param!$B$45,Param!$B$45&amp;";"&amp;Param!$M$20)&amp;";"&amp;Param!$M$21&amp;";"&amp;Param!$P$22&amp;";"&amp;Param!$M$23&amp;";"&amp;Param!$H$24)</f>
        <v>1;0;5;5;0;1;0;3551;1694;5986;0;</v>
      </c>
      <c r="O23" s="4" t="str">
        <f>IF(Param!M21&lt;117,Param!$M$17&amp;";0;"&amp;Param!$M$19&amp;";"&amp;Param!$M$20&amp;";"&amp;Param!$M$21&amp;";"&amp;Param!$H$22,"1;0;5;5;0;0;0;"&amp;O21&amp;";"&amp;O22&amp;";"&amp;O19&amp;";"&amp;Param!$M$27&amp;";")</f>
        <v>1;0;5;5;0;0;0;3551;1694;5986;0;</v>
      </c>
      <c r="S23" s="2"/>
      <c r="U23" s="71" t="s">
        <v>234</v>
      </c>
      <c r="AB23" s="8"/>
      <c r="AC23" s="8"/>
    </row>
    <row r="24" spans="2:29" s="4" customFormat="1">
      <c r="E24" s="18" t="s">
        <v>186</v>
      </c>
      <c r="F24" s="58">
        <f ca="1">IF(Param!$M$17,Ghosts!$C$148,Param!$B$18)</f>
        <v>2695184842105</v>
      </c>
      <c r="G24" s="69">
        <f ca="1">$F$24</f>
        <v>2695184842105</v>
      </c>
      <c r="H24" s="58">
        <f t="shared" ref="H24:M24" ca="1" si="8">$F$24</f>
        <v>2695184842105</v>
      </c>
      <c r="I24" s="63">
        <f t="shared" ca="1" si="8"/>
        <v>2695184842105</v>
      </c>
      <c r="J24" s="58">
        <f t="shared" ca="1" si="8"/>
        <v>2695184842105</v>
      </c>
      <c r="K24" s="63">
        <f t="shared" ca="1" si="8"/>
        <v>2695184842105</v>
      </c>
      <c r="L24" s="58">
        <f ca="1">IF(AND(Param!$M$17,MID(L23,FIND(";",L23)+1,1)+0&gt;0),Ghosts!$C$150,$F$24)</f>
        <v>2695184842105</v>
      </c>
      <c r="M24" s="66">
        <f t="shared" ca="1" si="8"/>
        <v>2695184842105</v>
      </c>
      <c r="S24" s="25"/>
      <c r="U24" s="72">
        <v>2695248842105</v>
      </c>
      <c r="AB24" s="8"/>
      <c r="AC24" s="8"/>
    </row>
    <row r="25" spans="2:29" s="4" customFormat="1">
      <c r="AB25" s="8"/>
      <c r="AC25" s="8"/>
    </row>
    <row r="26" spans="2:29" s="4" customFormat="1">
      <c r="AB26" s="8"/>
      <c r="AC26" s="8"/>
    </row>
    <row r="27" spans="2:29" s="4" customFormat="1">
      <c r="AB27" s="8"/>
      <c r="AC27" s="8"/>
    </row>
    <row r="28" spans="2:29" s="4" customFormat="1">
      <c r="AB28" s="8"/>
      <c r="AC28" s="8"/>
    </row>
    <row r="29" spans="2:29" s="4" customFormat="1">
      <c r="M29" s="2"/>
      <c r="AB29" s="8"/>
      <c r="AC29" s="8"/>
    </row>
    <row r="30" spans="2:29" s="4" customFormat="1">
      <c r="AB30" s="8"/>
      <c r="AC30" s="8"/>
    </row>
    <row r="31" spans="2:29" s="4" customFormat="1">
      <c r="AB31" s="8"/>
      <c r="AC31" s="8"/>
    </row>
    <row r="32" spans="2:29" s="4" customFormat="1">
      <c r="AB32" s="8"/>
      <c r="AC32" s="8"/>
    </row>
    <row r="33" spans="28:29" s="4" customFormat="1">
      <c r="AB33" s="8"/>
      <c r="AC33" s="8"/>
    </row>
    <row r="34" spans="28:29" s="4" customFormat="1">
      <c r="AB34" s="8"/>
      <c r="AC34" s="8"/>
    </row>
    <row r="35" spans="28:29" s="4" customFormat="1">
      <c r="AB35" s="8"/>
      <c r="AC35" s="8"/>
    </row>
    <row r="36" spans="28:29" s="4" customFormat="1">
      <c r="AB36" s="8"/>
      <c r="AC36" s="8"/>
    </row>
    <row r="37" spans="28:29" s="4" customFormat="1">
      <c r="AB37" s="8"/>
      <c r="AC37" s="8"/>
    </row>
    <row r="38" spans="28:29" s="4" customFormat="1">
      <c r="AB38" s="8"/>
      <c r="AC38" s="8"/>
    </row>
    <row r="39" spans="28:29" s="4" customFormat="1">
      <c r="AB39" s="8"/>
      <c r="AC39" s="8"/>
    </row>
    <row r="40" spans="28:29" s="4" customFormat="1">
      <c r="AB40" s="8"/>
      <c r="AC40" s="8"/>
    </row>
    <row r="41" spans="28:29" s="4" customFormat="1">
      <c r="AB41" s="8"/>
      <c r="AC41" s="8"/>
    </row>
    <row r="42" spans="28:29" s="4" customFormat="1">
      <c r="AB42" s="8"/>
      <c r="AC42" s="8"/>
    </row>
    <row r="43" spans="28:29" s="4" customFormat="1">
      <c r="AB43" s="8"/>
      <c r="AC43" s="8"/>
    </row>
    <row r="44" spans="28:29" s="4" customFormat="1">
      <c r="AB44" s="8"/>
      <c r="AC44" s="8"/>
    </row>
    <row r="45" spans="28:29" s="4" customFormat="1">
      <c r="AB45" s="8"/>
      <c r="AC45" s="8"/>
    </row>
    <row r="46" spans="28:29" s="4" customFormat="1">
      <c r="AB46" s="8"/>
      <c r="AC46" s="8"/>
    </row>
    <row r="47" spans="28:29" s="4" customFormat="1">
      <c r="AB47" s="8"/>
      <c r="AC47" s="8"/>
    </row>
    <row r="48" spans="28:29" s="4" customFormat="1">
      <c r="AB48" s="8"/>
      <c r="AC48" s="8"/>
    </row>
    <row r="49" spans="28:29" s="4" customFormat="1">
      <c r="AB49" s="8"/>
      <c r="AC49" s="8"/>
    </row>
    <row r="50" spans="28:29" s="4" customFormat="1">
      <c r="AB50" s="8"/>
      <c r="AC50" s="8"/>
    </row>
    <row r="51" spans="28:29" s="4" customFormat="1">
      <c r="AB51" s="8"/>
      <c r="AC51" s="8"/>
    </row>
    <row r="52" spans="28:29" s="4" customFormat="1">
      <c r="AB52" s="8"/>
      <c r="AC52" s="8"/>
    </row>
    <row r="53" spans="28:29" s="4" customFormat="1">
      <c r="AB53" s="8"/>
      <c r="AC53" s="8"/>
    </row>
    <row r="54" spans="28:29" s="4" customFormat="1">
      <c r="AB54" s="8"/>
      <c r="AC54" s="8"/>
    </row>
    <row r="55" spans="28:29" s="4" customFormat="1">
      <c r="AB55" s="8"/>
      <c r="AC55" s="8"/>
    </row>
    <row r="56" spans="28:29" s="4" customFormat="1">
      <c r="AB56" s="8"/>
      <c r="AC56" s="8"/>
    </row>
    <row r="57" spans="28:29" s="4" customFormat="1">
      <c r="AB57" s="8"/>
      <c r="AC57" s="8"/>
    </row>
    <row r="58" spans="28:29" s="4" customFormat="1">
      <c r="AB58" s="8"/>
      <c r="AC58" s="8"/>
    </row>
    <row r="59" spans="28:29" s="4" customFormat="1">
      <c r="AB59" s="8"/>
      <c r="AC59" s="8"/>
    </row>
    <row r="60" spans="28:29" s="4" customFormat="1">
      <c r="AB60" s="8"/>
      <c r="AC60" s="8"/>
    </row>
    <row r="61" spans="28:29" s="4" customFormat="1">
      <c r="AB61" s="8"/>
      <c r="AC61" s="8"/>
    </row>
    <row r="62" spans="28:29" s="4" customFormat="1">
      <c r="AB62" s="8"/>
      <c r="AC62" s="8"/>
    </row>
    <row r="63" spans="28:29" s="4" customFormat="1">
      <c r="AB63" s="8"/>
      <c r="AC63" s="8"/>
    </row>
    <row r="64" spans="28:29" s="4" customFormat="1">
      <c r="AB64" s="8"/>
      <c r="AC64" s="8"/>
    </row>
    <row r="65" spans="28:29" s="4" customFormat="1">
      <c r="AB65" s="8"/>
      <c r="AC65" s="8"/>
    </row>
    <row r="66" spans="28:29" s="4" customFormat="1">
      <c r="AB66" s="8"/>
      <c r="AC66" s="8"/>
    </row>
    <row r="67" spans="28:29" s="4" customFormat="1">
      <c r="AB67" s="8"/>
      <c r="AC67" s="8"/>
    </row>
    <row r="68" spans="28:29" s="4" customFormat="1">
      <c r="AB68" s="8"/>
      <c r="AC68" s="8"/>
    </row>
    <row r="69" spans="28:29" s="4" customFormat="1">
      <c r="AB69" s="8"/>
      <c r="AC69" s="8"/>
    </row>
    <row r="70" spans="28:29" s="4" customFormat="1">
      <c r="AB70" s="8"/>
      <c r="AC70" s="8"/>
    </row>
    <row r="71" spans="28:29" s="4" customFormat="1">
      <c r="AB71" s="8"/>
      <c r="AC71" s="8"/>
    </row>
    <row r="72" spans="28:29" s="4" customFormat="1">
      <c r="AB72" s="8"/>
      <c r="AC72" s="8"/>
    </row>
    <row r="73" spans="28:29" s="4" customFormat="1">
      <c r="AB73" s="8"/>
      <c r="AC73" s="8"/>
    </row>
    <row r="74" spans="28:29" s="4" customFormat="1">
      <c r="AB74" s="8"/>
      <c r="AC74" s="8"/>
    </row>
    <row r="75" spans="28:29" s="4" customFormat="1">
      <c r="AB75" s="8"/>
      <c r="AC75" s="8"/>
    </row>
    <row r="76" spans="28:29" s="4" customFormat="1">
      <c r="AB76" s="8"/>
      <c r="AC76" s="8"/>
    </row>
    <row r="77" spans="28:29" s="4" customFormat="1">
      <c r="AB77" s="8"/>
      <c r="AC77" s="8"/>
    </row>
    <row r="78" spans="28:29" s="4" customFormat="1">
      <c r="AB78" s="8"/>
      <c r="AC78" s="8"/>
    </row>
    <row r="79" spans="28:29" s="4" customFormat="1">
      <c r="AB79" s="8"/>
      <c r="AC79" s="8"/>
    </row>
    <row r="80" spans="28:29" s="4" customFormat="1">
      <c r="AB80" s="8"/>
      <c r="AC80" s="8"/>
    </row>
    <row r="81" spans="28:29" s="4" customFormat="1">
      <c r="AB81" s="8"/>
      <c r="AC81" s="8"/>
    </row>
    <row r="82" spans="28:29" s="4" customFormat="1">
      <c r="AB82" s="8"/>
      <c r="AC82" s="8"/>
    </row>
    <row r="83" spans="28:29" s="4" customFormat="1">
      <c r="AB83" s="8"/>
      <c r="AC83" s="8"/>
    </row>
    <row r="84" spans="28:29" s="4" customFormat="1">
      <c r="AB84" s="8"/>
      <c r="AC84" s="8"/>
    </row>
    <row r="85" spans="28:29" s="4" customFormat="1">
      <c r="AB85" s="8"/>
      <c r="AC85" s="8"/>
    </row>
    <row r="86" spans="28:29" s="4" customFormat="1">
      <c r="AB86" s="8"/>
      <c r="AC86" s="8"/>
    </row>
    <row r="87" spans="28:29" s="4" customFormat="1">
      <c r="AB87" s="8"/>
      <c r="AC87" s="8"/>
    </row>
    <row r="88" spans="28:29" s="4" customFormat="1">
      <c r="AB88" s="8"/>
      <c r="AC88" s="8"/>
    </row>
    <row r="89" spans="28:29" s="4" customFormat="1">
      <c r="AB89" s="8"/>
      <c r="AC89" s="8"/>
    </row>
    <row r="90" spans="28:29" s="4" customFormat="1">
      <c r="AB90" s="8"/>
      <c r="AC90" s="8"/>
    </row>
    <row r="91" spans="28:29" s="4" customFormat="1">
      <c r="AB91" s="8"/>
    </row>
    <row r="92" spans="28:29" s="4" customFormat="1">
      <c r="AB92" s="8"/>
    </row>
    <row r="93" spans="28:29" s="4" customFormat="1">
      <c r="AB93" s="8"/>
    </row>
    <row r="94" spans="28:29" s="4" customFormat="1">
      <c r="AB94" s="8"/>
    </row>
    <row r="95" spans="28:29" s="4" customFormat="1">
      <c r="AB95" s="8"/>
    </row>
    <row r="96" spans="28:29" s="4" customFormat="1">
      <c r="AB96" s="8"/>
    </row>
    <row r="97" spans="28:28" s="4" customFormat="1">
      <c r="AB97" s="8"/>
    </row>
    <row r="98" spans="28:28" s="4" customFormat="1">
      <c r="AB98" s="8"/>
    </row>
    <row r="99" spans="28:28" s="4" customFormat="1">
      <c r="AB99" s="8"/>
    </row>
    <row r="100" spans="28:28" s="4" customFormat="1">
      <c r="AB100" s="8"/>
    </row>
    <row r="101" spans="28:28" s="4" customFormat="1">
      <c r="AB101" s="8"/>
    </row>
    <row r="102" spans="28:28" s="4" customFormat="1">
      <c r="AB102" s="8"/>
    </row>
    <row r="103" spans="28:28" s="4" customFormat="1">
      <c r="AB103" s="8"/>
    </row>
    <row r="104" spans="28:28" s="4" customFormat="1">
      <c r="AB104" s="8"/>
    </row>
    <row r="105" spans="28:28" s="4" customFormat="1">
      <c r="AB105" s="8"/>
    </row>
    <row r="106" spans="28:28" s="4" customFormat="1">
      <c r="AB106" s="8"/>
    </row>
    <row r="107" spans="28:28" s="4" customFormat="1">
      <c r="AB107" s="8"/>
    </row>
    <row r="108" spans="28:28" s="4" customFormat="1">
      <c r="AB108" s="8"/>
    </row>
    <row r="109" spans="28:28" s="4" customFormat="1">
      <c r="AB109" s="8"/>
    </row>
    <row r="110" spans="28:28" s="4" customFormat="1">
      <c r="AB110" s="8"/>
    </row>
    <row r="111" spans="28:28" s="4" customFormat="1">
      <c r="AB111" s="8"/>
    </row>
    <row r="112" spans="28:28" s="4" customFormat="1">
      <c r="AB112" s="8"/>
    </row>
    <row r="113" spans="28:28" s="4" customFormat="1">
      <c r="AB113" s="8"/>
    </row>
    <row r="114" spans="28:28" s="4" customFormat="1">
      <c r="AB114" s="8"/>
    </row>
    <row r="115" spans="28:28" s="4" customFormat="1">
      <c r="AB115" s="8"/>
    </row>
    <row r="116" spans="28:28" s="4" customFormat="1">
      <c r="AB116" s="8"/>
    </row>
    <row r="117" spans="28:28" s="4" customFormat="1">
      <c r="AB117" s="8"/>
    </row>
    <row r="118" spans="28:28" s="4" customFormat="1">
      <c r="AB118" s="8"/>
    </row>
    <row r="119" spans="28:28" s="4" customFormat="1">
      <c r="AB119" s="8"/>
    </row>
    <row r="120" spans="28:28" s="4" customFormat="1">
      <c r="AB120" s="8"/>
    </row>
    <row r="121" spans="28:28" s="4" customFormat="1">
      <c r="AB121" s="8"/>
    </row>
    <row r="122" spans="28:28" s="4" customFormat="1">
      <c r="AB122" s="8"/>
    </row>
    <row r="123" spans="28:28" s="4" customFormat="1">
      <c r="AB123" s="8"/>
    </row>
    <row r="124" spans="28:28" s="4" customFormat="1">
      <c r="AB124" s="8"/>
    </row>
    <row r="125" spans="28:28" s="4" customFormat="1">
      <c r="AB125" s="8"/>
    </row>
    <row r="126" spans="28:28" s="4" customFormat="1">
      <c r="AB126" s="8"/>
    </row>
    <row r="127" spans="28:28" s="4" customFormat="1">
      <c r="AB127" s="8"/>
    </row>
    <row r="128" spans="28:28" s="4" customFormat="1">
      <c r="AB128" s="8"/>
    </row>
    <row r="129" spans="28:28" s="4" customFormat="1">
      <c r="AB129" s="8"/>
    </row>
    <row r="130" spans="28:28" s="4" customFormat="1">
      <c r="AB130" s="8"/>
    </row>
    <row r="131" spans="28:28" s="4" customFormat="1">
      <c r="AB131" s="8"/>
    </row>
    <row r="132" spans="28:28" s="4" customFormat="1">
      <c r="AB132" s="8"/>
    </row>
    <row r="133" spans="28:28" s="4" customFormat="1">
      <c r="AB133" s="8"/>
    </row>
    <row r="134" spans="28:28" s="4" customFormat="1">
      <c r="AB134" s="8"/>
    </row>
    <row r="135" spans="28:28" s="4" customFormat="1">
      <c r="AB135" s="8"/>
    </row>
    <row r="136" spans="28:28" s="4" customFormat="1">
      <c r="AB136" s="8"/>
    </row>
    <row r="137" spans="28:28" s="4" customFormat="1">
      <c r="AB137" s="8"/>
    </row>
    <row r="138" spans="28:28" s="4" customFormat="1">
      <c r="AB138" s="8"/>
    </row>
    <row r="139" spans="28:28" s="4" customFormat="1">
      <c r="AB139" s="8"/>
    </row>
    <row r="140" spans="28:28" s="4" customFormat="1">
      <c r="AB140" s="8"/>
    </row>
    <row r="141" spans="28:28" s="4" customFormat="1">
      <c r="AB141" s="8"/>
    </row>
    <row r="142" spans="28:28" s="4" customFormat="1">
      <c r="AB142" s="8"/>
    </row>
    <row r="143" spans="28:28" s="4" customFormat="1">
      <c r="AB143" s="8"/>
    </row>
    <row r="144" spans="28:28" s="4" customFormat="1">
      <c r="AB144" s="8"/>
    </row>
    <row r="145" spans="28:28" s="4" customFormat="1">
      <c r="AB145" s="8"/>
    </row>
    <row r="146" spans="28:28" s="4" customFormat="1">
      <c r="AB146" s="8"/>
    </row>
    <row r="147" spans="28:28" s="4" customFormat="1">
      <c r="AB147" s="8"/>
    </row>
    <row r="148" spans="28:28" s="4" customFormat="1">
      <c r="AB148" s="8"/>
    </row>
    <row r="149" spans="28:28" s="4" customFormat="1">
      <c r="AB149" s="8"/>
    </row>
    <row r="150" spans="28:28" s="4" customFormat="1">
      <c r="AB150" s="8"/>
    </row>
    <row r="151" spans="28:28" s="4" customFormat="1">
      <c r="AB151" s="8"/>
    </row>
    <row r="152" spans="28:28" s="4" customFormat="1">
      <c r="AB152" s="8"/>
    </row>
    <row r="153" spans="28:28" s="4" customFormat="1">
      <c r="AB153" s="8"/>
    </row>
    <row r="154" spans="28:28" s="4" customFormat="1">
      <c r="AB154" s="8"/>
    </row>
    <row r="155" spans="28:28" s="4" customFormat="1">
      <c r="AB155" s="8"/>
    </row>
    <row r="156" spans="28:28" s="4" customFormat="1">
      <c r="AB156" s="8"/>
    </row>
    <row r="157" spans="28:28" s="4" customFormat="1">
      <c r="AB157" s="8"/>
    </row>
    <row r="158" spans="28:28" s="4" customFormat="1">
      <c r="AB158" s="8"/>
    </row>
    <row r="159" spans="28:28" s="4" customFormat="1">
      <c r="AB159" s="8"/>
    </row>
    <row r="160" spans="28:28" s="4" customFormat="1">
      <c r="AB160" s="8"/>
    </row>
    <row r="161" spans="28:28" s="4" customFormat="1">
      <c r="AB161" s="8"/>
    </row>
    <row r="162" spans="28:28" s="4" customFormat="1">
      <c r="AB162" s="8"/>
    </row>
    <row r="163" spans="28:28" s="4" customFormat="1">
      <c r="AB163" s="8"/>
    </row>
    <row r="164" spans="28:28" s="4" customFormat="1">
      <c r="AB164" s="8"/>
    </row>
    <row r="165" spans="28:28" s="4" customFormat="1">
      <c r="AB165" s="8"/>
    </row>
    <row r="166" spans="28:28" s="4" customFormat="1">
      <c r="AB166" s="8"/>
    </row>
    <row r="167" spans="28:28" s="4" customFormat="1">
      <c r="AB167" s="8"/>
    </row>
    <row r="168" spans="28:28" s="4" customFormat="1">
      <c r="AB168" s="8"/>
    </row>
    <row r="169" spans="28:28" s="4" customFormat="1">
      <c r="AB169" s="8"/>
    </row>
    <row r="170" spans="28:28" s="4" customFormat="1">
      <c r="AB170" s="8"/>
    </row>
    <row r="171" spans="28:28" s="4" customFormat="1">
      <c r="AB171" s="8"/>
    </row>
    <row r="172" spans="28:28" s="4" customFormat="1">
      <c r="AB172" s="8"/>
    </row>
    <row r="173" spans="28:28" s="4" customFormat="1">
      <c r="AB173" s="8"/>
    </row>
    <row r="174" spans="28:28" s="4" customFormat="1">
      <c r="AB174" s="8"/>
    </row>
    <row r="175" spans="28:28" s="4" customFormat="1">
      <c r="AB175" s="8"/>
    </row>
    <row r="176" spans="28:28" s="4" customFormat="1">
      <c r="AB176" s="8"/>
    </row>
    <row r="177" spans="28:28" s="4" customFormat="1">
      <c r="AB177" s="8"/>
    </row>
    <row r="178" spans="28:28" s="4" customFormat="1">
      <c r="AB178" s="8"/>
    </row>
    <row r="179" spans="28:28" s="4" customFormat="1">
      <c r="AB179" s="8"/>
    </row>
    <row r="180" spans="28:28" s="4" customFormat="1">
      <c r="AB180" s="8"/>
    </row>
    <row r="181" spans="28:28" s="4" customFormat="1">
      <c r="AB181" s="8"/>
    </row>
    <row r="182" spans="28:28" s="4" customFormat="1">
      <c r="AB182" s="8"/>
    </row>
    <row r="183" spans="28:28" s="4" customFormat="1">
      <c r="AB183" s="8"/>
    </row>
    <row r="184" spans="28:28" s="4" customFormat="1">
      <c r="AB184" s="8"/>
    </row>
    <row r="185" spans="28:28" s="4" customFormat="1">
      <c r="AB185" s="8"/>
    </row>
    <row r="186" spans="28:28" s="4" customFormat="1">
      <c r="AB186" s="8"/>
    </row>
    <row r="187" spans="28:28" s="4" customFormat="1">
      <c r="AB187" s="8"/>
    </row>
    <row r="188" spans="28:28" s="4" customFormat="1">
      <c r="AB188" s="8"/>
    </row>
    <row r="189" spans="28:28" s="4" customFormat="1">
      <c r="AB189" s="8"/>
    </row>
    <row r="190" spans="28:28" s="4" customFormat="1">
      <c r="AB190" s="8"/>
    </row>
    <row r="191" spans="28:28" s="4" customFormat="1">
      <c r="AB191" s="8"/>
    </row>
    <row r="192" spans="28:28" s="4" customFormat="1">
      <c r="AB192" s="8"/>
    </row>
    <row r="193" spans="28:28" s="4" customFormat="1">
      <c r="AB193" s="8"/>
    </row>
    <row r="194" spans="28:28" s="4" customFormat="1">
      <c r="AB194" s="8"/>
    </row>
    <row r="195" spans="28:28" s="4" customFormat="1">
      <c r="AB195" s="8"/>
    </row>
    <row r="196" spans="28:28" s="4" customFormat="1">
      <c r="AB196" s="8"/>
    </row>
    <row r="197" spans="28:28" s="4" customFormat="1">
      <c r="AB197" s="8"/>
    </row>
    <row r="198" spans="28:28" s="4" customFormat="1">
      <c r="AB198" s="8"/>
    </row>
    <row r="199" spans="28:28" s="4" customFormat="1">
      <c r="AB199" s="8"/>
    </row>
    <row r="200" spans="28:28" s="4" customFormat="1">
      <c r="AB200" s="8"/>
    </row>
    <row r="201" spans="28:28" s="4" customFormat="1">
      <c r="AB201" s="8"/>
    </row>
    <row r="202" spans="28:28" s="4" customFormat="1">
      <c r="AB202" s="8"/>
    </row>
    <row r="203" spans="28:28" s="4" customFormat="1">
      <c r="AB203" s="8"/>
    </row>
    <row r="204" spans="28:28" s="4" customFormat="1">
      <c r="AB204" s="8"/>
    </row>
    <row r="205" spans="28:28" s="4" customFormat="1">
      <c r="AB205" s="8"/>
    </row>
    <row r="206" spans="28:28" s="4" customFormat="1">
      <c r="AB206" s="8"/>
    </row>
    <row r="207" spans="28:28" s="4" customFormat="1">
      <c r="AB207" s="8"/>
    </row>
    <row r="208" spans="28:28" s="4" customFormat="1">
      <c r="AB208" s="8"/>
    </row>
    <row r="209" spans="28:28" s="4" customFormat="1">
      <c r="AB209" s="8"/>
    </row>
    <row r="210" spans="28:28" s="4" customFormat="1">
      <c r="AB210" s="8"/>
    </row>
    <row r="211" spans="28:28" s="4" customFormat="1">
      <c r="AB211" s="8"/>
    </row>
    <row r="212" spans="28:28" s="4" customFormat="1">
      <c r="AB212" s="8"/>
    </row>
    <row r="213" spans="28:28" s="4" customFormat="1">
      <c r="AB213" s="8"/>
    </row>
    <row r="214" spans="28:28" s="4" customFormat="1">
      <c r="AB214" s="8"/>
    </row>
    <row r="215" spans="28:28" s="4" customFormat="1">
      <c r="AB215" s="8"/>
    </row>
    <row r="216" spans="28:28" s="4" customFormat="1">
      <c r="AB216" s="8"/>
    </row>
    <row r="217" spans="28:28" s="4" customFormat="1">
      <c r="AB217" s="8"/>
    </row>
    <row r="218" spans="28:28" s="4" customFormat="1">
      <c r="AB218" s="8"/>
    </row>
    <row r="219" spans="28:28" s="4" customFormat="1">
      <c r="AB219" s="8"/>
    </row>
    <row r="220" spans="28:28" s="4" customFormat="1">
      <c r="AB220" s="8"/>
    </row>
    <row r="221" spans="28:28" s="4" customFormat="1">
      <c r="AB221" s="8"/>
    </row>
    <row r="222" spans="28:28" s="4" customFormat="1">
      <c r="AB222" s="8"/>
    </row>
    <row r="223" spans="28:28" s="4" customFormat="1">
      <c r="AB223" s="8"/>
    </row>
    <row r="224" spans="28:28" s="4" customFormat="1">
      <c r="AB224" s="8"/>
    </row>
    <row r="225" spans="28:28" s="4" customFormat="1">
      <c r="AB225" s="8"/>
    </row>
    <row r="226" spans="28:28" s="4" customFormat="1">
      <c r="AB226" s="8"/>
    </row>
    <row r="227" spans="28:28" s="4" customFormat="1">
      <c r="AB227" s="8"/>
    </row>
    <row r="228" spans="28:28" s="4" customFormat="1">
      <c r="AB228" s="8"/>
    </row>
    <row r="229" spans="28:28" s="4" customFormat="1">
      <c r="AB229" s="8"/>
    </row>
    <row r="230" spans="28:28" s="4" customFormat="1">
      <c r="AB230" s="8"/>
    </row>
    <row r="231" spans="28:28" s="4" customFormat="1">
      <c r="AB231" s="8"/>
    </row>
    <row r="232" spans="28:28" s="4" customFormat="1">
      <c r="AB232" s="8"/>
    </row>
    <row r="233" spans="28:28" s="4" customFormat="1">
      <c r="AB233" s="8"/>
    </row>
    <row r="234" spans="28:28" s="4" customFormat="1">
      <c r="AB234" s="8"/>
    </row>
    <row r="235" spans="28:28" s="4" customFormat="1">
      <c r="AB235" s="8"/>
    </row>
    <row r="236" spans="28:28" s="4" customFormat="1">
      <c r="AB236" s="8"/>
    </row>
    <row r="237" spans="28:28" s="4" customFormat="1">
      <c r="AB237" s="8"/>
    </row>
    <row r="238" spans="28:28" s="4" customFormat="1">
      <c r="AB238" s="8"/>
    </row>
    <row r="239" spans="28:28" s="4" customFormat="1">
      <c r="AB239" s="8"/>
    </row>
    <row r="240" spans="28:28" s="4" customFormat="1">
      <c r="AB240" s="8"/>
    </row>
    <row r="241" spans="28:28" s="4" customFormat="1">
      <c r="AB241" s="8"/>
    </row>
    <row r="242" spans="28:28" s="4" customFormat="1">
      <c r="AB242" s="8"/>
    </row>
    <row r="243" spans="28:28" s="4" customFormat="1">
      <c r="AB243" s="8"/>
    </row>
    <row r="244" spans="28:28" s="4" customFormat="1">
      <c r="AB244" s="8"/>
    </row>
    <row r="245" spans="28:28" s="4" customFormat="1">
      <c r="AB245" s="8"/>
    </row>
    <row r="246" spans="28:28" s="4" customFormat="1">
      <c r="AB246" s="8"/>
    </row>
    <row r="247" spans="28:28" s="4" customFormat="1">
      <c r="AB247" s="8"/>
    </row>
    <row r="248" spans="28:28" s="4" customFormat="1">
      <c r="AB248" s="8"/>
    </row>
    <row r="249" spans="28:28" s="4" customFormat="1">
      <c r="AB249" s="8"/>
    </row>
    <row r="250" spans="28:28" s="4" customFormat="1">
      <c r="AB250" s="8"/>
    </row>
    <row r="251" spans="28:28" s="4" customFormat="1">
      <c r="AB251" s="8"/>
    </row>
    <row r="252" spans="28:28" s="4" customFormat="1">
      <c r="AB252" s="8"/>
    </row>
    <row r="253" spans="28:28" s="4" customFormat="1">
      <c r="AB253" s="8"/>
    </row>
    <row r="254" spans="28:28" s="4" customFormat="1">
      <c r="AB254" s="8"/>
    </row>
    <row r="255" spans="28:28" s="4" customFormat="1">
      <c r="AB255" s="8"/>
    </row>
    <row r="256" spans="28:28" s="4" customFormat="1">
      <c r="AB256" s="8"/>
    </row>
    <row r="257" spans="28:28" s="4" customFormat="1">
      <c r="AB257" s="8"/>
    </row>
    <row r="258" spans="28:28" s="4" customFormat="1">
      <c r="AB258" s="8"/>
    </row>
    <row r="259" spans="28:28" s="4" customFormat="1">
      <c r="AB259" s="8"/>
    </row>
    <row r="260" spans="28:28" s="4" customFormat="1">
      <c r="AB260" s="8"/>
    </row>
    <row r="261" spans="28:28" s="4" customFormat="1">
      <c r="AB261" s="8"/>
    </row>
    <row r="262" spans="28:28" s="4" customFormat="1">
      <c r="AB262" s="8"/>
    </row>
    <row r="263" spans="28:28" s="4" customFormat="1">
      <c r="AB263" s="8"/>
    </row>
    <row r="264" spans="28:28" s="4" customFormat="1">
      <c r="AB264" s="8"/>
    </row>
    <row r="265" spans="28:28" s="4" customFormat="1">
      <c r="AB265" s="8"/>
    </row>
    <row r="266" spans="28:28" s="4" customFormat="1">
      <c r="AB266" s="8"/>
    </row>
    <row r="267" spans="28:28" s="4" customFormat="1">
      <c r="AB267" s="8"/>
    </row>
    <row r="268" spans="28:28" s="4" customFormat="1">
      <c r="AB268" s="8"/>
    </row>
    <row r="269" spans="28:28" s="4" customFormat="1">
      <c r="AB269" s="8"/>
    </row>
    <row r="270" spans="28:28" s="4" customFormat="1">
      <c r="AB270" s="8"/>
    </row>
    <row r="271" spans="28:28" s="4" customFormat="1">
      <c r="AB271" s="8"/>
    </row>
    <row r="272" spans="28:28" s="4" customFormat="1">
      <c r="AB272" s="8"/>
    </row>
    <row r="273" spans="28:28" s="4" customFormat="1">
      <c r="AB273" s="8"/>
    </row>
    <row r="274" spans="28:28" s="4" customFormat="1">
      <c r="AB274" s="8"/>
    </row>
    <row r="275" spans="28:28" s="4" customFormat="1">
      <c r="AB275" s="8"/>
    </row>
    <row r="276" spans="28:28" s="4" customFormat="1">
      <c r="AB276" s="8"/>
    </row>
    <row r="277" spans="28:28" s="4" customFormat="1">
      <c r="AB277" s="8"/>
    </row>
    <row r="278" spans="28:28" s="4" customFormat="1">
      <c r="AB278" s="8"/>
    </row>
    <row r="279" spans="28:28" s="4" customFormat="1">
      <c r="AB279" s="8"/>
    </row>
    <row r="280" spans="28:28" s="4" customFormat="1">
      <c r="AB280" s="8"/>
    </row>
    <row r="281" spans="28:28" s="4" customFormat="1">
      <c r="AB281" s="8"/>
    </row>
    <row r="282" spans="28:28" s="4" customFormat="1">
      <c r="AB282" s="8"/>
    </row>
    <row r="283" spans="28:28" s="4" customFormat="1">
      <c r="AB283" s="8"/>
    </row>
    <row r="284" spans="28:28" s="4" customFormat="1">
      <c r="AB284" s="8"/>
    </row>
    <row r="285" spans="28:28" s="4" customFormat="1">
      <c r="AB285" s="8"/>
    </row>
    <row r="286" spans="28:28" s="4" customFormat="1">
      <c r="AB286" s="8"/>
    </row>
    <row r="287" spans="28:28" s="4" customFormat="1">
      <c r="AB287" s="8"/>
    </row>
    <row r="288" spans="28:28" s="4" customFormat="1">
      <c r="AB288" s="8"/>
    </row>
    <row r="289" spans="28:28" s="4" customFormat="1">
      <c r="AB289" s="8"/>
    </row>
    <row r="290" spans="28:28" s="4" customFormat="1">
      <c r="AB290" s="8"/>
    </row>
    <row r="291" spans="28:28" s="4" customFormat="1">
      <c r="AB291" s="8"/>
    </row>
    <row r="292" spans="28:28" s="4" customFormat="1">
      <c r="AB292" s="8"/>
    </row>
    <row r="293" spans="28:28" s="4" customFormat="1">
      <c r="AB293" s="8"/>
    </row>
    <row r="294" spans="28:28" s="4" customFormat="1">
      <c r="AB294" s="8"/>
    </row>
    <row r="295" spans="28:28" s="4" customFormat="1">
      <c r="AB295" s="8"/>
    </row>
    <row r="296" spans="28:28" s="4" customFormat="1">
      <c r="AB296" s="8"/>
    </row>
    <row r="297" spans="28:28" s="4" customFormat="1">
      <c r="AB297" s="8"/>
    </row>
    <row r="298" spans="28:28" s="4" customFormat="1">
      <c r="AB298" s="8"/>
    </row>
    <row r="299" spans="28:28" s="4" customFormat="1">
      <c r="AB299" s="8"/>
    </row>
    <row r="300" spans="28:28" s="4" customFormat="1">
      <c r="AB300" s="8"/>
    </row>
    <row r="301" spans="28:28" s="4" customFormat="1">
      <c r="AB301" s="8"/>
    </row>
    <row r="302" spans="28:28" s="4" customFormat="1">
      <c r="AB302" s="8"/>
    </row>
    <row r="303" spans="28:28" s="4" customFormat="1">
      <c r="AB303" s="8"/>
    </row>
    <row r="304" spans="28:28" s="4" customFormat="1">
      <c r="AB304" s="8"/>
    </row>
    <row r="305" spans="28:28" s="4" customFormat="1">
      <c r="AB305" s="8"/>
    </row>
    <row r="306" spans="28:28" s="4" customFormat="1">
      <c r="AB306" s="8"/>
    </row>
    <row r="307" spans="28:28" s="4" customFormat="1">
      <c r="AB307" s="8"/>
    </row>
    <row r="308" spans="28:28" s="4" customFormat="1">
      <c r="AB308" s="8"/>
    </row>
    <row r="309" spans="28:28" s="4" customFormat="1">
      <c r="AB309" s="8"/>
    </row>
    <row r="310" spans="28:28" s="4" customFormat="1">
      <c r="AB310" s="8"/>
    </row>
    <row r="311" spans="28:28" s="4" customFormat="1">
      <c r="AB311" s="8"/>
    </row>
    <row r="312" spans="28:28" s="4" customFormat="1">
      <c r="AB312" s="8"/>
    </row>
    <row r="313" spans="28:28" s="4" customFormat="1">
      <c r="AB313" s="8"/>
    </row>
    <row r="314" spans="28:28" s="4" customFormat="1">
      <c r="AB314" s="8"/>
    </row>
    <row r="315" spans="28:28" s="4" customFormat="1">
      <c r="AB315" s="8"/>
    </row>
    <row r="316" spans="28:28" s="4" customFormat="1">
      <c r="AB316" s="8"/>
    </row>
    <row r="317" spans="28:28" s="4" customFormat="1">
      <c r="AB317" s="8"/>
    </row>
    <row r="318" spans="28:28" s="4" customFormat="1">
      <c r="AB318" s="8"/>
    </row>
    <row r="319" spans="28:28" s="4" customFormat="1">
      <c r="AB319" s="8"/>
    </row>
    <row r="320" spans="28:28" s="4" customFormat="1">
      <c r="AB320" s="8"/>
    </row>
    <row r="321" spans="28:28" s="4" customFormat="1">
      <c r="AB321" s="8"/>
    </row>
    <row r="322" spans="28:28" s="4" customFormat="1">
      <c r="AB322" s="8"/>
    </row>
    <row r="323" spans="28:28" s="4" customFormat="1">
      <c r="AB323" s="8"/>
    </row>
    <row r="324" spans="28:28" s="4" customFormat="1">
      <c r="AB324" s="8"/>
    </row>
    <row r="325" spans="28:28" s="4" customFormat="1">
      <c r="AB325" s="8"/>
    </row>
    <row r="326" spans="28:28" s="4" customFormat="1">
      <c r="AB326" s="8"/>
    </row>
    <row r="327" spans="28:28" s="4" customFormat="1">
      <c r="AB327" s="8"/>
    </row>
    <row r="328" spans="28:28" s="4" customFormat="1">
      <c r="AB328" s="8"/>
    </row>
    <row r="329" spans="28:28" s="4" customFormat="1">
      <c r="AB329" s="8"/>
    </row>
    <row r="330" spans="28:28" s="4" customFormat="1">
      <c r="AB330" s="8"/>
    </row>
    <row r="331" spans="28:28" s="4" customFormat="1">
      <c r="AB331" s="8"/>
    </row>
    <row r="332" spans="28:28" s="4" customFormat="1">
      <c r="AB332" s="8"/>
    </row>
    <row r="333" spans="28:28" s="4" customFormat="1">
      <c r="AB333" s="8"/>
    </row>
    <row r="334" spans="28:28" s="4" customFormat="1">
      <c r="AB334" s="8"/>
    </row>
    <row r="335" spans="28:28" s="4" customFormat="1">
      <c r="AB335" s="8"/>
    </row>
    <row r="336" spans="28:28" s="4" customFormat="1">
      <c r="AB336" s="8"/>
    </row>
    <row r="337" spans="28:28" s="4" customFormat="1">
      <c r="AB337" s="8"/>
    </row>
    <row r="338" spans="28:28" s="4" customFormat="1">
      <c r="AB338" s="8"/>
    </row>
    <row r="339" spans="28:28" s="4" customFormat="1">
      <c r="AB339" s="8"/>
    </row>
    <row r="340" spans="28:28" s="4" customFormat="1">
      <c r="AB340" s="8"/>
    </row>
    <row r="341" spans="28:28" s="4" customFormat="1">
      <c r="AB341" s="8"/>
    </row>
    <row r="342" spans="28:28" s="4" customFormat="1">
      <c r="AB342" s="8"/>
    </row>
    <row r="343" spans="28:28" s="4" customFormat="1">
      <c r="AB343" s="8"/>
    </row>
    <row r="344" spans="28:28" s="4" customFormat="1">
      <c r="AB344" s="8"/>
    </row>
    <row r="345" spans="28:28" s="4" customFormat="1">
      <c r="AB345" s="8"/>
    </row>
    <row r="346" spans="28:28" s="4" customFormat="1">
      <c r="AB346" s="8"/>
    </row>
    <row r="347" spans="28:28" s="4" customFormat="1">
      <c r="AB347" s="8"/>
    </row>
    <row r="348" spans="28:28" s="4" customFormat="1">
      <c r="AB348" s="8"/>
    </row>
    <row r="349" spans="28:28" s="4" customFormat="1">
      <c r="AB349" s="8"/>
    </row>
    <row r="350" spans="28:28" s="4" customFormat="1">
      <c r="AB350" s="8"/>
    </row>
    <row r="351" spans="28:28" s="4" customFormat="1">
      <c r="AB351" s="8"/>
    </row>
    <row r="352" spans="28:28" s="4" customFormat="1">
      <c r="AB352" s="8"/>
    </row>
    <row r="353" spans="28:28" s="4" customFormat="1">
      <c r="AB353" s="8"/>
    </row>
    <row r="354" spans="28:28" s="4" customFormat="1">
      <c r="AB354" s="8"/>
    </row>
    <row r="355" spans="28:28" s="4" customFormat="1">
      <c r="AB355" s="8"/>
    </row>
    <row r="356" spans="28:28" s="4" customFormat="1">
      <c r="AB356" s="8"/>
    </row>
    <row r="357" spans="28:28" s="4" customFormat="1">
      <c r="AB357" s="8"/>
    </row>
    <row r="358" spans="28:28" s="4" customFormat="1">
      <c r="AB358" s="8"/>
    </row>
    <row r="359" spans="28:28" s="4" customFormat="1">
      <c r="AB359" s="8"/>
    </row>
    <row r="360" spans="28:28" s="4" customFormat="1">
      <c r="AB360" s="8"/>
    </row>
    <row r="361" spans="28:28" s="4" customFormat="1">
      <c r="AB361" s="8"/>
    </row>
    <row r="362" spans="28:28" s="4" customFormat="1">
      <c r="AB362" s="8"/>
    </row>
    <row r="363" spans="28:28" s="4" customFormat="1">
      <c r="AB363" s="8"/>
    </row>
    <row r="364" spans="28:28" s="4" customFormat="1">
      <c r="AB364" s="8"/>
    </row>
    <row r="365" spans="28:28" s="4" customFormat="1">
      <c r="AB365" s="8"/>
    </row>
    <row r="366" spans="28:28" s="4" customFormat="1">
      <c r="AB366" s="8"/>
    </row>
    <row r="367" spans="28:28" s="4" customFormat="1">
      <c r="AB367" s="8"/>
    </row>
    <row r="368" spans="28:28" s="4" customFormat="1">
      <c r="AB368" s="8"/>
    </row>
    <row r="369" spans="28:28" s="4" customFormat="1">
      <c r="AB369" s="8"/>
    </row>
    <row r="370" spans="28:28" s="4" customFormat="1">
      <c r="AB370" s="8"/>
    </row>
    <row r="371" spans="28:28" s="4" customFormat="1">
      <c r="AB371" s="8"/>
    </row>
    <row r="372" spans="28:28" s="4" customFormat="1">
      <c r="AB372" s="8"/>
    </row>
    <row r="373" spans="28:28" s="4" customFormat="1">
      <c r="AB373" s="8"/>
    </row>
    <row r="374" spans="28:28" s="4" customFormat="1">
      <c r="AB374" s="8"/>
    </row>
    <row r="375" spans="28:28" s="4" customFormat="1">
      <c r="AB375" s="8"/>
    </row>
    <row r="376" spans="28:28" s="4" customFormat="1">
      <c r="AB376" s="8"/>
    </row>
    <row r="377" spans="28:28" s="4" customFormat="1">
      <c r="AB377" s="8"/>
    </row>
    <row r="378" spans="28:28" s="4" customFormat="1">
      <c r="AB378" s="8"/>
    </row>
    <row r="379" spans="28:28" s="4" customFormat="1">
      <c r="AB379" s="8"/>
    </row>
    <row r="380" spans="28:28" s="4" customFormat="1">
      <c r="AB380" s="8"/>
    </row>
    <row r="381" spans="28:28" s="4" customFormat="1">
      <c r="AB381" s="8"/>
    </row>
    <row r="382" spans="28:28" s="4" customFormat="1">
      <c r="AB382" s="8"/>
    </row>
    <row r="383" spans="28:28" s="4" customFormat="1">
      <c r="AB383" s="8"/>
    </row>
    <row r="384" spans="28:28" s="4" customFormat="1">
      <c r="AB384" s="8"/>
    </row>
    <row r="385" spans="28:28" s="4" customFormat="1">
      <c r="AB385" s="8"/>
    </row>
    <row r="386" spans="28:28" s="4" customFormat="1">
      <c r="AB386" s="8"/>
    </row>
    <row r="387" spans="28:28" s="4" customFormat="1">
      <c r="AB387" s="8"/>
    </row>
    <row r="388" spans="28:28" s="4" customFormat="1">
      <c r="AB388" s="8"/>
    </row>
    <row r="389" spans="28:28" s="4" customFormat="1">
      <c r="AB389" s="8"/>
    </row>
    <row r="390" spans="28:28" s="4" customFormat="1">
      <c r="AB390" s="8"/>
    </row>
    <row r="391" spans="28:28" s="4" customFormat="1">
      <c r="AB391" s="8"/>
    </row>
    <row r="392" spans="28:28" s="4" customFormat="1">
      <c r="AB392" s="8"/>
    </row>
    <row r="393" spans="28:28" s="4" customFormat="1">
      <c r="AB393" s="8"/>
    </row>
    <row r="394" spans="28:28" s="4" customFormat="1">
      <c r="AB394" s="8"/>
    </row>
    <row r="395" spans="28:28" s="4" customFormat="1">
      <c r="AB395" s="8"/>
    </row>
    <row r="396" spans="28:28" s="4" customFormat="1">
      <c r="AB396" s="8"/>
    </row>
    <row r="397" spans="28:28" s="4" customFormat="1">
      <c r="AB397" s="8"/>
    </row>
    <row r="398" spans="28:28" s="4" customFormat="1">
      <c r="AB398" s="8"/>
    </row>
    <row r="399" spans="28:28" s="4" customFormat="1">
      <c r="AB399" s="8"/>
    </row>
    <row r="400" spans="28:28" s="4" customFormat="1">
      <c r="AB400" s="8"/>
    </row>
    <row r="401" spans="28:28" s="4" customFormat="1">
      <c r="AB401" s="8"/>
    </row>
    <row r="402" spans="28:28" s="4" customFormat="1">
      <c r="AB402" s="8"/>
    </row>
    <row r="403" spans="28:28" s="4" customFormat="1">
      <c r="AB403" s="8"/>
    </row>
    <row r="404" spans="28:28" s="4" customFormat="1">
      <c r="AB404" s="8"/>
    </row>
    <row r="405" spans="28:28" s="4" customFormat="1">
      <c r="AB405" s="8"/>
    </row>
    <row r="406" spans="28:28" s="4" customFormat="1">
      <c r="AB406" s="8"/>
    </row>
    <row r="407" spans="28:28" s="4" customFormat="1">
      <c r="AB407" s="8"/>
    </row>
    <row r="408" spans="28:28" s="4" customFormat="1">
      <c r="AB408" s="8"/>
    </row>
    <row r="409" spans="28:28" s="4" customFormat="1">
      <c r="AB409" s="8"/>
    </row>
    <row r="410" spans="28:28" s="4" customFormat="1">
      <c r="AB410" s="8"/>
    </row>
    <row r="411" spans="28:28" s="4" customFormat="1">
      <c r="AB411" s="8"/>
    </row>
    <row r="412" spans="28:28" s="4" customFormat="1">
      <c r="AB412" s="8"/>
    </row>
    <row r="413" spans="28:28" s="4" customFormat="1">
      <c r="AB413" s="8"/>
    </row>
    <row r="414" spans="28:28" s="4" customFormat="1">
      <c r="AB414" s="8"/>
    </row>
    <row r="415" spans="28:28" s="4" customFormat="1">
      <c r="AB415" s="8"/>
    </row>
    <row r="416" spans="28:28" s="4" customFormat="1">
      <c r="AB416" s="8"/>
    </row>
    <row r="417" spans="28:28" s="4" customFormat="1">
      <c r="AB417" s="8"/>
    </row>
    <row r="418" spans="28:28" s="4" customFormat="1">
      <c r="AB418" s="8"/>
    </row>
    <row r="419" spans="28:28" s="4" customFormat="1">
      <c r="AB419" s="8"/>
    </row>
    <row r="420" spans="28:28" s="4" customFormat="1">
      <c r="AB420" s="8"/>
    </row>
    <row r="421" spans="28:28" s="4" customFormat="1">
      <c r="AB421" s="8"/>
    </row>
    <row r="422" spans="28:28" s="4" customFormat="1">
      <c r="AB422" s="8"/>
    </row>
    <row r="423" spans="28:28" s="4" customFormat="1">
      <c r="AB423" s="8"/>
    </row>
    <row r="424" spans="28:28" s="4" customFormat="1">
      <c r="AB424" s="8"/>
    </row>
    <row r="425" spans="28:28" s="4" customFormat="1">
      <c r="AB425" s="8"/>
    </row>
    <row r="426" spans="28:28" s="4" customFormat="1">
      <c r="AB426" s="8"/>
    </row>
    <row r="427" spans="28:28" s="4" customFormat="1">
      <c r="AB427" s="8"/>
    </row>
    <row r="428" spans="28:28" s="4" customFormat="1">
      <c r="AB428" s="8"/>
    </row>
    <row r="429" spans="28:28" s="4" customFormat="1">
      <c r="AB429" s="8"/>
    </row>
    <row r="430" spans="28:28" s="4" customFormat="1">
      <c r="AB430" s="8"/>
    </row>
    <row r="431" spans="28:28" s="4" customFormat="1">
      <c r="AB431" s="8"/>
    </row>
    <row r="432" spans="28:28" s="4" customFormat="1">
      <c r="AB432" s="8"/>
    </row>
    <row r="433" spans="28:28" s="4" customFormat="1">
      <c r="AB433" s="8"/>
    </row>
    <row r="434" spans="28:28" s="4" customFormat="1">
      <c r="AB434" s="8"/>
    </row>
    <row r="435" spans="28:28" s="4" customFormat="1">
      <c r="AB435" s="8"/>
    </row>
    <row r="436" spans="28:28" s="4" customFormat="1">
      <c r="AB436" s="8"/>
    </row>
    <row r="437" spans="28:28" s="4" customFormat="1">
      <c r="AB437" s="8"/>
    </row>
    <row r="438" spans="28:28" s="4" customFormat="1">
      <c r="AB438" s="8"/>
    </row>
    <row r="439" spans="28:28" s="4" customFormat="1">
      <c r="AB439" s="8"/>
    </row>
    <row r="440" spans="28:28" s="4" customFormat="1">
      <c r="AB440" s="8"/>
    </row>
    <row r="441" spans="28:28" s="4" customFormat="1">
      <c r="AB441" s="8"/>
    </row>
    <row r="442" spans="28:28" s="4" customFormat="1">
      <c r="AB442" s="8"/>
    </row>
    <row r="443" spans="28:28" s="4" customFormat="1">
      <c r="AB443" s="8"/>
    </row>
    <row r="444" spans="28:28" s="4" customFormat="1">
      <c r="AB444" s="8"/>
    </row>
    <row r="445" spans="28:28" s="4" customFormat="1">
      <c r="AB445" s="8"/>
    </row>
    <row r="446" spans="28:28" s="4" customFormat="1">
      <c r="AB446" s="8"/>
    </row>
    <row r="447" spans="28:28" s="4" customFormat="1">
      <c r="AB447" s="8"/>
    </row>
    <row r="448" spans="28:28" s="4" customFormat="1">
      <c r="AB448" s="8"/>
    </row>
    <row r="449" spans="28:28" s="4" customFormat="1">
      <c r="AB449" s="8"/>
    </row>
    <row r="450" spans="28:28" s="4" customFormat="1">
      <c r="AB450" s="8"/>
    </row>
    <row r="451" spans="28:28" s="4" customFormat="1">
      <c r="AB451" s="8"/>
    </row>
    <row r="452" spans="28:28" s="4" customFormat="1">
      <c r="AB452" s="8"/>
    </row>
    <row r="453" spans="28:28" s="4" customFormat="1">
      <c r="AB453" s="8"/>
    </row>
    <row r="454" spans="28:28" s="4" customFormat="1">
      <c r="AB454" s="8"/>
    </row>
    <row r="455" spans="28:28" s="4" customFormat="1">
      <c r="AB455" s="8"/>
    </row>
    <row r="456" spans="28:28" s="4" customFormat="1">
      <c r="AB456" s="8"/>
    </row>
    <row r="457" spans="28:28" s="4" customFormat="1">
      <c r="AB457" s="8"/>
    </row>
    <row r="458" spans="28:28" s="4" customFormat="1">
      <c r="AB458" s="8"/>
    </row>
    <row r="459" spans="28:28" s="4" customFormat="1">
      <c r="AB459" s="8"/>
    </row>
    <row r="460" spans="28:28" s="4" customFormat="1">
      <c r="AB460" s="8"/>
    </row>
    <row r="461" spans="28:28" s="4" customFormat="1">
      <c r="AB461" s="8"/>
    </row>
    <row r="462" spans="28:28" s="4" customFormat="1">
      <c r="AB462" s="8"/>
    </row>
    <row r="463" spans="28:28" s="4" customFormat="1">
      <c r="AB463" s="8"/>
    </row>
    <row r="464" spans="28:28" s="4" customFormat="1">
      <c r="AB464" s="8"/>
    </row>
    <row r="465" spans="28:28" s="4" customFormat="1">
      <c r="AB465" s="8"/>
    </row>
    <row r="466" spans="28:28" s="4" customFormat="1">
      <c r="AB466" s="8"/>
    </row>
    <row r="467" spans="28:28" s="4" customFormat="1">
      <c r="AB467" s="8"/>
    </row>
    <row r="468" spans="28:28" s="4" customFormat="1">
      <c r="AB468" s="8"/>
    </row>
    <row r="469" spans="28:28" s="4" customFormat="1">
      <c r="AB469" s="8"/>
    </row>
    <row r="470" spans="28:28" s="4" customFormat="1">
      <c r="AB470" s="8"/>
    </row>
    <row r="471" spans="28:28" s="4" customFormat="1">
      <c r="AB471" s="8"/>
    </row>
    <row r="472" spans="28:28" s="4" customFormat="1">
      <c r="AB472" s="8"/>
    </row>
    <row r="473" spans="28:28" s="4" customFormat="1">
      <c r="AB473" s="8"/>
    </row>
    <row r="474" spans="28:28" s="4" customFormat="1">
      <c r="AB474" s="8"/>
    </row>
    <row r="475" spans="28:28" s="4" customFormat="1">
      <c r="AB475" s="8"/>
    </row>
    <row r="476" spans="28:28" s="4" customFormat="1">
      <c r="AB476" s="8"/>
    </row>
    <row r="477" spans="28:28" s="4" customFormat="1">
      <c r="AB477" s="8"/>
    </row>
    <row r="478" spans="28:28" s="4" customFormat="1">
      <c r="AB478" s="8"/>
    </row>
    <row r="479" spans="28:28" s="4" customFormat="1">
      <c r="AB479" s="8"/>
    </row>
    <row r="480" spans="28:28" s="4" customFormat="1">
      <c r="AB480" s="8"/>
    </row>
    <row r="481" spans="28:28" s="4" customFormat="1">
      <c r="AB481" s="8"/>
    </row>
    <row r="482" spans="28:28" s="4" customFormat="1">
      <c r="AB482" s="8"/>
    </row>
    <row r="483" spans="28:28" s="4" customFormat="1">
      <c r="AB483" s="8"/>
    </row>
    <row r="484" spans="28:28" s="4" customFormat="1">
      <c r="AB484" s="8"/>
    </row>
  </sheetData>
  <pageMargins left="0.7" right="0.7" top="0.75" bottom="0.75" header="0.3" footer="0.3"/>
  <pageSetup paperSize="9" orientation="portrait" r:id="rId1"/>
  <ignoredErrors>
    <ignoredError sqref="E16" formula="1"/>
  </ignoredErrors>
</worksheet>
</file>

<file path=xl/worksheets/sheet7.xml><?xml version="1.0" encoding="utf-8"?>
<worksheet xmlns="http://schemas.openxmlformats.org/spreadsheetml/2006/main" xmlns:r="http://schemas.openxmlformats.org/officeDocument/2006/relationships">
  <sheetPr codeName="Feuil2"/>
  <dimension ref="A1:P52"/>
  <sheetViews>
    <sheetView workbookViewId="0">
      <selection activeCell="B13" sqref="B13:B18"/>
    </sheetView>
  </sheetViews>
  <sheetFormatPr baseColWidth="10" defaultRowHeight="15"/>
  <cols>
    <col min="1" max="1" width="23" customWidth="1"/>
    <col min="2" max="2" width="16.5703125" customWidth="1"/>
    <col min="3" max="3" width="12.7109375" customWidth="1"/>
    <col min="4" max="4" width="14" customWidth="1"/>
  </cols>
  <sheetData>
    <row r="1" spans="1:8">
      <c r="A1" s="7" t="s">
        <v>173</v>
      </c>
    </row>
    <row r="2" spans="1:8">
      <c r="A2" t="s">
        <v>5</v>
      </c>
      <c r="B2" s="1">
        <v>0.6</v>
      </c>
      <c r="C2" s="5" t="s">
        <v>46</v>
      </c>
    </row>
    <row r="3" spans="1:8">
      <c r="A3" t="s">
        <v>6</v>
      </c>
      <c r="B3" s="1">
        <f>B2</f>
        <v>0.6</v>
      </c>
      <c r="C3" s="5" t="s">
        <v>45</v>
      </c>
      <c r="D3" s="2"/>
      <c r="E3" s="2"/>
    </row>
    <row r="4" spans="1:8">
      <c r="A4" s="2" t="s">
        <v>4</v>
      </c>
      <c r="B4" s="2">
        <v>0.1</v>
      </c>
      <c r="C4" s="5" t="s">
        <v>167</v>
      </c>
      <c r="G4" s="22" t="s">
        <v>168</v>
      </c>
      <c r="H4" s="22" t="s">
        <v>169</v>
      </c>
    </row>
    <row r="5" spans="1:8">
      <c r="A5" t="s">
        <v>20</v>
      </c>
      <c r="B5" s="2">
        <v>2</v>
      </c>
      <c r="G5">
        <f>IFERROR(ABS(B5)/2/POWER(10,ROUND(0.5+LOG(ABS(B5),10),0)),0.25)</f>
        <v>0.1</v>
      </c>
      <c r="H5">
        <f>IF(G5=0.5,0.05,G5)</f>
        <v>0.1</v>
      </c>
    </row>
    <row r="6" spans="1:8">
      <c r="B6" s="2"/>
    </row>
    <row r="7" spans="1:8" s="2" customFormat="1">
      <c r="A7" s="13" t="s">
        <v>172</v>
      </c>
      <c r="G7" s="2" t="s">
        <v>170</v>
      </c>
      <c r="H7" s="2" t="s">
        <v>171</v>
      </c>
    </row>
    <row r="8" spans="1:8" s="2" customFormat="1">
      <c r="A8" s="2" t="s">
        <v>0</v>
      </c>
      <c r="B8" s="2">
        <v>11</v>
      </c>
      <c r="G8" s="2">
        <f>H8-B8</f>
        <v>3540.1</v>
      </c>
      <c r="H8" s="2">
        <f>ROUND(PosX,0)+$H$5</f>
        <v>3551.1</v>
      </c>
    </row>
    <row r="9" spans="1:8" s="2" customFormat="1">
      <c r="A9" s="2" t="s">
        <v>1</v>
      </c>
      <c r="B9" s="3">
        <v>11</v>
      </c>
      <c r="D9" s="5" t="s">
        <v>226</v>
      </c>
      <c r="G9" s="2">
        <f>H9-B9</f>
        <v>1683.1</v>
      </c>
      <c r="H9" s="2">
        <f>ROUND(PosY,0)+$H$5</f>
        <v>1694.1</v>
      </c>
    </row>
    <row r="10" spans="1:8" s="2" customFormat="1">
      <c r="A10" s="2" t="s">
        <v>222</v>
      </c>
      <c r="B10" s="3">
        <v>60</v>
      </c>
      <c r="D10" s="2">
        <f>720-MOD(Angle-$B$10/2+360,360)-MapAngle</f>
        <v>575</v>
      </c>
      <c r="E10" s="2">
        <f>360-MapAngle</f>
        <v>300</v>
      </c>
    </row>
    <row r="11" spans="1:8" s="2" customFormat="1"/>
    <row r="12" spans="1:8" s="2" customFormat="1">
      <c r="A12" s="13" t="s">
        <v>174</v>
      </c>
    </row>
    <row r="13" spans="1:8" s="2" customFormat="1">
      <c r="A13" s="2" t="s">
        <v>76</v>
      </c>
      <c r="B13" s="4">
        <f>Displacements!U19</f>
        <v>5986.0062031270299</v>
      </c>
      <c r="D13" s="2" t="s">
        <v>176</v>
      </c>
      <c r="E13" s="5" t="s">
        <v>224</v>
      </c>
    </row>
    <row r="14" spans="1:8" s="2" customFormat="1">
      <c r="A14" s="2" t="s">
        <v>223</v>
      </c>
      <c r="B14" s="2">
        <f>Displacements!U20</f>
        <v>115</v>
      </c>
      <c r="D14" s="2">
        <f>B14/180*PI()</f>
        <v>2.0071286397934789</v>
      </c>
      <c r="E14" s="5" t="s">
        <v>225</v>
      </c>
      <c r="G14" s="2" t="s">
        <v>175</v>
      </c>
    </row>
    <row r="15" spans="1:8" s="2" customFormat="1">
      <c r="A15" s="2" t="s">
        <v>2</v>
      </c>
      <c r="B15" s="2">
        <f>Displacements!U21</f>
        <v>3551.3753486333135</v>
      </c>
      <c r="E15" s="5" t="s">
        <v>19</v>
      </c>
      <c r="G15" s="2">
        <f>PosX-ROUND(PosX,0)</f>
        <v>0.37534863331347879</v>
      </c>
    </row>
    <row r="16" spans="1:8" s="2" customFormat="1">
      <c r="A16" s="2" t="s">
        <v>3</v>
      </c>
      <c r="B16" s="2">
        <f>Displacements!U22</f>
        <v>1694.1384431098081</v>
      </c>
      <c r="G16" s="2">
        <f>PosY-ROUND(PosY,0)</f>
        <v>0.13844310980812224</v>
      </c>
    </row>
    <row r="17" spans="1:16" s="2" customFormat="1">
      <c r="A17" s="2" t="s">
        <v>189</v>
      </c>
      <c r="B17" s="2" t="str">
        <f>Displacements!U23</f>
        <v>1;0;5;5;0;0;0;3551;1694;5986;0;</v>
      </c>
      <c r="C17" s="5"/>
      <c r="D17" s="2" t="s">
        <v>211</v>
      </c>
      <c r="E17" s="2" t="s">
        <v>212</v>
      </c>
      <c r="H17" s="2" t="str">
        <f>B17</f>
        <v>1;0;5;5;0;0;0;3551;1694;5986;0;</v>
      </c>
      <c r="L17" s="2" t="s">
        <v>190</v>
      </c>
      <c r="M17" s="4">
        <f>MIN(MAX(LEFT(H17,FIND(";",H17)-1)+IF(ISERROR(SUM(Ghosts!$D$35:$M$35)),-$B$48*$E$24,$B$47),0),$B$46)</f>
        <v>1</v>
      </c>
      <c r="O17" s="2" t="str">
        <f>MID(H27,FIND(";",H27)+1,100)</f>
        <v/>
      </c>
    </row>
    <row r="18" spans="1:16" s="2" customFormat="1">
      <c r="A18" s="2" t="s">
        <v>186</v>
      </c>
      <c r="B18" s="25">
        <f>Displacements!U24</f>
        <v>2695248842105</v>
      </c>
      <c r="H18" s="2" t="str">
        <f>MID(H17,FIND(";",H17)+1,100)</f>
        <v>0;5;5;0;0;0;3551;1694;5986;0;</v>
      </c>
      <c r="L18" s="2" t="s">
        <v>191</v>
      </c>
      <c r="M18" s="2">
        <f>LEFT(H18,FIND(";",H18)-1)+0</f>
        <v>0</v>
      </c>
    </row>
    <row r="19" spans="1:16" s="2" customFormat="1">
      <c r="H19" s="2" t="str">
        <f>MID(H18,FIND(";",H18)+1,100)</f>
        <v>5;5;0;0;0;3551;1694;5986;0;</v>
      </c>
      <c r="L19" s="2" t="s">
        <v>196</v>
      </c>
      <c r="M19" s="2">
        <f>LEFT(H19,FIND(";",H19)-1)+0</f>
        <v>5</v>
      </c>
    </row>
    <row r="20" spans="1:16" s="2" customFormat="1">
      <c r="H20" s="2" t="str">
        <f>MID(H19,FIND(";",H19)+1,100)</f>
        <v>5;0;0;0;3551;1694;5986;0;</v>
      </c>
      <c r="L20" s="2" t="s">
        <v>195</v>
      </c>
      <c r="M20" s="2">
        <f>LEFT(H20,FIND(";",H20)-1)+0</f>
        <v>5</v>
      </c>
    </row>
    <row r="21" spans="1:16" s="2" customFormat="1">
      <c r="A21" s="2" t="s">
        <v>166</v>
      </c>
      <c r="B21" s="2">
        <f>0.2*E23</f>
        <v>0.1999524001970969</v>
      </c>
      <c r="H21" s="2" t="str">
        <f>MID(H20,FIND(";",H20)+1,100)</f>
        <v>0;0;0;3551;1694;5986;0;</v>
      </c>
      <c r="L21" s="2" t="s">
        <v>203</v>
      </c>
      <c r="M21" s="2">
        <f>LEFT(H21,FIND(";",H21)-1)+IF(Life=0,1,0)</f>
        <v>0</v>
      </c>
    </row>
    <row r="22" spans="1:16" s="2" customFormat="1">
      <c r="A22" s="2" t="s">
        <v>25</v>
      </c>
      <c r="B22" s="2">
        <v>15</v>
      </c>
      <c r="H22" s="2" t="str">
        <f>MID(H21,FIND(";",H21)+1,100)</f>
        <v>0;0;3551;1694;5986;0;</v>
      </c>
      <c r="L22" s="2" t="s">
        <v>204</v>
      </c>
      <c r="M22" s="2">
        <f>LEFT(H22,FIND(";",H22)-1)+0</f>
        <v>0</v>
      </c>
      <c r="O22" s="2" t="s">
        <v>233</v>
      </c>
      <c r="P22" s="2">
        <f>M22+TRUNC($E$25*$E$25,2)</f>
        <v>1</v>
      </c>
    </row>
    <row r="23" spans="1:16" s="2" customFormat="1">
      <c r="A23" s="2" t="s">
        <v>158</v>
      </c>
      <c r="B23" s="2">
        <v>0.2</v>
      </c>
      <c r="D23" s="2" t="s">
        <v>215</v>
      </c>
      <c r="E23" s="2">
        <f>(LOG(tick-M26+1000,10)-2)/E25</f>
        <v>0.9997620009854844</v>
      </c>
      <c r="F23" s="5" t="s">
        <v>227</v>
      </c>
      <c r="H23" s="2" t="str">
        <f t="shared" ref="H23:H27" si="0">MID(H22,FIND(";",H22)+1,100)</f>
        <v>0;3551;1694;5986;0;</v>
      </c>
      <c r="L23" s="2" t="s">
        <v>207</v>
      </c>
      <c r="M23" s="2">
        <f t="shared" ref="M23:M26" si="1">LEFT(H23,FIND(";",H23)-1)+0</f>
        <v>0</v>
      </c>
    </row>
    <row r="24" spans="1:16" s="2" customFormat="1">
      <c r="D24" s="2" t="s">
        <v>216</v>
      </c>
      <c r="E24" s="2">
        <f>LOG(M23+1,10)+1</f>
        <v>1</v>
      </c>
      <c r="F24" s="5" t="s">
        <v>228</v>
      </c>
      <c r="H24" s="2" t="str">
        <f t="shared" si="0"/>
        <v>3551;1694;5986;0;</v>
      </c>
      <c r="L24" s="2" t="s">
        <v>208</v>
      </c>
      <c r="M24" s="2">
        <f t="shared" si="1"/>
        <v>3551</v>
      </c>
    </row>
    <row r="25" spans="1:16" s="2" customFormat="1">
      <c r="C25" s="4"/>
      <c r="D25" s="2" t="s">
        <v>214</v>
      </c>
      <c r="E25" s="2">
        <f>POWER(POWER((PosX-M24),2)+POWER((PosY-M25),2)+100,0.150515)/2</f>
        <v>1.000240750288331</v>
      </c>
      <c r="F25" s="5" t="s">
        <v>229</v>
      </c>
      <c r="H25" s="2" t="str">
        <f t="shared" si="0"/>
        <v>1694;5986;0;</v>
      </c>
      <c r="L25" s="2" t="s">
        <v>209</v>
      </c>
      <c r="M25" s="2">
        <f t="shared" si="1"/>
        <v>1694</v>
      </c>
    </row>
    <row r="26" spans="1:16" s="2" customFormat="1">
      <c r="A26" s="2" t="s">
        <v>213</v>
      </c>
      <c r="B26" s="4">
        <v>20</v>
      </c>
      <c r="E26" s="21">
        <f>1000/(B26*B26*4)</f>
        <v>0.625</v>
      </c>
      <c r="F26" s="4" t="s">
        <v>157</v>
      </c>
      <c r="H26" s="2" t="str">
        <f t="shared" si="0"/>
        <v>5986;0;</v>
      </c>
      <c r="L26" s="2" t="s">
        <v>210</v>
      </c>
      <c r="M26" s="2">
        <f t="shared" si="1"/>
        <v>5986</v>
      </c>
    </row>
    <row r="27" spans="1:16" s="2" customFormat="1">
      <c r="D27" s="2" t="s">
        <v>219</v>
      </c>
      <c r="E27" s="21">
        <f>E25*E25*E26</f>
        <v>0.62530097408585217</v>
      </c>
      <c r="F27" s="4" t="s">
        <v>157</v>
      </c>
      <c r="H27" s="2" t="str">
        <f t="shared" si="0"/>
        <v>0;</v>
      </c>
      <c r="L27" s="2" t="s">
        <v>205</v>
      </c>
      <c r="M27" s="2">
        <f>MAX(LEFT(H27,FIND(";",H27)-1)+0,M22)</f>
        <v>0</v>
      </c>
    </row>
    <row r="28" spans="1:16" s="2" customFormat="1"/>
    <row r="29" spans="1:16" s="2" customFormat="1">
      <c r="A29" s="2" t="s">
        <v>9</v>
      </c>
      <c r="B29" s="2">
        <v>150</v>
      </c>
    </row>
    <row r="30" spans="1:16" s="2" customFormat="1"/>
    <row r="31" spans="1:16" s="2" customFormat="1">
      <c r="A31" s="2" t="s">
        <v>33</v>
      </c>
      <c r="B31" s="2">
        <v>0.4</v>
      </c>
      <c r="C31" s="2">
        <f>B31*$B$29/2</f>
        <v>30</v>
      </c>
      <c r="F31" s="5" t="s">
        <v>236</v>
      </c>
    </row>
    <row r="32" spans="1:16" s="2" customFormat="1">
      <c r="A32" s="2" t="s">
        <v>34</v>
      </c>
      <c r="B32" s="2">
        <v>0.3</v>
      </c>
      <c r="C32" s="2">
        <f>-B32*$B$29/2</f>
        <v>-22.5</v>
      </c>
      <c r="F32" s="5" t="s">
        <v>230</v>
      </c>
    </row>
    <row r="33" spans="1:3" s="2" customFormat="1"/>
    <row r="34" spans="1:3" s="2" customFormat="1">
      <c r="A34" s="2" t="s">
        <v>120</v>
      </c>
      <c r="B34" s="2">
        <v>-7</v>
      </c>
    </row>
    <row r="35" spans="1:3" s="2" customFormat="1">
      <c r="A35" s="2" t="s">
        <v>121</v>
      </c>
      <c r="B35" s="2">
        <v>0</v>
      </c>
    </row>
    <row r="36" spans="1:3" s="2" customFormat="1">
      <c r="A36" s="2" t="s">
        <v>122</v>
      </c>
      <c r="B36" s="2">
        <v>13</v>
      </c>
    </row>
    <row r="37" spans="1:3" s="2" customFormat="1">
      <c r="A37" s="2" t="s">
        <v>50</v>
      </c>
      <c r="B37" s="2">
        <v>8</v>
      </c>
    </row>
    <row r="38" spans="1:3" s="2" customFormat="1">
      <c r="A38" s="2" t="s">
        <v>51</v>
      </c>
      <c r="B38" s="2">
        <v>11</v>
      </c>
    </row>
    <row r="39" spans="1:3" s="2" customFormat="1">
      <c r="A39" s="2" t="s">
        <v>54</v>
      </c>
      <c r="B39" s="2">
        <v>500</v>
      </c>
    </row>
    <row r="40" spans="1:3" s="2" customFormat="1">
      <c r="A40" s="2" t="s">
        <v>118</v>
      </c>
      <c r="B40" s="2">
        <v>0</v>
      </c>
    </row>
    <row r="41" spans="1:3" s="2" customFormat="1">
      <c r="C41" s="2" t="s">
        <v>49</v>
      </c>
    </row>
    <row r="42" spans="1:3" s="2" customFormat="1">
      <c r="A42" s="2" t="s">
        <v>48</v>
      </c>
      <c r="B42" s="2">
        <v>101</v>
      </c>
      <c r="C42" s="2">
        <f>(B42+1)/2</f>
        <v>51</v>
      </c>
    </row>
    <row r="43" spans="1:3" s="2" customFormat="1">
      <c r="A43" s="2" t="s">
        <v>47</v>
      </c>
      <c r="B43" s="2">
        <v>61</v>
      </c>
      <c r="C43" s="2">
        <f>(B43+1)/2</f>
        <v>31</v>
      </c>
    </row>
    <row r="44" spans="1:3" s="2" customFormat="1"/>
    <row r="45" spans="1:3" s="2" customFormat="1">
      <c r="A45" s="2" t="s">
        <v>197</v>
      </c>
      <c r="B45" s="2">
        <v>5</v>
      </c>
    </row>
    <row r="46" spans="1:3" s="2" customFormat="1">
      <c r="A46" s="2" t="s">
        <v>198</v>
      </c>
      <c r="B46" s="2">
        <v>1</v>
      </c>
    </row>
    <row r="47" spans="1:3" s="2" customFormat="1">
      <c r="A47" s="2" t="s">
        <v>200</v>
      </c>
      <c r="B47" s="2">
        <v>0.01</v>
      </c>
    </row>
    <row r="48" spans="1:3" s="2" customFormat="1">
      <c r="A48" s="2" t="s">
        <v>199</v>
      </c>
      <c r="B48" s="2">
        <v>0.1</v>
      </c>
    </row>
    <row r="49" s="2" customFormat="1"/>
    <row r="50" s="2" customFormat="1"/>
    <row r="51" s="2" customFormat="1"/>
    <row r="52" s="2" customFormat="1"/>
  </sheetData>
  <dataValidations count="1">
    <dataValidation type="decimal" operator="greaterThan" allowBlank="1" showInputMessage="1" showErrorMessage="1" errorTitle="Sorry" error="Negative values would requiere a much more ressources consuming algorithm for occlusion. (calculs for all walls)" sqref="B31:B32">
      <formula1>0</formula1>
    </dataValidation>
  </dataValidations>
  <pageMargins left="0.7" right="0.7" top="0.75" bottom="0.75" header="0.3" footer="0.3"/>
  <pageSetup paperSize="9" orientation="portrait" r:id="rId1"/>
  <ignoredErrors>
    <ignoredError sqref="M21" formula="1"/>
  </ignoredErrors>
</worksheet>
</file>

<file path=xl/worksheets/sheet8.xml><?xml version="1.0" encoding="utf-8"?>
<worksheet xmlns="http://schemas.openxmlformats.org/spreadsheetml/2006/main" xmlns:r="http://schemas.openxmlformats.org/officeDocument/2006/relationships">
  <sheetPr codeName="Feuil5"/>
  <dimension ref="A1:CW62"/>
  <sheetViews>
    <sheetView zoomScale="55" zoomScaleNormal="55" workbookViewId="0">
      <selection activeCell="A62" sqref="A62"/>
    </sheetView>
  </sheetViews>
  <sheetFormatPr baseColWidth="10" defaultColWidth="2.85546875" defaultRowHeight="15"/>
  <sheetData>
    <row r="1" spans="1:101">
      <c r="A1">
        <v>0.62005591472359156</v>
      </c>
      <c r="B1">
        <v>0.62584565613240983</v>
      </c>
      <c r="C1">
        <v>0.63167616570923679</v>
      </c>
      <c r="D1">
        <v>0.63754471824645376</v>
      </c>
      <c r="E1">
        <v>0.64344833638991106</v>
      </c>
      <c r="F1">
        <v>0.64938377864070684</v>
      </c>
      <c r="G1">
        <v>0.65534752746946368</v>
      </c>
      <c r="H1">
        <v>0.66133577764939966</v>
      </c>
      <c r="I1">
        <v>0.66734442492785984</v>
      </c>
      <c r="J1">
        <v>0.67336905516987278</v>
      </c>
      <c r="K1">
        <v>0.67940493412160019</v>
      </c>
      <c r="L1">
        <v>0.68544699795604958</v>
      </c>
      <c r="M1">
        <v>0.69148984477787723</v>
      </c>
      <c r="N1">
        <v>0.69752772727824996</v>
      </c>
      <c r="O1">
        <v>0.7035545467442017</v>
      </c>
      <c r="P1">
        <v>0.70956384863934041</v>
      </c>
      <c r="Q1">
        <v>0.71554881998367192</v>
      </c>
      <c r="R1">
        <v>0.72150228876922406</v>
      </c>
      <c r="S1">
        <v>0.72741672565452775</v>
      </c>
      <c r="T1">
        <v>0.73328424818426086</v>
      </c>
      <c r="U1">
        <v>0.73909662777987017</v>
      </c>
      <c r="V1">
        <v>0.7448452997421311</v>
      </c>
      <c r="W1">
        <v>0.75052137649675332</v>
      </c>
      <c r="X1">
        <v>0.75611566429869337</v>
      </c>
      <c r="Y1">
        <v>0.76161868358924112</v>
      </c>
      <c r="Z1">
        <v>0.76702069317172372</v>
      </c>
      <c r="AA1">
        <v>0.77231171833646506</v>
      </c>
      <c r="AB1">
        <v>0.77748158302322412</v>
      </c>
      <c r="AC1">
        <v>0.78251994605968467</v>
      </c>
      <c r="AD1">
        <v>0.787416341457844</v>
      </c>
      <c r="AE1">
        <v>0.79216022268679298</v>
      </c>
      <c r="AF1">
        <v>0.79674101077107495</v>
      </c>
      <c r="AG1">
        <v>0.80114814598955664</v>
      </c>
      <c r="AH1">
        <v>0.80537114287181899</v>
      </c>
      <c r="AI1">
        <v>0.80939964810908283</v>
      </c>
      <c r="AJ1">
        <v>0.81322350091647488</v>
      </c>
      <c r="AK1">
        <v>0.81683279530513264</v>
      </c>
      <c r="AL1">
        <v>0.82021794364855038</v>
      </c>
      <c r="AM1">
        <v>0.82336974086010972</v>
      </c>
      <c r="AN1">
        <v>0.82627942844039726</v>
      </c>
      <c r="AO1">
        <v>0.8289387576061058</v>
      </c>
      <c r="AP1">
        <v>0.83134005067931216</v>
      </c>
      <c r="AQ1">
        <v>0.83347625989871565</v>
      </c>
      <c r="AR1">
        <v>0.83534102281461531</v>
      </c>
      <c r="AS1">
        <v>0.83692871344815345</v>
      </c>
      <c r="AT1">
        <v>0.83823448843321269</v>
      </c>
      <c r="AU1">
        <v>0.83925432741628248</v>
      </c>
      <c r="AV1">
        <v>0.83998506706487708</v>
      </c>
      <c r="AW1">
        <v>0.84042442812729679</v>
      </c>
      <c r="AX1">
        <v>0.84057103509363273</v>
      </c>
      <c r="AY1">
        <v>0.84042442812729679</v>
      </c>
      <c r="AZ1">
        <v>0.83998506706487708</v>
      </c>
      <c r="BA1">
        <v>0.83925432741628248</v>
      </c>
      <c r="BB1">
        <v>0.83823448843321269</v>
      </c>
      <c r="BC1">
        <v>0.83692871344815345</v>
      </c>
      <c r="BD1">
        <v>0.83534102281461531</v>
      </c>
      <c r="BE1">
        <v>0.83347625989871565</v>
      </c>
      <c r="BF1">
        <v>0.83134005067931216</v>
      </c>
      <c r="BG1">
        <v>0.8289387576061058</v>
      </c>
      <c r="BH1">
        <v>0.82627942844039726</v>
      </c>
      <c r="BI1">
        <v>0.82336974086010972</v>
      </c>
      <c r="BJ1">
        <v>0.82021794364855038</v>
      </c>
      <c r="BK1">
        <v>0.81683279530513264</v>
      </c>
      <c r="BL1">
        <v>0.81322350091647488</v>
      </c>
      <c r="BM1">
        <v>0.80939964810908283</v>
      </c>
      <c r="BN1">
        <v>0.80537114287181899</v>
      </c>
      <c r="BO1">
        <v>0.80114814598955664</v>
      </c>
      <c r="BP1">
        <v>0.79674101077107495</v>
      </c>
      <c r="BQ1">
        <v>0.79216022268679298</v>
      </c>
      <c r="BR1">
        <v>0.787416341457844</v>
      </c>
      <c r="BS1">
        <v>0.78251994605968467</v>
      </c>
      <c r="BT1">
        <v>0.77748158302322412</v>
      </c>
      <c r="BU1">
        <v>0.77231171833646506</v>
      </c>
      <c r="BV1">
        <v>0.76702069317172372</v>
      </c>
      <c r="BW1">
        <v>0.76161868358924112</v>
      </c>
      <c r="BX1">
        <v>0.75611566429869337</v>
      </c>
      <c r="BY1">
        <v>0.75052137649675332</v>
      </c>
      <c r="BZ1">
        <v>0.7448452997421311</v>
      </c>
      <c r="CA1">
        <v>0.73909662777987017</v>
      </c>
      <c r="CB1">
        <v>0.73328424818426086</v>
      </c>
      <c r="CC1">
        <v>0.72741672565452775</v>
      </c>
      <c r="CD1">
        <v>0.72150228876922406</v>
      </c>
      <c r="CE1">
        <v>0.71554881998367192</v>
      </c>
      <c r="CF1">
        <v>0.70956384863934041</v>
      </c>
      <c r="CG1">
        <v>0.7035545467442017</v>
      </c>
      <c r="CH1">
        <v>0.69752772727824996</v>
      </c>
      <c r="CI1">
        <v>0.69148984477787723</v>
      </c>
      <c r="CJ1">
        <v>0.68544699795604958</v>
      </c>
      <c r="CK1">
        <v>0.67940493412160019</v>
      </c>
      <c r="CL1">
        <v>0.67336905516987278</v>
      </c>
      <c r="CM1">
        <v>0.66734442492785984</v>
      </c>
      <c r="CN1">
        <v>0.66133577764939966</v>
      </c>
      <c r="CO1">
        <v>0.65534752746946368</v>
      </c>
      <c r="CP1">
        <v>0.64938377864070684</v>
      </c>
      <c r="CQ1">
        <v>0.64344833638991106</v>
      </c>
      <c r="CR1">
        <v>0.63754471824645376</v>
      </c>
      <c r="CS1">
        <v>0.63167616570923679</v>
      </c>
      <c r="CT1">
        <v>0.62584565613240983</v>
      </c>
      <c r="CU1">
        <v>0.62005591472359156</v>
      </c>
      <c r="CV1">
        <v>0.61430942656098375</v>
      </c>
      <c r="CW1">
        <v>0.60860844854773433</v>
      </c>
    </row>
    <row r="2" spans="1:101">
      <c r="A2">
        <v>0.62343854853576697</v>
      </c>
      <c r="B2">
        <v>0.62932446808731779</v>
      </c>
      <c r="C2">
        <v>0.63525367371790964</v>
      </c>
      <c r="D2">
        <v>0.64122344989118674</v>
      </c>
      <c r="E2">
        <v>0.64723082193594639</v>
      </c>
      <c r="F2">
        <v>0.65327254328198392</v>
      </c>
      <c r="G2">
        <v>0.65934508276841552</v>
      </c>
      <c r="H2">
        <v>0.66544461213326223</v>
      </c>
      <c r="I2">
        <v>0.67156699380738794</v>
      </c>
      <c r="J2">
        <v>0.67770776915085629</v>
      </c>
      <c r="K2">
        <v>0.68386214728526051</v>
      </c>
      <c r="L2">
        <v>0.69002499469138645</v>
      </c>
      <c r="M2">
        <v>0.69619082575744762</v>
      </c>
      <c r="N2">
        <v>0.7023537944787922</v>
      </c>
      <c r="O2">
        <v>0.70850768752505588</v>
      </c>
      <c r="P2">
        <v>0.71464591890481954</v>
      </c>
      <c r="Q2">
        <v>0.72076152647045511</v>
      </c>
      <c r="R2">
        <v>0.72684717051644643</v>
      </c>
      <c r="S2">
        <v>0.73289513473251333</v>
      </c>
      <c r="T2">
        <v>0.73889732977765443</v>
      </c>
      <c r="U2">
        <v>0.7448452997421311</v>
      </c>
      <c r="V2">
        <v>0.75073023176070897</v>
      </c>
      <c r="W2">
        <v>0.75654296903147233</v>
      </c>
      <c r="X2">
        <v>0.76227402747953499</v>
      </c>
      <c r="Y2">
        <v>0.76791361628335764</v>
      </c>
      <c r="Z2">
        <v>0.77345166245258323</v>
      </c>
      <c r="AA2">
        <v>0.77887783960987778</v>
      </c>
      <c r="AB2">
        <v>0.78418160108492041</v>
      </c>
      <c r="AC2">
        <v>0.78935221737632633</v>
      </c>
      <c r="AD2">
        <v>0.79437881797704524</v>
      </c>
      <c r="AE2">
        <v>0.79925043749106139</v>
      </c>
      <c r="AF2">
        <v>0.80395606589472557</v>
      </c>
      <c r="AG2">
        <v>0.80848470271582773</v>
      </c>
      <c r="AH2">
        <v>0.81282541481890824</v>
      </c>
      <c r="AI2">
        <v>0.81696739739804691</v>
      </c>
      <c r="AJ2">
        <v>0.8209000376904606</v>
      </c>
      <c r="AK2">
        <v>0.82461298083801393</v>
      </c>
      <c r="AL2">
        <v>0.82809619724173189</v>
      </c>
      <c r="AM2">
        <v>0.83134005067931216</v>
      </c>
      <c r="AN2">
        <v>0.83433536639021111</v>
      </c>
      <c r="AO2">
        <v>0.8370734982798651</v>
      </c>
      <c r="AP2">
        <v>0.83954639435653722</v>
      </c>
      <c r="AQ2">
        <v>0.84174665949344252</v>
      </c>
      <c r="AR2">
        <v>0.84366761460703887</v>
      </c>
      <c r="AS2">
        <v>0.84530335136101264</v>
      </c>
      <c r="AT2">
        <v>0.84664878154523759</v>
      </c>
      <c r="AU2">
        <v>0.84769968033983667</v>
      </c>
      <c r="AV2">
        <v>0.84845272275567063</v>
      </c>
      <c r="AW2">
        <v>0.84890551264261316</v>
      </c>
      <c r="AX2">
        <v>0.84905660377358494</v>
      </c>
      <c r="AY2">
        <v>0.84890551264261316</v>
      </c>
      <c r="AZ2">
        <v>0.84845272275567063</v>
      </c>
      <c r="BA2">
        <v>0.84769968033983667</v>
      </c>
      <c r="BB2">
        <v>0.84664878154523759</v>
      </c>
      <c r="BC2">
        <v>0.84530335136101264</v>
      </c>
      <c r="BD2">
        <v>0.84366761460703887</v>
      </c>
      <c r="BE2">
        <v>0.84174665949344252</v>
      </c>
      <c r="BF2">
        <v>0.83954639435653722</v>
      </c>
      <c r="BG2">
        <v>0.8370734982798651</v>
      </c>
      <c r="BH2">
        <v>0.83433536639021111</v>
      </c>
      <c r="BI2">
        <v>0.83134005067931216</v>
      </c>
      <c r="BJ2">
        <v>0.82809619724173189</v>
      </c>
      <c r="BK2">
        <v>0.82461298083801393</v>
      </c>
      <c r="BL2">
        <v>0.8209000376904606</v>
      </c>
      <c r="BM2">
        <v>0.81696739739804691</v>
      </c>
      <c r="BN2">
        <v>0.81282541481890824</v>
      </c>
      <c r="BO2">
        <v>0.80848470271582773</v>
      </c>
      <c r="BP2">
        <v>0.80395606589472557</v>
      </c>
      <c r="BQ2">
        <v>0.79925043749106139</v>
      </c>
      <c r="BR2">
        <v>0.79437881797704524</v>
      </c>
      <c r="BS2">
        <v>0.78935221737632633</v>
      </c>
      <c r="BT2">
        <v>0.78418160108492041</v>
      </c>
      <c r="BU2">
        <v>0.77887783960987778</v>
      </c>
      <c r="BV2">
        <v>0.77345166245258323</v>
      </c>
      <c r="BW2">
        <v>0.76791361628335764</v>
      </c>
      <c r="BX2">
        <v>0.76227402747953499</v>
      </c>
      <c r="BY2">
        <v>0.75654296903147233</v>
      </c>
      <c r="BZ2">
        <v>0.75073023176070897</v>
      </c>
      <c r="CA2">
        <v>0.7448452997421311</v>
      </c>
      <c r="CB2">
        <v>0.73889732977765443</v>
      </c>
      <c r="CC2">
        <v>0.73289513473251333</v>
      </c>
      <c r="CD2">
        <v>0.72684717051644643</v>
      </c>
      <c r="CE2">
        <v>0.72076152647045511</v>
      </c>
      <c r="CF2">
        <v>0.71464591890481954</v>
      </c>
      <c r="CG2">
        <v>0.70850768752505588</v>
      </c>
      <c r="CH2">
        <v>0.7023537944787922</v>
      </c>
      <c r="CI2">
        <v>0.69619082575744762</v>
      </c>
      <c r="CJ2">
        <v>0.69002499469138645</v>
      </c>
      <c r="CK2">
        <v>0.68386214728526051</v>
      </c>
      <c r="CL2">
        <v>0.67770776915085629</v>
      </c>
      <c r="CM2">
        <v>0.67156699380738794</v>
      </c>
      <c r="CN2">
        <v>0.66544461213326223</v>
      </c>
      <c r="CO2">
        <v>0.65934508276841552</v>
      </c>
      <c r="CP2">
        <v>0.65327254328198392</v>
      </c>
      <c r="CQ2">
        <v>0.64723082193594639</v>
      </c>
      <c r="CR2">
        <v>0.64122344989118674</v>
      </c>
      <c r="CS2">
        <v>0.63525367371790964</v>
      </c>
      <c r="CT2">
        <v>0.62932446808731779</v>
      </c>
      <c r="CU2">
        <v>0.62343854853576697</v>
      </c>
      <c r="CV2">
        <v>0.61759838420614743</v>
      </c>
      <c r="CW2">
        <v>0.61180621048391726</v>
      </c>
    </row>
    <row r="3" spans="1:101">
      <c r="A3">
        <v>0.62675553641338522</v>
      </c>
      <c r="B3">
        <v>0.63273681091439671</v>
      </c>
      <c r="C3">
        <v>0.6387639181569591</v>
      </c>
      <c r="D3">
        <v>0.6448341556522017</v>
      </c>
      <c r="E3">
        <v>0.6509445549041194</v>
      </c>
      <c r="F3">
        <v>0.65709186786514029</v>
      </c>
      <c r="G3">
        <v>0.66327255342103508</v>
      </c>
      <c r="H3">
        <v>0.66948276401617768</v>
      </c>
      <c r="I3">
        <v>0.67571833254544256</v>
      </c>
      <c r="J3">
        <v>0.68197475965508758</v>
      </c>
      <c r="K3">
        <v>0.68824720161168529</v>
      </c>
      <c r="L3">
        <v>0.6945304589153195</v>
      </c>
      <c r="M3">
        <v>0.7008189658506323</v>
      </c>
      <c r="N3">
        <v>0.70710678118654746</v>
      </c>
      <c r="O3">
        <v>0.71338758025228166</v>
      </c>
      <c r="P3">
        <v>0.71965464863310147</v>
      </c>
      <c r="Q3">
        <v>0.7259008777437409</v>
      </c>
      <c r="R3">
        <v>0.73211876254983477</v>
      </c>
      <c r="S3">
        <v>0.73830040171756117</v>
      </c>
      <c r="T3">
        <v>0.74443750047819768</v>
      </c>
      <c r="U3">
        <v>0.75052137649675332</v>
      </c>
      <c r="V3">
        <v>0.75654296903147233</v>
      </c>
      <c r="W3">
        <v>0.76249285166302339</v>
      </c>
      <c r="X3">
        <v>0.76836124885782453</v>
      </c>
      <c r="Y3">
        <v>0.77413805660847923</v>
      </c>
      <c r="Z3">
        <v>0.77981286736505451</v>
      </c>
      <c r="AA3">
        <v>0.78537499943339073</v>
      </c>
      <c r="AB3">
        <v>0.79081353097042084</v>
      </c>
      <c r="AC3">
        <v>0.79611733865141288</v>
      </c>
      <c r="AD3">
        <v>0.80127514102023301</v>
      </c>
      <c r="AE3">
        <v>0.80627554646152444</v>
      </c>
      <c r="AF3">
        <v>0.81110710565381261</v>
      </c>
      <c r="AG3">
        <v>0.8157583682760613</v>
      </c>
      <c r="AH3">
        <v>0.82021794364855038</v>
      </c>
      <c r="AI3">
        <v>0.8244745648939692</v>
      </c>
      <c r="AJ3">
        <v>0.82851715610849097</v>
      </c>
      <c r="AK3">
        <v>0.83233490193786819</v>
      </c>
      <c r="AL3">
        <v>0.83591731886302922</v>
      </c>
      <c r="AM3">
        <v>0.83925432741628248</v>
      </c>
      <c r="AN3">
        <v>0.84233632447608775</v>
      </c>
      <c r="AO3">
        <v>0.84515425472851657</v>
      </c>
      <c r="AP3">
        <v>0.84769968033983667</v>
      </c>
      <c r="AQ3">
        <v>0.84996484785973192</v>
      </c>
      <c r="AR3">
        <v>0.85194275137059727</v>
      </c>
      <c r="AS3">
        <v>0.85362719091669537</v>
      </c>
      <c r="AT3">
        <v>0.85501282528856981</v>
      </c>
      <c r="AU3">
        <v>0.85609521830302437</v>
      </c>
      <c r="AV3">
        <v>0.856870877806439</v>
      </c>
      <c r="AW3">
        <v>0.85733728673754184</v>
      </c>
      <c r="AX3">
        <v>0.85749292571254421</v>
      </c>
      <c r="AY3">
        <v>0.85733728673754184</v>
      </c>
      <c r="AZ3">
        <v>0.856870877806439</v>
      </c>
      <c r="BA3">
        <v>0.85609521830302437</v>
      </c>
      <c r="BB3">
        <v>0.85501282528856981</v>
      </c>
      <c r="BC3">
        <v>0.85362719091669537</v>
      </c>
      <c r="BD3">
        <v>0.85194275137059727</v>
      </c>
      <c r="BE3">
        <v>0.84996484785973192</v>
      </c>
      <c r="BF3">
        <v>0.84769968033983667</v>
      </c>
      <c r="BG3">
        <v>0.84515425472851657</v>
      </c>
      <c r="BH3">
        <v>0.84233632447608775</v>
      </c>
      <c r="BI3">
        <v>0.83925432741628248</v>
      </c>
      <c r="BJ3">
        <v>0.83591731886302922</v>
      </c>
      <c r="BK3">
        <v>0.83233490193786819</v>
      </c>
      <c r="BL3">
        <v>0.82851715610849097</v>
      </c>
      <c r="BM3">
        <v>0.8244745648939692</v>
      </c>
      <c r="BN3">
        <v>0.82021794364855038</v>
      </c>
      <c r="BO3">
        <v>0.8157583682760613</v>
      </c>
      <c r="BP3">
        <v>0.81110710565381261</v>
      </c>
      <c r="BQ3">
        <v>0.80627554646152444</v>
      </c>
      <c r="BR3">
        <v>0.80127514102023301</v>
      </c>
      <c r="BS3">
        <v>0.79611733865141288</v>
      </c>
      <c r="BT3">
        <v>0.79081353097042084</v>
      </c>
      <c r="BU3">
        <v>0.78537499943339073</v>
      </c>
      <c r="BV3">
        <v>0.77981286736505451</v>
      </c>
      <c r="BW3">
        <v>0.77413805660847923</v>
      </c>
      <c r="BX3">
        <v>0.76836124885782453</v>
      </c>
      <c r="BY3">
        <v>0.76249285166302339</v>
      </c>
      <c r="BZ3">
        <v>0.75654296903147233</v>
      </c>
      <c r="CA3">
        <v>0.75052137649675332</v>
      </c>
      <c r="CB3">
        <v>0.74443750047819768</v>
      </c>
      <c r="CC3">
        <v>0.73830040171756117</v>
      </c>
      <c r="CD3">
        <v>0.73211876254983477</v>
      </c>
      <c r="CE3">
        <v>0.7259008777437409</v>
      </c>
      <c r="CF3">
        <v>0.71965464863310147</v>
      </c>
      <c r="CG3">
        <v>0.71338758025228166</v>
      </c>
      <c r="CH3">
        <v>0.70710678118654746</v>
      </c>
      <c r="CI3">
        <v>0.7008189658506323</v>
      </c>
      <c r="CJ3">
        <v>0.6945304589153195</v>
      </c>
      <c r="CK3">
        <v>0.68824720161168529</v>
      </c>
      <c r="CL3">
        <v>0.68197475965508758</v>
      </c>
      <c r="CM3">
        <v>0.67571833254544256</v>
      </c>
      <c r="CN3">
        <v>0.66948276401617768</v>
      </c>
      <c r="CO3">
        <v>0.66327255342103508</v>
      </c>
      <c r="CP3">
        <v>0.65709186786514029</v>
      </c>
      <c r="CQ3">
        <v>0.6509445549041194</v>
      </c>
      <c r="CR3">
        <v>0.6448341556522017</v>
      </c>
      <c r="CS3">
        <v>0.6387639181569591</v>
      </c>
      <c r="CT3">
        <v>0.63273681091439671</v>
      </c>
      <c r="CU3">
        <v>0.62675553641338522</v>
      </c>
      <c r="CV3">
        <v>0.6208225446127944</v>
      </c>
      <c r="CW3">
        <v>0.61494004626809085</v>
      </c>
    </row>
    <row r="4" spans="1:101">
      <c r="A4">
        <v>0.63000252001512003</v>
      </c>
      <c r="B4">
        <v>0.63607814346619762</v>
      </c>
      <c r="C4">
        <v>0.64220216852217371</v>
      </c>
      <c r="D4">
        <v>0.64837190905188158</v>
      </c>
      <c r="E4">
        <v>0.65458440618144276</v>
      </c>
      <c r="F4">
        <v>0.66083641395772685</v>
      </c>
      <c r="G4">
        <v>0.66712438499499105</v>
      </c>
      <c r="H4">
        <v>0.67344445621766191</v>
      </c>
      <c r="I4">
        <v>0.67979243482847229</v>
      </c>
      <c r="J4">
        <v>0.68616378464834393</v>
      </c>
      <c r="K4">
        <v>0.69255361299236795</v>
      </c>
      <c r="L4">
        <v>0.69895665826479536</v>
      </c>
      <c r="M4">
        <v>0.70536727847483649</v>
      </c>
      <c r="N4">
        <v>0.71177944089398892</v>
      </c>
      <c r="O4">
        <v>0.71818671309416648</v>
      </c>
      <c r="P4">
        <v>0.72458225562363565</v>
      </c>
      <c r="Q4">
        <v>0.73095881659415551</v>
      </c>
      <c r="R4">
        <v>0.73730872846713646</v>
      </c>
      <c r="S4">
        <v>0.74362390733842398</v>
      </c>
      <c r="T4">
        <v>0.74989585502970002</v>
      </c>
      <c r="U4">
        <v>0.75611566429869337</v>
      </c>
      <c r="V4">
        <v>0.76227402747953499</v>
      </c>
      <c r="W4">
        <v>0.76836124885782453</v>
      </c>
      <c r="X4">
        <v>0.77436726107141685</v>
      </c>
      <c r="Y4">
        <v>0.78028164580677051</v>
      </c>
      <c r="Z4">
        <v>0.78609365903115902</v>
      </c>
      <c r="AA4">
        <v>0.79179226096251021</v>
      </c>
      <c r="AB4">
        <v>0.79736615093062579</v>
      </c>
      <c r="AC4">
        <v>0.80280380722580313</v>
      </c>
      <c r="AD4">
        <v>0.80809353196344846</v>
      </c>
      <c r="AE4">
        <v>0.81322350091647488</v>
      </c>
      <c r="AF4">
        <v>0.81818181818181823</v>
      </c>
      <c r="AG4">
        <v>0.82295657545438694</v>
      </c>
      <c r="AH4">
        <v>0.82753591558270345</v>
      </c>
      <c r="AI4">
        <v>0.8319080999773526</v>
      </c>
      <c r="AJ4">
        <v>0.83606157933849512</v>
      </c>
      <c r="AK4">
        <v>0.83998506706487708</v>
      </c>
      <c r="AL4">
        <v>0.84366761460703887</v>
      </c>
      <c r="AM4">
        <v>0.84709868793508747</v>
      </c>
      <c r="AN4">
        <v>0.85026824420987623</v>
      </c>
      <c r="AO4">
        <v>0.85316680767911812</v>
      </c>
      <c r="AP4">
        <v>0.85578554377008442</v>
      </c>
      <c r="AQ4">
        <v>0.85811633032103307</v>
      </c>
      <c r="AR4">
        <v>0.86015182488677355</v>
      </c>
      <c r="AS4">
        <v>0.86188552707160315</v>
      </c>
      <c r="AT4">
        <v>0.86331183488626673</v>
      </c>
      <c r="AU4">
        <v>0.86442609419471084</v>
      </c>
      <c r="AV4">
        <v>0.86522464041044422</v>
      </c>
      <c r="AW4">
        <v>0.86570483171949097</v>
      </c>
      <c r="AX4">
        <v>0.86586507324455053</v>
      </c>
      <c r="AY4">
        <v>0.86570483171949097</v>
      </c>
      <c r="AZ4">
        <v>0.86522464041044422</v>
      </c>
      <c r="BA4">
        <v>0.86442609419471084</v>
      </c>
      <c r="BB4">
        <v>0.86331183488626673</v>
      </c>
      <c r="BC4">
        <v>0.86188552707160315</v>
      </c>
      <c r="BD4">
        <v>0.86015182488677355</v>
      </c>
      <c r="BE4">
        <v>0.85811633032103307</v>
      </c>
      <c r="BF4">
        <v>0.85578554377008442</v>
      </c>
      <c r="BG4">
        <v>0.85316680767911812</v>
      </c>
      <c r="BH4">
        <v>0.85026824420987623</v>
      </c>
      <c r="BI4">
        <v>0.84709868793508747</v>
      </c>
      <c r="BJ4">
        <v>0.84366761460703887</v>
      </c>
      <c r="BK4">
        <v>0.83998506706487708</v>
      </c>
      <c r="BL4">
        <v>0.83606157933849512</v>
      </c>
      <c r="BM4">
        <v>0.8319080999773526</v>
      </c>
      <c r="BN4">
        <v>0.82753591558270345</v>
      </c>
      <c r="BO4">
        <v>0.82295657545438694</v>
      </c>
      <c r="BP4">
        <v>0.81818181818181823</v>
      </c>
      <c r="BQ4">
        <v>0.81322350091647488</v>
      </c>
      <c r="BR4">
        <v>0.80809353196344846</v>
      </c>
      <c r="BS4">
        <v>0.80280380722580313</v>
      </c>
      <c r="BT4">
        <v>0.79736615093062579</v>
      </c>
      <c r="BU4">
        <v>0.79179226096251021</v>
      </c>
      <c r="BV4">
        <v>0.78609365903115902</v>
      </c>
      <c r="BW4">
        <v>0.78028164580677051</v>
      </c>
      <c r="BX4">
        <v>0.77436726107141685</v>
      </c>
      <c r="BY4">
        <v>0.76836124885782453</v>
      </c>
      <c r="BZ4">
        <v>0.76227402747953499</v>
      </c>
      <c r="CA4">
        <v>0.75611566429869337</v>
      </c>
      <c r="CB4">
        <v>0.74989585502970002</v>
      </c>
      <c r="CC4">
        <v>0.74362390733842398</v>
      </c>
      <c r="CD4">
        <v>0.73730872846713646</v>
      </c>
      <c r="CE4">
        <v>0.73095881659415551</v>
      </c>
      <c r="CF4">
        <v>0.72458225562363565</v>
      </c>
      <c r="CG4">
        <v>0.71818671309416648</v>
      </c>
      <c r="CH4">
        <v>0.71177944089398892</v>
      </c>
      <c r="CI4">
        <v>0.70536727847483649</v>
      </c>
      <c r="CJ4">
        <v>0.69895665826479536</v>
      </c>
      <c r="CK4">
        <v>0.69255361299236795</v>
      </c>
      <c r="CL4">
        <v>0.68616378464834393</v>
      </c>
      <c r="CM4">
        <v>0.67979243482847229</v>
      </c>
      <c r="CN4">
        <v>0.67344445621766191</v>
      </c>
      <c r="CO4">
        <v>0.66712438499499105</v>
      </c>
      <c r="CP4">
        <v>0.66083641395772685</v>
      </c>
      <c r="CQ4">
        <v>0.65458440618144276</v>
      </c>
      <c r="CR4">
        <v>0.64837190905188158</v>
      </c>
      <c r="CS4">
        <v>0.64220216852217371</v>
      </c>
      <c r="CT4">
        <v>0.63607814346619762</v>
      </c>
      <c r="CU4">
        <v>0.63000252001512003</v>
      </c>
      <c r="CV4">
        <v>0.62397772577936983</v>
      </c>
      <c r="CW4">
        <v>0.61800594387241714</v>
      </c>
    </row>
    <row r="5" spans="1:101">
      <c r="A5">
        <v>0.63317510275621747</v>
      </c>
      <c r="B5">
        <v>0.6393438804719821</v>
      </c>
      <c r="C5">
        <v>0.64556364379745224</v>
      </c>
      <c r="D5">
        <v>0.65183172617221519</v>
      </c>
      <c r="E5">
        <v>0.65814518171441749</v>
      </c>
      <c r="F5">
        <v>0.66450077008300534</v>
      </c>
      <c r="G5">
        <v>0.67089494127408766</v>
      </c>
      <c r="H5">
        <v>0.67732382046605255</v>
      </c>
      <c r="I5">
        <v>0.68378319304528312</v>
      </c>
      <c r="J5">
        <v>0.69026848996263346</v>
      </c>
      <c r="K5">
        <v>0.69677477359006335</v>
      </c>
      <c r="L5">
        <v>0.70329672426681733</v>
      </c>
      <c r="M5">
        <v>0.7098286277450071</v>
      </c>
      <c r="N5">
        <v>0.71636436376510226</v>
      </c>
      <c r="O5">
        <v>0.72289739601224901</v>
      </c>
      <c r="P5">
        <v>0.72942076372403908</v>
      </c>
      <c r="Q5">
        <v>0.73592707523880196</v>
      </c>
      <c r="R5">
        <v>0.74240850379001444</v>
      </c>
      <c r="S5">
        <v>0.74885678586631144</v>
      </c>
      <c r="T5">
        <v>0.75526322246702016</v>
      </c>
      <c r="U5">
        <v>0.76161868358924112</v>
      </c>
      <c r="V5">
        <v>0.76791361628335764</v>
      </c>
      <c r="W5">
        <v>0.77413805660847923</v>
      </c>
      <c r="X5">
        <v>0.78028164580677051</v>
      </c>
      <c r="Y5">
        <v>0.78633365099493413</v>
      </c>
      <c r="Z5">
        <v>0.7922829906414528</v>
      </c>
      <c r="AA5">
        <v>0.79811826505878614</v>
      </c>
      <c r="AB5">
        <v>0.80382779209001687</v>
      </c>
      <c r="AC5">
        <v>0.80939964810908283</v>
      </c>
      <c r="AD5">
        <v>0.81482171438266671</v>
      </c>
      <c r="AE5">
        <v>0.82008172876034902</v>
      </c>
      <c r="AF5">
        <v>0.8251673425684185</v>
      </c>
      <c r="AG5">
        <v>0.83006618248294117</v>
      </c>
      <c r="AH5">
        <v>0.834765917050874</v>
      </c>
      <c r="AI5">
        <v>0.83925432741628248</v>
      </c>
      <c r="AJ5">
        <v>0.84351938169460483</v>
      </c>
      <c r="AK5">
        <v>0.84754931232440278</v>
      </c>
      <c r="AL5">
        <v>0.8513326956164825</v>
      </c>
      <c r="AM5">
        <v>0.85485853261830891</v>
      </c>
      <c r="AN5">
        <v>0.85811633032103307</v>
      </c>
      <c r="AO5">
        <v>0.86109618216100536</v>
      </c>
      <c r="AP5">
        <v>0.86378884671097977</v>
      </c>
      <c r="AQ5">
        <v>0.86618582342159944</v>
      </c>
      <c r="AR5">
        <v>0.86827942426395721</v>
      </c>
      <c r="AS5">
        <v>0.87006284014109725</v>
      </c>
      <c r="AT5">
        <v>0.87153020098147238</v>
      </c>
      <c r="AU5">
        <v>0.87267662850081718</v>
      </c>
      <c r="AV5">
        <v>0.87349828071982905</v>
      </c>
      <c r="AW5">
        <v>0.87399238745155805</v>
      </c>
      <c r="AX5">
        <v>0.87415727612153771</v>
      </c>
      <c r="AY5">
        <v>0.87399238745155805</v>
      </c>
      <c r="AZ5">
        <v>0.87349828071982905</v>
      </c>
      <c r="BA5">
        <v>0.87267662850081718</v>
      </c>
      <c r="BB5">
        <v>0.87153020098147238</v>
      </c>
      <c r="BC5">
        <v>0.87006284014109725</v>
      </c>
      <c r="BD5">
        <v>0.86827942426395721</v>
      </c>
      <c r="BE5">
        <v>0.86618582342159944</v>
      </c>
      <c r="BF5">
        <v>0.86378884671097977</v>
      </c>
      <c r="BG5">
        <v>0.86109618216100536</v>
      </c>
      <c r="BH5">
        <v>0.85811633032103307</v>
      </c>
      <c r="BI5">
        <v>0.85485853261830891</v>
      </c>
      <c r="BJ5">
        <v>0.8513326956164825</v>
      </c>
      <c r="BK5">
        <v>0.84754931232440278</v>
      </c>
      <c r="BL5">
        <v>0.84351938169460483</v>
      </c>
      <c r="BM5">
        <v>0.83925432741628248</v>
      </c>
      <c r="BN5">
        <v>0.834765917050874</v>
      </c>
      <c r="BO5">
        <v>0.83006618248294117</v>
      </c>
      <c r="BP5">
        <v>0.8251673425684185</v>
      </c>
      <c r="BQ5">
        <v>0.82008172876034902</v>
      </c>
      <c r="BR5">
        <v>0.81482171438266671</v>
      </c>
      <c r="BS5">
        <v>0.80939964810908283</v>
      </c>
      <c r="BT5">
        <v>0.80382779209001687</v>
      </c>
      <c r="BU5">
        <v>0.79811826505878614</v>
      </c>
      <c r="BV5">
        <v>0.7922829906414528</v>
      </c>
      <c r="BW5">
        <v>0.78633365099493413</v>
      </c>
      <c r="BX5">
        <v>0.78028164580677051</v>
      </c>
      <c r="BY5">
        <v>0.77413805660847923</v>
      </c>
      <c r="BZ5">
        <v>0.76791361628335764</v>
      </c>
      <c r="CA5">
        <v>0.76161868358924112</v>
      </c>
      <c r="CB5">
        <v>0.75526322246702016</v>
      </c>
      <c r="CC5">
        <v>0.74885678586631144</v>
      </c>
      <c r="CD5">
        <v>0.74240850379001444</v>
      </c>
      <c r="CE5">
        <v>0.73592707523880196</v>
      </c>
      <c r="CF5">
        <v>0.72942076372403908</v>
      </c>
      <c r="CG5">
        <v>0.72289739601224901</v>
      </c>
      <c r="CH5">
        <v>0.71636436376510226</v>
      </c>
      <c r="CI5">
        <v>0.7098286277450071</v>
      </c>
      <c r="CJ5">
        <v>0.70329672426681733</v>
      </c>
      <c r="CK5">
        <v>0.69677477359006335</v>
      </c>
      <c r="CL5">
        <v>0.69026848996263346</v>
      </c>
      <c r="CM5">
        <v>0.68378319304528312</v>
      </c>
      <c r="CN5">
        <v>0.67732382046605255</v>
      </c>
      <c r="CO5">
        <v>0.67089494127408766</v>
      </c>
      <c r="CP5">
        <v>0.66450077008300534</v>
      </c>
      <c r="CQ5">
        <v>0.65814518171441749</v>
      </c>
      <c r="CR5">
        <v>0.65183172617221519</v>
      </c>
      <c r="CS5">
        <v>0.64556364379745224</v>
      </c>
      <c r="CT5">
        <v>0.6393438804719821</v>
      </c>
      <c r="CU5">
        <v>0.63317510275621747</v>
      </c>
      <c r="CV5">
        <v>0.62705971286245588</v>
      </c>
      <c r="CW5">
        <v>0.62099986338004509</v>
      </c>
    </row>
    <row r="6" spans="1:101">
      <c r="A6">
        <v>0.63626886201832189</v>
      </c>
      <c r="B6">
        <v>0.64252940531717895</v>
      </c>
      <c r="C6">
        <v>0.64884352581953142</v>
      </c>
      <c r="D6">
        <v>0.65520857961939782</v>
      </c>
      <c r="E6">
        <v>0.66162163708684629</v>
      </c>
      <c r="F6">
        <v>0.66807946692281328</v>
      </c>
      <c r="G6">
        <v>0.67457852009627528</v>
      </c>
      <c r="H6">
        <v>0.68111491377974975</v>
      </c>
      <c r="I6">
        <v>0.68768441541730962</v>
      </c>
      <c r="J6">
        <v>0.69428242707873944</v>
      </c>
      <c r="K6">
        <v>0.70090397027399665</v>
      </c>
      <c r="L6">
        <v>0.70754367142358776</v>
      </c>
      <c r="M6">
        <v>0.71419574820257059</v>
      </c>
      <c r="N6">
        <v>0.7208539969983192</v>
      </c>
      <c r="O6">
        <v>0.72751178174453235</v>
      </c>
      <c r="P6">
        <v>0.73416202441574441</v>
      </c>
      <c r="Q6">
        <v>0.74079719748719219</v>
      </c>
      <c r="R6">
        <v>0.74740931868365978</v>
      </c>
      <c r="S6">
        <v>0.75398994835705202</v>
      </c>
      <c r="T6">
        <v>0.76053018984509069</v>
      </c>
      <c r="U6">
        <v>0.76702069317172372</v>
      </c>
      <c r="V6">
        <v>0.77345166245258323</v>
      </c>
      <c r="W6">
        <v>0.77981286736505451</v>
      </c>
      <c r="X6">
        <v>0.78609365903115902</v>
      </c>
      <c r="Y6">
        <v>0.7922829906414528</v>
      </c>
      <c r="Z6">
        <v>0.7983694431185242</v>
      </c>
      <c r="AA6">
        <v>0.80434125607855766</v>
      </c>
      <c r="AB6">
        <v>0.81018636429814817</v>
      </c>
      <c r="AC6">
        <v>0.81589243983063175</v>
      </c>
      <c r="AD6">
        <v>0.82144693984152639</v>
      </c>
      <c r="AE6">
        <v>0.82683716014645514</v>
      </c>
      <c r="AF6">
        <v>0.83205029433784372</v>
      </c>
      <c r="AG6">
        <v>0.8370734982798651</v>
      </c>
      <c r="AH6">
        <v>0.84189395963622615</v>
      </c>
      <c r="AI6">
        <v>0.84649897197465052</v>
      </c>
      <c r="AJ6">
        <v>0.85087601286804548</v>
      </c>
      <c r="AK6">
        <v>0.85501282528856981</v>
      </c>
      <c r="AL6">
        <v>0.85889750147080235</v>
      </c>
      <c r="AM6">
        <v>0.86251856830793716</v>
      </c>
      <c r="AN6">
        <v>0.86586507324455053</v>
      </c>
      <c r="AO6">
        <v>0.86892666954523834</v>
      </c>
      <c r="AP6">
        <v>0.8716936997543171</v>
      </c>
      <c r="AQ6">
        <v>0.87415727612153771</v>
      </c>
      <c r="AR6">
        <v>0.87630935675547894</v>
      </c>
      <c r="AS6">
        <v>0.87814281628233526</v>
      </c>
      <c r="AT6">
        <v>0.87965150983460416</v>
      </c>
      <c r="AU6">
        <v>0.88083032927205518</v>
      </c>
      <c r="AV6">
        <v>0.88167525064547869</v>
      </c>
      <c r="AW6">
        <v>0.88218337205005104</v>
      </c>
      <c r="AX6">
        <v>0.88235294117647056</v>
      </c>
      <c r="AY6">
        <v>0.88218337205005104</v>
      </c>
      <c r="AZ6">
        <v>0.88167525064547869</v>
      </c>
      <c r="BA6">
        <v>0.88083032927205518</v>
      </c>
      <c r="BB6">
        <v>0.87965150983460416</v>
      </c>
      <c r="BC6">
        <v>0.87814281628233526</v>
      </c>
      <c r="BD6">
        <v>0.87630935675547894</v>
      </c>
      <c r="BE6">
        <v>0.87415727612153771</v>
      </c>
      <c r="BF6">
        <v>0.8716936997543171</v>
      </c>
      <c r="BG6">
        <v>0.86892666954523834</v>
      </c>
      <c r="BH6">
        <v>0.86586507324455053</v>
      </c>
      <c r="BI6">
        <v>0.86251856830793716</v>
      </c>
      <c r="BJ6">
        <v>0.85889750147080235</v>
      </c>
      <c r="BK6">
        <v>0.85501282528856981</v>
      </c>
      <c r="BL6">
        <v>0.85087601286804548</v>
      </c>
      <c r="BM6">
        <v>0.84649897197465052</v>
      </c>
      <c r="BN6">
        <v>0.84189395963622615</v>
      </c>
      <c r="BO6">
        <v>0.8370734982798651</v>
      </c>
      <c r="BP6">
        <v>0.83205029433784372</v>
      </c>
      <c r="BQ6">
        <v>0.82683716014645514</v>
      </c>
      <c r="BR6">
        <v>0.82144693984152639</v>
      </c>
      <c r="BS6">
        <v>0.81589243983063175</v>
      </c>
      <c r="BT6">
        <v>0.81018636429814817</v>
      </c>
      <c r="BU6">
        <v>0.80434125607855766</v>
      </c>
      <c r="BV6">
        <v>0.7983694431185242</v>
      </c>
      <c r="BW6">
        <v>0.7922829906414528</v>
      </c>
      <c r="BX6">
        <v>0.78609365903115902</v>
      </c>
      <c r="BY6">
        <v>0.77981286736505451</v>
      </c>
      <c r="BZ6">
        <v>0.77345166245258323</v>
      </c>
      <c r="CA6">
        <v>0.76702069317172372</v>
      </c>
      <c r="CB6">
        <v>0.76053018984509069</v>
      </c>
      <c r="CC6">
        <v>0.75398994835705202</v>
      </c>
      <c r="CD6">
        <v>0.74740931868365978</v>
      </c>
      <c r="CE6">
        <v>0.74079719748719219</v>
      </c>
      <c r="CF6">
        <v>0.73416202441574441</v>
      </c>
      <c r="CG6">
        <v>0.72751178174453235</v>
      </c>
      <c r="CH6">
        <v>0.7208539969983192</v>
      </c>
      <c r="CI6">
        <v>0.71419574820257059</v>
      </c>
      <c r="CJ6">
        <v>0.70754367142358776</v>
      </c>
      <c r="CK6">
        <v>0.70090397027399665</v>
      </c>
      <c r="CL6">
        <v>0.69428242707873944</v>
      </c>
      <c r="CM6">
        <v>0.68768441541730962</v>
      </c>
      <c r="CN6">
        <v>0.68111491377974975</v>
      </c>
      <c r="CO6">
        <v>0.67457852009627528</v>
      </c>
      <c r="CP6">
        <v>0.66807946692281328</v>
      </c>
      <c r="CQ6">
        <v>0.66162163708684629</v>
      </c>
      <c r="CR6">
        <v>0.65520857961939782</v>
      </c>
      <c r="CS6">
        <v>0.64884352581953142</v>
      </c>
      <c r="CT6">
        <v>0.64252940531717895</v>
      </c>
      <c r="CU6">
        <v>0.63626886201832189</v>
      </c>
      <c r="CV6">
        <v>0.63006426983345165</v>
      </c>
      <c r="CW6">
        <v>0.62391774810577727</v>
      </c>
    </row>
    <row r="7" spans="1:101">
      <c r="A7">
        <v>0.63927936219335046</v>
      </c>
      <c r="B7">
        <v>0.64563008373421005</v>
      </c>
      <c r="C7">
        <v>0.65203697363765512</v>
      </c>
      <c r="D7">
        <v>0.65849741357357161</v>
      </c>
      <c r="E7">
        <v>0.66500849327999356</v>
      </c>
      <c r="F7">
        <v>0.67156699380738794</v>
      </c>
      <c r="G7">
        <v>0.67816937059101468</v>
      </c>
      <c r="H7">
        <v>0.68481173646836468</v>
      </c>
      <c r="I7">
        <v>0.69148984477787723</v>
      </c>
      <c r="J7">
        <v>0.69819907269570614</v>
      </c>
      <c r="K7">
        <v>0.7049344049891616</v>
      </c>
      <c r="L7">
        <v>0.71169041838836988</v>
      </c>
      <c r="M7">
        <v>0.71846126680146005</v>
      </c>
      <c r="N7">
        <v>0.72524066762284223</v>
      </c>
      <c r="O7">
        <v>0.73202188940848445</v>
      </c>
      <c r="P7">
        <v>0.73879774121600827</v>
      </c>
      <c r="Q7">
        <v>0.7455605639302948</v>
      </c>
      <c r="R7">
        <v>0.75230222391639812</v>
      </c>
      <c r="S7">
        <v>0.75901410936008384</v>
      </c>
      <c r="T7">
        <v>0.76568712967131458</v>
      </c>
      <c r="U7">
        <v>0.77231171833646506</v>
      </c>
      <c r="V7">
        <v>0.77887783960987778</v>
      </c>
      <c r="W7">
        <v>0.78537499943339073</v>
      </c>
      <c r="X7">
        <v>0.79179226096251021</v>
      </c>
      <c r="Y7">
        <v>0.79811826505878614</v>
      </c>
      <c r="Z7">
        <v>0.80434125607855766</v>
      </c>
      <c r="AA7">
        <v>0.81044911324758784</v>
      </c>
      <c r="AB7">
        <v>0.81642938785836749</v>
      </c>
      <c r="AC7">
        <v>0.82226934646149674</v>
      </c>
      <c r="AD7">
        <v>0.82795602014428382</v>
      </c>
      <c r="AE7">
        <v>0.83347625989871565</v>
      </c>
      <c r="AF7">
        <v>0.83881679797786601</v>
      </c>
      <c r="AG7">
        <v>0.84396431502577918</v>
      </c>
      <c r="AH7">
        <v>0.84890551264261316</v>
      </c>
      <c r="AI7">
        <v>0.85362719091669537</v>
      </c>
      <c r="AJ7">
        <v>0.85811633032103307</v>
      </c>
      <c r="AK7">
        <v>0.8623601772372218</v>
      </c>
      <c r="AL7">
        <v>0.86634633223858393</v>
      </c>
      <c r="AM7">
        <v>0.87006284014109725</v>
      </c>
      <c r="AN7">
        <v>0.87349828071982905</v>
      </c>
      <c r="AO7">
        <v>0.87664185889484159</v>
      </c>
      <c r="AP7">
        <v>0.87948349311836727</v>
      </c>
      <c r="AQ7">
        <v>0.88201390064861218</v>
      </c>
      <c r="AR7">
        <v>0.88422467837834162</v>
      </c>
      <c r="AS7">
        <v>0.88610837790113683</v>
      </c>
      <c r="AT7">
        <v>0.88765857354653055</v>
      </c>
      <c r="AU7">
        <v>0.88886992219761418</v>
      </c>
      <c r="AV7">
        <v>0.88973821382029805</v>
      </c>
      <c r="AW7">
        <v>0.890260411780047</v>
      </c>
      <c r="AX7">
        <v>0.89043468219608057</v>
      </c>
      <c r="AY7">
        <v>0.890260411780047</v>
      </c>
      <c r="AZ7">
        <v>0.88973821382029805</v>
      </c>
      <c r="BA7">
        <v>0.88886992219761418</v>
      </c>
      <c r="BB7">
        <v>0.88765857354653055</v>
      </c>
      <c r="BC7">
        <v>0.88610837790113683</v>
      </c>
      <c r="BD7">
        <v>0.88422467837834162</v>
      </c>
      <c r="BE7">
        <v>0.88201390064861218</v>
      </c>
      <c r="BF7">
        <v>0.87948349311836727</v>
      </c>
      <c r="BG7">
        <v>0.87664185889484159</v>
      </c>
      <c r="BH7">
        <v>0.87349828071982905</v>
      </c>
      <c r="BI7">
        <v>0.87006284014109725</v>
      </c>
      <c r="BJ7">
        <v>0.86634633223858393</v>
      </c>
      <c r="BK7">
        <v>0.8623601772372218</v>
      </c>
      <c r="BL7">
        <v>0.85811633032103307</v>
      </c>
      <c r="BM7">
        <v>0.85362719091669537</v>
      </c>
      <c r="BN7">
        <v>0.84890551264261316</v>
      </c>
      <c r="BO7">
        <v>0.84396431502577918</v>
      </c>
      <c r="BP7">
        <v>0.83881679797786601</v>
      </c>
      <c r="BQ7">
        <v>0.83347625989871565</v>
      </c>
      <c r="BR7">
        <v>0.82795602014428382</v>
      </c>
      <c r="BS7">
        <v>0.82226934646149674</v>
      </c>
      <c r="BT7">
        <v>0.81642938785836749</v>
      </c>
      <c r="BU7">
        <v>0.81044911324758784</v>
      </c>
      <c r="BV7">
        <v>0.80434125607855766</v>
      </c>
      <c r="BW7">
        <v>0.79811826505878614</v>
      </c>
      <c r="BX7">
        <v>0.79179226096251021</v>
      </c>
      <c r="BY7">
        <v>0.78537499943339073</v>
      </c>
      <c r="BZ7">
        <v>0.77887783960987778</v>
      </c>
      <c r="CA7">
        <v>0.77231171833646506</v>
      </c>
      <c r="CB7">
        <v>0.76568712967131458</v>
      </c>
      <c r="CC7">
        <v>0.75901410936008384</v>
      </c>
      <c r="CD7">
        <v>0.75230222391639812</v>
      </c>
      <c r="CE7">
        <v>0.7455605639302948</v>
      </c>
      <c r="CF7">
        <v>0.73879774121600827</v>
      </c>
      <c r="CG7">
        <v>0.73202188940848445</v>
      </c>
      <c r="CH7">
        <v>0.72524066762284223</v>
      </c>
      <c r="CI7">
        <v>0.71846126680146005</v>
      </c>
      <c r="CJ7">
        <v>0.71169041838836988</v>
      </c>
      <c r="CK7">
        <v>0.7049344049891616</v>
      </c>
      <c r="CL7">
        <v>0.69819907269570614</v>
      </c>
      <c r="CM7">
        <v>0.69148984477787723</v>
      </c>
      <c r="CN7">
        <v>0.68481173646836468</v>
      </c>
      <c r="CO7">
        <v>0.67816937059101468</v>
      </c>
      <c r="CP7">
        <v>0.67156699380738794</v>
      </c>
      <c r="CQ7">
        <v>0.66500849327999356</v>
      </c>
      <c r="CR7">
        <v>0.65849741357357161</v>
      </c>
      <c r="CS7">
        <v>0.65203697363765512</v>
      </c>
      <c r="CT7">
        <v>0.64563008373421005</v>
      </c>
      <c r="CU7">
        <v>0.63927936219335046</v>
      </c>
      <c r="CV7">
        <v>0.63298715189784727</v>
      </c>
      <c r="CW7">
        <v>0.62675553641338522</v>
      </c>
    </row>
    <row r="8" spans="1:101">
      <c r="A8">
        <v>0.64220216852217371</v>
      </c>
      <c r="B8">
        <v>0.64864127836514451</v>
      </c>
      <c r="C8">
        <v>0.65513913882861208</v>
      </c>
      <c r="D8">
        <v>0.66169315988442701</v>
      </c>
      <c r="E8">
        <v>0.66830045357649681</v>
      </c>
      <c r="F8">
        <v>0.67495781645466613</v>
      </c>
      <c r="G8">
        <v>0.68166171178013324</v>
      </c>
      <c r="H8">
        <v>0.68840825162011676</v>
      </c>
      <c r="I8">
        <v>0.6951931789696435</v>
      </c>
      <c r="J8">
        <v>0.70201185006004441</v>
      </c>
      <c r="K8">
        <v>0.7088592170368978</v>
      </c>
      <c r="L8">
        <v>0.71572981121458812</v>
      </c>
      <c r="M8">
        <v>0.72261772714008454</v>
      </c>
      <c r="N8">
        <v>0.72951660772467919</v>
      </c>
      <c r="O8">
        <v>0.73641963072881467</v>
      </c>
      <c r="P8">
        <v>0.74331949691125676</v>
      </c>
      <c r="Q8">
        <v>0.75020842017909617</v>
      </c>
      <c r="R8">
        <v>0.75707812009862563</v>
      </c>
      <c r="S8">
        <v>0.76391981714817447</v>
      </c>
      <c r="T8">
        <v>0.77072423111149901</v>
      </c>
      <c r="U8">
        <v>0.77748158302322412</v>
      </c>
      <c r="V8">
        <v>0.78418160108492041</v>
      </c>
      <c r="W8">
        <v>0.79081353097042084</v>
      </c>
      <c r="X8">
        <v>0.79736615093062579</v>
      </c>
      <c r="Y8">
        <v>0.80382779209001687</v>
      </c>
      <c r="Z8">
        <v>0.81018636429814817</v>
      </c>
      <c r="AA8">
        <v>0.81642938785836749</v>
      </c>
      <c r="AB8">
        <v>0.82254403140200039</v>
      </c>
      <c r="AC8">
        <v>0.82851715610849097</v>
      </c>
      <c r="AD8">
        <v>0.83433536639021111</v>
      </c>
      <c r="AE8">
        <v>0.83998506706487708</v>
      </c>
      <c r="AF8">
        <v>0.84545252692934258</v>
      </c>
      <c r="AG8">
        <v>0.85072394852711752</v>
      </c>
      <c r="AH8">
        <v>0.85578554377008442</v>
      </c>
      <c r="AI8">
        <v>0.86062361493498429</v>
      </c>
      <c r="AJ8">
        <v>0.86522464041044422</v>
      </c>
      <c r="AK8">
        <v>0.86957536442435035</v>
      </c>
      <c r="AL8">
        <v>0.87366288983854656</v>
      </c>
      <c r="AM8">
        <v>0.87747477296291077</v>
      </c>
      <c r="AN8">
        <v>0.88099911921885166</v>
      </c>
      <c r="AO8">
        <v>0.88422467837834162</v>
      </c>
      <c r="AP8">
        <v>0.88714093802372007</v>
      </c>
      <c r="AQ8">
        <v>0.88973821382029805</v>
      </c>
      <c r="AR8">
        <v>0.89200773517221954</v>
      </c>
      <c r="AS8">
        <v>0.8939417248451379</v>
      </c>
      <c r="AT8">
        <v>0.89553347118899029</v>
      </c>
      <c r="AU8">
        <v>0.89677739168109138</v>
      </c>
      <c r="AV8">
        <v>0.89766908663309619</v>
      </c>
      <c r="AW8">
        <v>0.898205382062774</v>
      </c>
      <c r="AX8">
        <v>0.89838436091920082</v>
      </c>
      <c r="AY8">
        <v>0.898205382062774</v>
      </c>
      <c r="AZ8">
        <v>0.89766908663309619</v>
      </c>
      <c r="BA8">
        <v>0.89677739168109138</v>
      </c>
      <c r="BB8">
        <v>0.89553347118899029</v>
      </c>
      <c r="BC8">
        <v>0.8939417248451379</v>
      </c>
      <c r="BD8">
        <v>0.89200773517221954</v>
      </c>
      <c r="BE8">
        <v>0.88973821382029805</v>
      </c>
      <c r="BF8">
        <v>0.88714093802372007</v>
      </c>
      <c r="BG8">
        <v>0.88422467837834162</v>
      </c>
      <c r="BH8">
        <v>0.88099911921885166</v>
      </c>
      <c r="BI8">
        <v>0.87747477296291077</v>
      </c>
      <c r="BJ8">
        <v>0.87366288983854656</v>
      </c>
      <c r="BK8">
        <v>0.86957536442435035</v>
      </c>
      <c r="BL8">
        <v>0.86522464041044422</v>
      </c>
      <c r="BM8">
        <v>0.86062361493498429</v>
      </c>
      <c r="BN8">
        <v>0.85578554377008442</v>
      </c>
      <c r="BO8">
        <v>0.85072394852711752</v>
      </c>
      <c r="BP8">
        <v>0.84545252692934258</v>
      </c>
      <c r="BQ8">
        <v>0.83998506706487708</v>
      </c>
      <c r="BR8">
        <v>0.83433536639021111</v>
      </c>
      <c r="BS8">
        <v>0.82851715610849097</v>
      </c>
      <c r="BT8">
        <v>0.82254403140200039</v>
      </c>
      <c r="BU8">
        <v>0.81642938785836749</v>
      </c>
      <c r="BV8">
        <v>0.81018636429814817</v>
      </c>
      <c r="BW8">
        <v>0.80382779209001687</v>
      </c>
      <c r="BX8">
        <v>0.79736615093062579</v>
      </c>
      <c r="BY8">
        <v>0.79081353097042084</v>
      </c>
      <c r="BZ8">
        <v>0.78418160108492041</v>
      </c>
      <c r="CA8">
        <v>0.77748158302322412</v>
      </c>
      <c r="CB8">
        <v>0.77072423111149901</v>
      </c>
      <c r="CC8">
        <v>0.76391981714817447</v>
      </c>
      <c r="CD8">
        <v>0.75707812009862563</v>
      </c>
      <c r="CE8">
        <v>0.75020842017909617</v>
      </c>
      <c r="CF8">
        <v>0.74331949691125676</v>
      </c>
      <c r="CG8">
        <v>0.73641963072881467</v>
      </c>
      <c r="CH8">
        <v>0.72951660772467919</v>
      </c>
      <c r="CI8">
        <v>0.72261772714008454</v>
      </c>
      <c r="CJ8">
        <v>0.71572981121458812</v>
      </c>
      <c r="CK8">
        <v>0.7088592170368978</v>
      </c>
      <c r="CL8">
        <v>0.70201185006004441</v>
      </c>
      <c r="CM8">
        <v>0.6951931789696435</v>
      </c>
      <c r="CN8">
        <v>0.68840825162011676</v>
      </c>
      <c r="CO8">
        <v>0.68166171178013324</v>
      </c>
      <c r="CP8">
        <v>0.67495781645466613</v>
      </c>
      <c r="CQ8">
        <v>0.66830045357649681</v>
      </c>
      <c r="CR8">
        <v>0.66169315988442701</v>
      </c>
      <c r="CS8">
        <v>0.65513913882861208</v>
      </c>
      <c r="CT8">
        <v>0.64864127836514451</v>
      </c>
      <c r="CU8">
        <v>0.64220216852217371</v>
      </c>
      <c r="CV8">
        <v>0.63582411863838872</v>
      </c>
      <c r="CW8">
        <v>0.62950917419159935</v>
      </c>
    </row>
    <row r="9" spans="1:101">
      <c r="A9">
        <v>0.64503286167786789</v>
      </c>
      <c r="B9">
        <v>0.651558364144604</v>
      </c>
      <c r="C9">
        <v>0.65814518171441749</v>
      </c>
      <c r="D9">
        <v>0.66479075515903108</v>
      </c>
      <c r="E9">
        <v>0.67149222155376787</v>
      </c>
      <c r="F9">
        <v>0.67824639590452218</v>
      </c>
      <c r="G9">
        <v>0.68504975248776334</v>
      </c>
      <c r="H9">
        <v>0.69189840602166386</v>
      </c>
      <c r="I9">
        <v>0.69878809280755938</v>
      </c>
      <c r="J9">
        <v>0.70571415200378129</v>
      </c>
      <c r="K9">
        <v>0.7126715072183698</v>
      </c>
      <c r="L9">
        <v>0.71965464863310147</v>
      </c>
      <c r="M9">
        <v>0.72665761589840583</v>
      </c>
      <c r="N9">
        <v>0.7336739820667777</v>
      </c>
      <c r="O9">
        <v>0.74069683886077664</v>
      </c>
      <c r="P9">
        <v>0.74771878360010879</v>
      </c>
      <c r="Q9">
        <v>0.7547319081399414</v>
      </c>
      <c r="R9">
        <v>0.76172779019872416</v>
      </c>
      <c r="S9">
        <v>0.76869748747745892</v>
      </c>
      <c r="T9">
        <v>0.77563153499252879</v>
      </c>
      <c r="U9">
        <v>0.78251994605968467</v>
      </c>
      <c r="V9">
        <v>0.78935221737632633</v>
      </c>
      <c r="W9">
        <v>0.79611733865141288</v>
      </c>
      <c r="X9">
        <v>0.80280380722580313</v>
      </c>
      <c r="Y9">
        <v>0.80939964810908283</v>
      </c>
      <c r="Z9">
        <v>0.81589243983063175</v>
      </c>
      <c r="AA9">
        <v>0.82226934646149674</v>
      </c>
      <c r="AB9">
        <v>0.82851715610849097</v>
      </c>
      <c r="AC9">
        <v>0.83462232611198595</v>
      </c>
      <c r="AD9">
        <v>0.84057103509363273</v>
      </c>
      <c r="AE9">
        <v>0.84634924189972405</v>
      </c>
      <c r="AF9">
        <v>0.85194275137059727</v>
      </c>
      <c r="AG9">
        <v>0.85733728673754184</v>
      </c>
      <c r="AH9">
        <v>0.86251856830793716</v>
      </c>
      <c r="AI9">
        <v>0.86747239794936037</v>
      </c>
      <c r="AJ9">
        <v>0.87218474872749729</v>
      </c>
      <c r="AK9">
        <v>0.87664185889484159</v>
      </c>
      <c r="AL9">
        <v>0.88083032927205518</v>
      </c>
      <c r="AM9">
        <v>0.88473722291662682</v>
      </c>
      <c r="AN9">
        <v>0.88835016583963733</v>
      </c>
      <c r="AO9">
        <v>0.89165744741664599</v>
      </c>
      <c r="AP9">
        <v>0.89464811904848718</v>
      </c>
      <c r="AQ9">
        <v>0.89731208956722464</v>
      </c>
      <c r="AR9">
        <v>0.89964021585610066</v>
      </c>
      <c r="AS9">
        <v>0.90162438716346871</v>
      </c>
      <c r="AT9">
        <v>0.9032576016416628</v>
      </c>
      <c r="AU9">
        <v>0.90453403373329089</v>
      </c>
      <c r="AV9">
        <v>0.90544909115872541</v>
      </c>
      <c r="AW9">
        <v>0.90599946042714874</v>
      </c>
      <c r="AX9">
        <v>0.90618313999526545</v>
      </c>
      <c r="AY9">
        <v>0.90599946042714874</v>
      </c>
      <c r="AZ9">
        <v>0.90544909115872541</v>
      </c>
      <c r="BA9">
        <v>0.90453403373329089</v>
      </c>
      <c r="BB9">
        <v>0.9032576016416628</v>
      </c>
      <c r="BC9">
        <v>0.90162438716346871</v>
      </c>
      <c r="BD9">
        <v>0.89964021585610066</v>
      </c>
      <c r="BE9">
        <v>0.89731208956722464</v>
      </c>
      <c r="BF9">
        <v>0.89464811904848718</v>
      </c>
      <c r="BG9">
        <v>0.89165744741664599</v>
      </c>
      <c r="BH9">
        <v>0.88835016583963733</v>
      </c>
      <c r="BI9">
        <v>0.88473722291662682</v>
      </c>
      <c r="BJ9">
        <v>0.88083032927205518</v>
      </c>
      <c r="BK9">
        <v>0.87664185889484159</v>
      </c>
      <c r="BL9">
        <v>0.87218474872749729</v>
      </c>
      <c r="BM9">
        <v>0.86747239794936037</v>
      </c>
      <c r="BN9">
        <v>0.86251856830793716</v>
      </c>
      <c r="BO9">
        <v>0.85733728673754184</v>
      </c>
      <c r="BP9">
        <v>0.85194275137059727</v>
      </c>
      <c r="BQ9">
        <v>0.84634924189972405</v>
      </c>
      <c r="BR9">
        <v>0.84057103509363273</v>
      </c>
      <c r="BS9">
        <v>0.83462232611198595</v>
      </c>
      <c r="BT9">
        <v>0.82851715610849097</v>
      </c>
      <c r="BU9">
        <v>0.82226934646149674</v>
      </c>
      <c r="BV9">
        <v>0.81589243983063175</v>
      </c>
      <c r="BW9">
        <v>0.80939964810908283</v>
      </c>
      <c r="BX9">
        <v>0.80280380722580313</v>
      </c>
      <c r="BY9">
        <v>0.79611733865141288</v>
      </c>
      <c r="BZ9">
        <v>0.78935221737632633</v>
      </c>
      <c r="CA9">
        <v>0.78251994605968467</v>
      </c>
      <c r="CB9">
        <v>0.77563153499252879</v>
      </c>
      <c r="CC9">
        <v>0.76869748747745892</v>
      </c>
      <c r="CD9">
        <v>0.76172779019872416</v>
      </c>
      <c r="CE9">
        <v>0.7547319081399414</v>
      </c>
      <c r="CF9">
        <v>0.74771878360010879</v>
      </c>
      <c r="CG9">
        <v>0.74069683886077664</v>
      </c>
      <c r="CH9">
        <v>0.7336739820667777</v>
      </c>
      <c r="CI9">
        <v>0.72665761589840583</v>
      </c>
      <c r="CJ9">
        <v>0.71965464863310147</v>
      </c>
      <c r="CK9">
        <v>0.7126715072183698</v>
      </c>
      <c r="CL9">
        <v>0.70571415200378129</v>
      </c>
      <c r="CM9">
        <v>0.69878809280755938</v>
      </c>
      <c r="CN9">
        <v>0.69189840602166386</v>
      </c>
      <c r="CO9">
        <v>0.68504975248776334</v>
      </c>
      <c r="CP9">
        <v>0.67824639590452218</v>
      </c>
      <c r="CQ9">
        <v>0.67149222155376787</v>
      </c>
      <c r="CR9">
        <v>0.66479075515903108</v>
      </c>
      <c r="CS9">
        <v>0.65814518171441749</v>
      </c>
      <c r="CT9">
        <v>0.651558364144604</v>
      </c>
      <c r="CU9">
        <v>0.64503286167786789</v>
      </c>
      <c r="CV9">
        <v>0.6385709478333903</v>
      </c>
      <c r="CW9">
        <v>0.63217462794163448</v>
      </c>
    </row>
    <row r="10" spans="1:101">
      <c r="A10">
        <v>0.64776705303201676</v>
      </c>
      <c r="B10">
        <v>0.65437674443894167</v>
      </c>
      <c r="C10">
        <v>0.66105028841630376</v>
      </c>
      <c r="D10">
        <v>0.66778515877332312</v>
      </c>
      <c r="E10">
        <v>0.67457852009627528</v>
      </c>
      <c r="F10">
        <v>0.6814272085755172</v>
      </c>
      <c r="G10">
        <v>0.68832771248540192</v>
      </c>
      <c r="H10">
        <v>0.69527615243523344</v>
      </c>
      <c r="I10">
        <v>0.70226826153145216</v>
      </c>
      <c r="J10">
        <v>0.70929936561519058</v>
      </c>
      <c r="K10">
        <v>0.71636436376510226</v>
      </c>
      <c r="L10">
        <v>0.72345770928279074</v>
      </c>
      <c r="M10">
        <v>0.73057339140701338</v>
      </c>
      <c r="N10">
        <v>0.73770491803278693</v>
      </c>
      <c r="O10">
        <v>0.7448452997421311</v>
      </c>
      <c r="P10">
        <v>0.75198703548391299</v>
      </c>
      <c r="Q10">
        <v>0.75912210027040627</v>
      </c>
      <c r="R10">
        <v>0.76624193528694806</v>
      </c>
      <c r="S10">
        <v>0.77333744083748024</v>
      </c>
      <c r="T10">
        <v>0.78039897257170798</v>
      </c>
      <c r="U10">
        <v>0.787416341457844</v>
      </c>
      <c r="V10">
        <v>0.79437881797704524</v>
      </c>
      <c r="W10">
        <v>0.80127514102023301</v>
      </c>
      <c r="X10">
        <v>0.80809353196344846</v>
      </c>
      <c r="Y10">
        <v>0.81482171438266671</v>
      </c>
      <c r="Z10">
        <v>0.82144693984152639</v>
      </c>
      <c r="AA10">
        <v>0.82795602014428382</v>
      </c>
      <c r="AB10">
        <v>0.83433536639021111</v>
      </c>
      <c r="AC10">
        <v>0.84057103509363273</v>
      </c>
      <c r="AD10">
        <v>0.84664878154523759</v>
      </c>
      <c r="AE10">
        <v>0.85255412048506696</v>
      </c>
      <c r="AF10">
        <v>0.85827239403612188</v>
      </c>
      <c r="AG10">
        <v>0.86378884671097977</v>
      </c>
      <c r="AH10">
        <v>0.86908870715402131</v>
      </c>
      <c r="AI10">
        <v>0.87415727612153771</v>
      </c>
      <c r="AJ10">
        <v>0.87898002003458098</v>
      </c>
      <c r="AK10">
        <v>0.88354266926924896</v>
      </c>
      <c r="AL10">
        <v>0.88783132018114186</v>
      </c>
      <c r="AM10">
        <v>0.89183253970059528</v>
      </c>
      <c r="AN10">
        <v>0.89553347118899029</v>
      </c>
      <c r="AO10">
        <v>0.89892194012014714</v>
      </c>
      <c r="AP10">
        <v>0.90198655805060513</v>
      </c>
      <c r="AQ10">
        <v>0.90471682327415526</v>
      </c>
      <c r="AR10">
        <v>0.90710321652427595</v>
      </c>
      <c r="AS10">
        <v>0.90913729009698963</v>
      </c>
      <c r="AT10">
        <v>0.9108117488186861</v>
      </c>
      <c r="AU10">
        <v>0.91212052137958988</v>
      </c>
      <c r="AV10">
        <v>0.91305882069299682</v>
      </c>
      <c r="AW10">
        <v>0.91362319212055032</v>
      </c>
      <c r="AX10">
        <v>0.91381154862025715</v>
      </c>
      <c r="AY10">
        <v>0.91362319212055032</v>
      </c>
      <c r="AZ10">
        <v>0.91305882069299682</v>
      </c>
      <c r="BA10">
        <v>0.91212052137958988</v>
      </c>
      <c r="BB10">
        <v>0.9108117488186861</v>
      </c>
      <c r="BC10">
        <v>0.90913729009698963</v>
      </c>
      <c r="BD10">
        <v>0.90710321652427595</v>
      </c>
      <c r="BE10">
        <v>0.90471682327415526</v>
      </c>
      <c r="BF10">
        <v>0.90198655805060513</v>
      </c>
      <c r="BG10">
        <v>0.89892194012014714</v>
      </c>
      <c r="BH10">
        <v>0.89553347118899029</v>
      </c>
      <c r="BI10">
        <v>0.89183253970059528</v>
      </c>
      <c r="BJ10">
        <v>0.88783132018114186</v>
      </c>
      <c r="BK10">
        <v>0.88354266926924896</v>
      </c>
      <c r="BL10">
        <v>0.87898002003458098</v>
      </c>
      <c r="BM10">
        <v>0.87415727612153771</v>
      </c>
      <c r="BN10">
        <v>0.86908870715402131</v>
      </c>
      <c r="BO10">
        <v>0.86378884671097977</v>
      </c>
      <c r="BP10">
        <v>0.85827239403612188</v>
      </c>
      <c r="BQ10">
        <v>0.85255412048506696</v>
      </c>
      <c r="BR10">
        <v>0.84664878154523759</v>
      </c>
      <c r="BS10">
        <v>0.84057103509363273</v>
      </c>
      <c r="BT10">
        <v>0.83433536639021111</v>
      </c>
      <c r="BU10">
        <v>0.82795602014428382</v>
      </c>
      <c r="BV10">
        <v>0.82144693984152639</v>
      </c>
      <c r="BW10">
        <v>0.81482171438266671</v>
      </c>
      <c r="BX10">
        <v>0.80809353196344846</v>
      </c>
      <c r="BY10">
        <v>0.80127514102023301</v>
      </c>
      <c r="BZ10">
        <v>0.79437881797704524</v>
      </c>
      <c r="CA10">
        <v>0.787416341457844</v>
      </c>
      <c r="CB10">
        <v>0.78039897257170798</v>
      </c>
      <c r="CC10">
        <v>0.77333744083748024</v>
      </c>
      <c r="CD10">
        <v>0.76624193528694806</v>
      </c>
      <c r="CE10">
        <v>0.75912210027040627</v>
      </c>
      <c r="CF10">
        <v>0.75198703548391299</v>
      </c>
      <c r="CG10">
        <v>0.7448452997421311</v>
      </c>
      <c r="CH10">
        <v>0.73770491803278693</v>
      </c>
      <c r="CI10">
        <v>0.73057339140701338</v>
      </c>
      <c r="CJ10">
        <v>0.72345770928279074</v>
      </c>
      <c r="CK10">
        <v>0.71636436376510226</v>
      </c>
      <c r="CL10">
        <v>0.70929936561519058</v>
      </c>
      <c r="CM10">
        <v>0.70226826153145216</v>
      </c>
      <c r="CN10">
        <v>0.69527615243523344</v>
      </c>
      <c r="CO10">
        <v>0.68832771248540192</v>
      </c>
      <c r="CP10">
        <v>0.6814272085755172</v>
      </c>
      <c r="CQ10">
        <v>0.67457852009627528</v>
      </c>
      <c r="CR10">
        <v>0.66778515877332312</v>
      </c>
      <c r="CS10">
        <v>0.66105028841630376</v>
      </c>
      <c r="CT10">
        <v>0.65437674443894167</v>
      </c>
      <c r="CU10">
        <v>0.64776705303201676</v>
      </c>
      <c r="CV10">
        <v>0.64122344989118674</v>
      </c>
      <c r="CW10">
        <v>0.63474789841979673</v>
      </c>
    </row>
    <row r="11" spans="1:101">
      <c r="A11">
        <v>0.65040040053114334</v>
      </c>
      <c r="B11">
        <v>0.65709186786514029</v>
      </c>
      <c r="C11">
        <v>0.66384968866481353</v>
      </c>
      <c r="D11">
        <v>0.67067137172343971</v>
      </c>
      <c r="E11">
        <v>0.67755411133930166</v>
      </c>
      <c r="F11">
        <v>0.68449476735327353</v>
      </c>
      <c r="G11">
        <v>0.69148984477787723</v>
      </c>
      <c r="H11">
        <v>0.69853547313569964</v>
      </c>
      <c r="I11">
        <v>0.70562738564800931</v>
      </c>
      <c r="J11">
        <v>0.7127608984394449</v>
      </c>
      <c r="K11">
        <v>0.71993088995168775</v>
      </c>
      <c r="L11">
        <v>0.72713178078794893</v>
      </c>
      <c r="M11">
        <v>0.73435751424064855</v>
      </c>
      <c r="N11">
        <v>0.74160153778654314</v>
      </c>
      <c r="O11">
        <v>0.74885678586631144</v>
      </c>
      <c r="P11">
        <v>0.75611566429869337</v>
      </c>
      <c r="Q11">
        <v>0.76337003671197379</v>
      </c>
      <c r="R11">
        <v>0.77061121340708438</v>
      </c>
      <c r="S11">
        <v>0.77782994309582643</v>
      </c>
      <c r="T11">
        <v>0.78501640798355832</v>
      </c>
      <c r="U11">
        <v>0.79216022268679298</v>
      </c>
      <c r="V11">
        <v>0.79925043749106139</v>
      </c>
      <c r="W11">
        <v>0.80627554646152444</v>
      </c>
      <c r="X11">
        <v>0.81322350091647488</v>
      </c>
      <c r="Y11">
        <v>0.82008172876034902</v>
      </c>
      <c r="Z11">
        <v>0.82683716014645514</v>
      </c>
      <c r="AA11">
        <v>0.83347625989871565</v>
      </c>
      <c r="AB11">
        <v>0.83998506706487708</v>
      </c>
      <c r="AC11">
        <v>0.84634924189972405</v>
      </c>
      <c r="AD11">
        <v>0.85255412048506696</v>
      </c>
      <c r="AE11">
        <v>0.8585847770834214</v>
      </c>
      <c r="AF11">
        <v>0.86442609419471084</v>
      </c>
      <c r="AG11">
        <v>0.87006284014109725</v>
      </c>
      <c r="AH11">
        <v>0.87547975384608301</v>
      </c>
      <c r="AI11">
        <v>0.88066163630310956</v>
      </c>
      <c r="AJ11">
        <v>0.88559344804967077</v>
      </c>
      <c r="AK11">
        <v>0.890260411780047</v>
      </c>
      <c r="AL11">
        <v>0.89464811904848718</v>
      </c>
      <c r="AM11">
        <v>0.89874263984108826</v>
      </c>
      <c r="AN11">
        <v>0.90253063363524688</v>
      </c>
      <c r="AO11">
        <v>0.90599946042714874</v>
      </c>
      <c r="AP11">
        <v>0.90913729009698963</v>
      </c>
      <c r="AQ11">
        <v>0.91193320840474701</v>
      </c>
      <c r="AR11">
        <v>0.91437731787182952</v>
      </c>
      <c r="AS11">
        <v>0.91646083181018878</v>
      </c>
      <c r="AT11">
        <v>0.91817615981336909</v>
      </c>
      <c r="AU11">
        <v>0.91951698312467145</v>
      </c>
      <c r="AV11">
        <v>0.92047831844537953</v>
      </c>
      <c r="AW11">
        <v>0.92105656893803922</v>
      </c>
      <c r="AX11">
        <v>0.9212495614113857</v>
      </c>
      <c r="AY11">
        <v>0.92105656893803922</v>
      </c>
      <c r="AZ11">
        <v>0.92047831844537953</v>
      </c>
      <c r="BA11">
        <v>0.91951698312467145</v>
      </c>
      <c r="BB11">
        <v>0.91817615981336909</v>
      </c>
      <c r="BC11">
        <v>0.91646083181018878</v>
      </c>
      <c r="BD11">
        <v>0.91437731787182952</v>
      </c>
      <c r="BE11">
        <v>0.91193320840474701</v>
      </c>
      <c r="BF11">
        <v>0.90913729009698963</v>
      </c>
      <c r="BG11">
        <v>0.90599946042714874</v>
      </c>
      <c r="BH11">
        <v>0.90253063363524688</v>
      </c>
      <c r="BI11">
        <v>0.89874263984108826</v>
      </c>
      <c r="BJ11">
        <v>0.89464811904848718</v>
      </c>
      <c r="BK11">
        <v>0.890260411780047</v>
      </c>
      <c r="BL11">
        <v>0.88559344804967077</v>
      </c>
      <c r="BM11">
        <v>0.88066163630310956</v>
      </c>
      <c r="BN11">
        <v>0.87547975384608301</v>
      </c>
      <c r="BO11">
        <v>0.87006284014109725</v>
      </c>
      <c r="BP11">
        <v>0.86442609419471084</v>
      </c>
      <c r="BQ11">
        <v>0.8585847770834214</v>
      </c>
      <c r="BR11">
        <v>0.85255412048506696</v>
      </c>
      <c r="BS11">
        <v>0.84634924189972405</v>
      </c>
      <c r="BT11">
        <v>0.83998506706487708</v>
      </c>
      <c r="BU11">
        <v>0.83347625989871565</v>
      </c>
      <c r="BV11">
        <v>0.82683716014645514</v>
      </c>
      <c r="BW11">
        <v>0.82008172876034902</v>
      </c>
      <c r="BX11">
        <v>0.81322350091647488</v>
      </c>
      <c r="BY11">
        <v>0.80627554646152444</v>
      </c>
      <c r="BZ11">
        <v>0.79925043749106139</v>
      </c>
      <c r="CA11">
        <v>0.79216022268679298</v>
      </c>
      <c r="CB11">
        <v>0.78501640798355832</v>
      </c>
      <c r="CC11">
        <v>0.77782994309582643</v>
      </c>
      <c r="CD11">
        <v>0.77061121340708438</v>
      </c>
      <c r="CE11">
        <v>0.76337003671197379</v>
      </c>
      <c r="CF11">
        <v>0.75611566429869337</v>
      </c>
      <c r="CG11">
        <v>0.74885678586631144</v>
      </c>
      <c r="CH11">
        <v>0.74160153778654314</v>
      </c>
      <c r="CI11">
        <v>0.73435751424064855</v>
      </c>
      <c r="CJ11">
        <v>0.72713178078794893</v>
      </c>
      <c r="CK11">
        <v>0.71993088995168775</v>
      </c>
      <c r="CL11">
        <v>0.7127608984394449</v>
      </c>
      <c r="CM11">
        <v>0.70562738564800931</v>
      </c>
      <c r="CN11">
        <v>0.69853547313569964</v>
      </c>
      <c r="CO11">
        <v>0.69148984477787723</v>
      </c>
      <c r="CP11">
        <v>0.68449476735327353</v>
      </c>
      <c r="CQ11">
        <v>0.67755411133930166</v>
      </c>
      <c r="CR11">
        <v>0.67067137172343971</v>
      </c>
      <c r="CS11">
        <v>0.66384968866481353</v>
      </c>
      <c r="CT11">
        <v>0.65709186786514029</v>
      </c>
      <c r="CU11">
        <v>0.65040040053114334</v>
      </c>
      <c r="CV11">
        <v>0.64377748283140246</v>
      </c>
      <c r="CW11">
        <v>0.63722503476937864</v>
      </c>
    </row>
    <row r="12" spans="1:101">
      <c r="A12">
        <v>0.6529286250990104</v>
      </c>
      <c r="B12">
        <v>0.6596992457003138</v>
      </c>
      <c r="C12">
        <v>0.66653867427189217</v>
      </c>
      <c r="D12">
        <v>0.67344445621766191</v>
      </c>
      <c r="E12">
        <v>0.6804138174397717</v>
      </c>
      <c r="F12">
        <v>0.68744364360083221</v>
      </c>
      <c r="G12">
        <v>0.6945304589153195</v>
      </c>
      <c r="H12">
        <v>0.70167040458748187</v>
      </c>
      <c r="I12">
        <v>0.7088592170368978</v>
      </c>
      <c r="J12">
        <v>0.7160922060789302</v>
      </c>
      <c r="K12">
        <v>0.72336423325561816</v>
      </c>
      <c r="L12">
        <v>0.7306696905429233</v>
      </c>
      <c r="M12">
        <v>0.73800247969249766</v>
      </c>
      <c r="N12">
        <v>0.7453559924999299</v>
      </c>
      <c r="O12">
        <v>0.75272309232633527</v>
      </c>
      <c r="P12">
        <v>0.76009609723561289</v>
      </c>
      <c r="Q12">
        <v>0.76746676514497636</v>
      </c>
      <c r="R12">
        <v>0.7748262814206015</v>
      </c>
      <c r="S12">
        <v>0.78216524938237297</v>
      </c>
      <c r="T12">
        <v>0.78947368421052633</v>
      </c>
      <c r="U12">
        <v>0.79674101077107495</v>
      </c>
      <c r="V12">
        <v>0.80395606589472557</v>
      </c>
      <c r="W12">
        <v>0.81110710565381261</v>
      </c>
      <c r="X12">
        <v>0.81818181818181823</v>
      </c>
      <c r="Y12">
        <v>0.8251673425684185</v>
      </c>
      <c r="Z12">
        <v>0.83205029433784372</v>
      </c>
      <c r="AA12">
        <v>0.83881679797786601</v>
      </c>
      <c r="AB12">
        <v>0.84545252692934258</v>
      </c>
      <c r="AC12">
        <v>0.85194275137059727</v>
      </c>
      <c r="AD12">
        <v>0.85827239403612188</v>
      </c>
      <c r="AE12">
        <v>0.86442609419471084</v>
      </c>
      <c r="AF12">
        <v>0.8703882797784892</v>
      </c>
      <c r="AG12">
        <v>0.87614324750239814</v>
      </c>
      <c r="AH12">
        <v>0.88167525064547869</v>
      </c>
      <c r="AI12">
        <v>0.88696859398362393</v>
      </c>
      <c r="AJ12">
        <v>0.89200773517221954</v>
      </c>
      <c r="AK12">
        <v>0.89677739168109138</v>
      </c>
      <c r="AL12">
        <v>0.90126265218916457</v>
      </c>
      <c r="AM12">
        <v>0.90544909115872541</v>
      </c>
      <c r="AN12">
        <v>0.90932288513619919</v>
      </c>
      <c r="AO12">
        <v>0.91287092917527679</v>
      </c>
      <c r="AP12">
        <v>0.91608095165633008</v>
      </c>
      <c r="AQ12">
        <v>0.9189416256902222</v>
      </c>
      <c r="AR12">
        <v>0.92144267525092682</v>
      </c>
      <c r="AS12">
        <v>0.92357497418465462</v>
      </c>
      <c r="AT12">
        <v>0.92533063629674805</v>
      </c>
      <c r="AU12">
        <v>0.92670309482282331</v>
      </c>
      <c r="AV12">
        <v>0.92768716974682641</v>
      </c>
      <c r="AW12">
        <v>0.92827912163291404</v>
      </c>
      <c r="AX12">
        <v>0.9284766908852593</v>
      </c>
      <c r="AY12">
        <v>0.92827912163291404</v>
      </c>
      <c r="AZ12">
        <v>0.92768716974682641</v>
      </c>
      <c r="BA12">
        <v>0.92670309482282331</v>
      </c>
      <c r="BB12">
        <v>0.92533063629674805</v>
      </c>
      <c r="BC12">
        <v>0.92357497418465462</v>
      </c>
      <c r="BD12">
        <v>0.92144267525092682</v>
      </c>
      <c r="BE12">
        <v>0.9189416256902222</v>
      </c>
      <c r="BF12">
        <v>0.91608095165633008</v>
      </c>
      <c r="BG12">
        <v>0.91287092917527679</v>
      </c>
      <c r="BH12">
        <v>0.90932288513619919</v>
      </c>
      <c r="BI12">
        <v>0.90544909115872541</v>
      </c>
      <c r="BJ12">
        <v>0.90126265218916457</v>
      </c>
      <c r="BK12">
        <v>0.89677739168109138</v>
      </c>
      <c r="BL12">
        <v>0.89200773517221954</v>
      </c>
      <c r="BM12">
        <v>0.88696859398362393</v>
      </c>
      <c r="BN12">
        <v>0.88167525064547869</v>
      </c>
      <c r="BO12">
        <v>0.87614324750239814</v>
      </c>
      <c r="BP12">
        <v>0.8703882797784892</v>
      </c>
      <c r="BQ12">
        <v>0.86442609419471084</v>
      </c>
      <c r="BR12">
        <v>0.85827239403612188</v>
      </c>
      <c r="BS12">
        <v>0.85194275137059727</v>
      </c>
      <c r="BT12">
        <v>0.84545252692934258</v>
      </c>
      <c r="BU12">
        <v>0.83881679797786601</v>
      </c>
      <c r="BV12">
        <v>0.83205029433784372</v>
      </c>
      <c r="BW12">
        <v>0.8251673425684185</v>
      </c>
      <c r="BX12">
        <v>0.81818181818181823</v>
      </c>
      <c r="BY12">
        <v>0.81110710565381261</v>
      </c>
      <c r="BZ12">
        <v>0.80395606589472557</v>
      </c>
      <c r="CA12">
        <v>0.79674101077107495</v>
      </c>
      <c r="CB12">
        <v>0.78947368421052633</v>
      </c>
      <c r="CC12">
        <v>0.78216524938237297</v>
      </c>
      <c r="CD12">
        <v>0.7748262814206015</v>
      </c>
      <c r="CE12">
        <v>0.76746676514497636</v>
      </c>
      <c r="CF12">
        <v>0.76009609723561289</v>
      </c>
      <c r="CG12">
        <v>0.75272309232633527</v>
      </c>
      <c r="CH12">
        <v>0.7453559924999299</v>
      </c>
      <c r="CI12">
        <v>0.73800247969249766</v>
      </c>
      <c r="CJ12">
        <v>0.7306696905429233</v>
      </c>
      <c r="CK12">
        <v>0.72336423325561816</v>
      </c>
      <c r="CL12">
        <v>0.7160922060789302</v>
      </c>
      <c r="CM12">
        <v>0.7088592170368978</v>
      </c>
      <c r="CN12">
        <v>0.70167040458748187</v>
      </c>
      <c r="CO12">
        <v>0.6945304589153195</v>
      </c>
      <c r="CP12">
        <v>0.68744364360083221</v>
      </c>
      <c r="CQ12">
        <v>0.6804138174397717</v>
      </c>
      <c r="CR12">
        <v>0.67344445621766191</v>
      </c>
      <c r="CS12">
        <v>0.66653867427189217</v>
      </c>
      <c r="CT12">
        <v>0.6596992457003138</v>
      </c>
      <c r="CU12">
        <v>0.6529286250990104</v>
      </c>
      <c r="CV12">
        <v>0.64622896773348382</v>
      </c>
      <c r="CW12">
        <v>0.63960214906683133</v>
      </c>
    </row>
    <row r="13" spans="1:101">
      <c r="A13">
        <v>0.65534752746946368</v>
      </c>
      <c r="B13">
        <v>0.66219446978037277</v>
      </c>
      <c r="C13">
        <v>0.66911261815716716</v>
      </c>
      <c r="D13">
        <v>0.67609955589455351</v>
      </c>
      <c r="E13">
        <v>0.68315254205286979</v>
      </c>
      <c r="F13">
        <v>0.69026848996263346</v>
      </c>
      <c r="G13">
        <v>0.69744394519551678</v>
      </c>
      <c r="H13">
        <v>0.7046750631182267</v>
      </c>
      <c r="I13">
        <v>0.71195758617043481</v>
      </c>
      <c r="J13">
        <v>0.71928682103502029</v>
      </c>
      <c r="K13">
        <v>0.72665761589840583</v>
      </c>
      <c r="L13">
        <v>0.73406433803058502</v>
      </c>
      <c r="M13">
        <v>0.74150085194835103</v>
      </c>
      <c r="N13">
        <v>0.74896049846093193</v>
      </c>
      <c r="O13">
        <v>0.7564360749342901</v>
      </c>
      <c r="P13">
        <v>0.76391981714817447</v>
      </c>
      <c r="Q13">
        <v>0.77140338315790269</v>
      </c>
      <c r="R13">
        <v>0.77887783960987778</v>
      </c>
      <c r="S13">
        <v>0.78633365099493413</v>
      </c>
      <c r="T13">
        <v>0.79376067235547787</v>
      </c>
      <c r="U13">
        <v>0.80114814598955664</v>
      </c>
      <c r="V13">
        <v>0.80848470271582773</v>
      </c>
      <c r="W13">
        <v>0.8157583682760613</v>
      </c>
      <c r="X13">
        <v>0.82295657545438694</v>
      </c>
      <c r="Y13">
        <v>0.83006618248294117</v>
      </c>
      <c r="Z13">
        <v>0.8370734982798651</v>
      </c>
      <c r="AA13">
        <v>0.84396431502577918</v>
      </c>
      <c r="AB13">
        <v>0.85072394852711752</v>
      </c>
      <c r="AC13">
        <v>0.85733728673754184</v>
      </c>
      <c r="AD13">
        <v>0.86378884671097977</v>
      </c>
      <c r="AE13">
        <v>0.87006284014109725</v>
      </c>
      <c r="AF13">
        <v>0.87614324750239814</v>
      </c>
      <c r="AG13">
        <v>0.88201390064861218</v>
      </c>
      <c r="AH13">
        <v>0.88765857354653055</v>
      </c>
      <c r="AI13">
        <v>0.89306108063093426</v>
      </c>
      <c r="AJ13">
        <v>0.898205382062774</v>
      </c>
      <c r="AK13">
        <v>0.90307569496342266</v>
      </c>
      <c r="AL13">
        <v>0.9076566094887295</v>
      </c>
      <c r="AM13">
        <v>0.91193320840474701</v>
      </c>
      <c r="AN13">
        <v>0.91589118863996866</v>
      </c>
      <c r="AO13">
        <v>0.91951698312467145</v>
      </c>
      <c r="AP13">
        <v>0.92279788109444472</v>
      </c>
      <c r="AQ13">
        <v>0.92572214493973515</v>
      </c>
      <c r="AR13">
        <v>0.92827912163291404</v>
      </c>
      <c r="AS13">
        <v>0.93045934676437558</v>
      </c>
      <c r="AT13">
        <v>0.93225463927317187</v>
      </c>
      <c r="AU13">
        <v>0.93365818506735276</v>
      </c>
      <c r="AV13">
        <v>0.93466460789384387</v>
      </c>
      <c r="AW13">
        <v>0.93527002603433851</v>
      </c>
      <c r="AX13">
        <v>0.93547209366682138</v>
      </c>
      <c r="AY13">
        <v>0.93527002603433851</v>
      </c>
      <c r="AZ13">
        <v>0.93466460789384387</v>
      </c>
      <c r="BA13">
        <v>0.93365818506735276</v>
      </c>
      <c r="BB13">
        <v>0.93225463927317187</v>
      </c>
      <c r="BC13">
        <v>0.93045934676437558</v>
      </c>
      <c r="BD13">
        <v>0.92827912163291404</v>
      </c>
      <c r="BE13">
        <v>0.92572214493973515</v>
      </c>
      <c r="BF13">
        <v>0.92279788109444472</v>
      </c>
      <c r="BG13">
        <v>0.91951698312467145</v>
      </c>
      <c r="BH13">
        <v>0.91589118863996866</v>
      </c>
      <c r="BI13">
        <v>0.91193320840474701</v>
      </c>
      <c r="BJ13">
        <v>0.9076566094887295</v>
      </c>
      <c r="BK13">
        <v>0.90307569496342266</v>
      </c>
      <c r="BL13">
        <v>0.898205382062774</v>
      </c>
      <c r="BM13">
        <v>0.89306108063093426</v>
      </c>
      <c r="BN13">
        <v>0.88765857354653055</v>
      </c>
      <c r="BO13">
        <v>0.88201390064861218</v>
      </c>
      <c r="BP13">
        <v>0.87614324750239814</v>
      </c>
      <c r="BQ13">
        <v>0.87006284014109725</v>
      </c>
      <c r="BR13">
        <v>0.86378884671097977</v>
      </c>
      <c r="BS13">
        <v>0.85733728673754184</v>
      </c>
      <c r="BT13">
        <v>0.85072394852711752</v>
      </c>
      <c r="BU13">
        <v>0.84396431502577918</v>
      </c>
      <c r="BV13">
        <v>0.8370734982798651</v>
      </c>
      <c r="BW13">
        <v>0.83006618248294117</v>
      </c>
      <c r="BX13">
        <v>0.82295657545438694</v>
      </c>
      <c r="BY13">
        <v>0.8157583682760613</v>
      </c>
      <c r="BZ13">
        <v>0.80848470271582773</v>
      </c>
      <c r="CA13">
        <v>0.80114814598955664</v>
      </c>
      <c r="CB13">
        <v>0.79376067235547787</v>
      </c>
      <c r="CC13">
        <v>0.78633365099493413</v>
      </c>
      <c r="CD13">
        <v>0.77887783960987778</v>
      </c>
      <c r="CE13">
        <v>0.77140338315790269</v>
      </c>
      <c r="CF13">
        <v>0.76391981714817447</v>
      </c>
      <c r="CG13">
        <v>0.7564360749342901</v>
      </c>
      <c r="CH13">
        <v>0.74896049846093193</v>
      </c>
      <c r="CI13">
        <v>0.74150085194835103</v>
      </c>
      <c r="CJ13">
        <v>0.73406433803058502</v>
      </c>
      <c r="CK13">
        <v>0.72665761589840583</v>
      </c>
      <c r="CL13">
        <v>0.71928682103502029</v>
      </c>
      <c r="CM13">
        <v>0.71195758617043481</v>
      </c>
      <c r="CN13">
        <v>0.7046750631182267</v>
      </c>
      <c r="CO13">
        <v>0.69744394519551678</v>
      </c>
      <c r="CP13">
        <v>0.69026848996263346</v>
      </c>
      <c r="CQ13">
        <v>0.68315254205286979</v>
      </c>
      <c r="CR13">
        <v>0.67609955589455351</v>
      </c>
      <c r="CS13">
        <v>0.66911261815716716</v>
      </c>
      <c r="CT13">
        <v>0.66219446978037277</v>
      </c>
      <c r="CU13">
        <v>0.65534752746946368</v>
      </c>
      <c r="CV13">
        <v>0.64857390456300323</v>
      </c>
      <c r="CW13">
        <v>0.64187543119829094</v>
      </c>
    </row>
    <row r="14" spans="1:101">
      <c r="A14">
        <v>0.65765300534388726</v>
      </c>
      <c r="B14">
        <v>0.66457323077457697</v>
      </c>
      <c r="C14">
        <v>0.67156699380738794</v>
      </c>
      <c r="D14">
        <v>0.67863191653811061</v>
      </c>
      <c r="E14">
        <v>0.6857652923767128</v>
      </c>
      <c r="F14">
        <v>0.69296406381545161</v>
      </c>
      <c r="G14">
        <v>0.70022479960066175</v>
      </c>
      <c r="H14">
        <v>0.70754367142358776</v>
      </c>
      <c r="I14">
        <v>0.71491643027110519</v>
      </c>
      <c r="J14">
        <v>0.72233838260527017</v>
      </c>
      <c r="K14">
        <v>0.72980436657134118</v>
      </c>
      <c r="L14">
        <v>0.73730872846713646</v>
      </c>
      <c r="M14">
        <v>0.7448452997421311</v>
      </c>
      <c r="N14">
        <v>0.75240737483226794</v>
      </c>
      <c r="O14">
        <v>0.75998769017562551</v>
      </c>
      <c r="P14">
        <v>0.76757840479428963</v>
      </c>
      <c r="Q14">
        <v>0.77517108286824887</v>
      </c>
      <c r="R14">
        <v>0.78275667876697907</v>
      </c>
      <c r="S14">
        <v>0.79032552504244813</v>
      </c>
      <c r="T14">
        <v>0.79786732392223936</v>
      </c>
      <c r="U14">
        <v>0.80537114287181899</v>
      </c>
      <c r="V14">
        <v>0.81282541481890824</v>
      </c>
      <c r="W14">
        <v>0.82021794364855038</v>
      </c>
      <c r="X14">
        <v>0.82753591558270345</v>
      </c>
      <c r="Y14">
        <v>0.834765917050874</v>
      </c>
      <c r="Z14">
        <v>0.84189395963622615</v>
      </c>
      <c r="AA14">
        <v>0.84890551264261316</v>
      </c>
      <c r="AB14">
        <v>0.85578554377008442</v>
      </c>
      <c r="AC14">
        <v>0.86251856830793716</v>
      </c>
      <c r="AD14">
        <v>0.86908870715402131</v>
      </c>
      <c r="AE14">
        <v>0.87547975384608301</v>
      </c>
      <c r="AF14">
        <v>0.88167525064547869</v>
      </c>
      <c r="AG14">
        <v>0.88765857354653055</v>
      </c>
      <c r="AH14">
        <v>0.89341302589804694</v>
      </c>
      <c r="AI14">
        <v>0.89892194012014714</v>
      </c>
      <c r="AJ14">
        <v>0.90416878678372004</v>
      </c>
      <c r="AK14">
        <v>0.90913729009698963</v>
      </c>
      <c r="AL14">
        <v>0.91381154862025715</v>
      </c>
      <c r="AM14">
        <v>0.91817615981336909</v>
      </c>
      <c r="AN14">
        <v>0.92221634681900599</v>
      </c>
      <c r="AO14">
        <v>0.92591808570707701</v>
      </c>
      <c r="AP14">
        <v>0.92926823125995106</v>
      </c>
      <c r="AQ14">
        <v>0.93225463927317187</v>
      </c>
      <c r="AR14">
        <v>0.93486628328898291</v>
      </c>
      <c r="AS14">
        <v>0.93709336367638096</v>
      </c>
      <c r="AT14">
        <v>0.93892740702564936</v>
      </c>
      <c r="AU14">
        <v>0.94036135393928899</v>
      </c>
      <c r="AV14">
        <v>0.94138963347443405</v>
      </c>
      <c r="AW14">
        <v>0.94200822272099627</v>
      </c>
      <c r="AX14">
        <v>0.94221469027914062</v>
      </c>
      <c r="AY14">
        <v>0.94200822272099627</v>
      </c>
      <c r="AZ14">
        <v>0.94138963347443405</v>
      </c>
      <c r="BA14">
        <v>0.94036135393928899</v>
      </c>
      <c r="BB14">
        <v>0.93892740702564936</v>
      </c>
      <c r="BC14">
        <v>0.93709336367638096</v>
      </c>
      <c r="BD14">
        <v>0.93486628328898291</v>
      </c>
      <c r="BE14">
        <v>0.93225463927317187</v>
      </c>
      <c r="BF14">
        <v>0.92926823125995106</v>
      </c>
      <c r="BG14">
        <v>0.92591808570707701</v>
      </c>
      <c r="BH14">
        <v>0.92221634681900599</v>
      </c>
      <c r="BI14">
        <v>0.91817615981336909</v>
      </c>
      <c r="BJ14">
        <v>0.91381154862025715</v>
      </c>
      <c r="BK14">
        <v>0.90913729009698963</v>
      </c>
      <c r="BL14">
        <v>0.90416878678372004</v>
      </c>
      <c r="BM14">
        <v>0.89892194012014714</v>
      </c>
      <c r="BN14">
        <v>0.89341302589804694</v>
      </c>
      <c r="BO14">
        <v>0.88765857354653055</v>
      </c>
      <c r="BP14">
        <v>0.88167525064547869</v>
      </c>
      <c r="BQ14">
        <v>0.87547975384608301</v>
      </c>
      <c r="BR14">
        <v>0.86908870715402131</v>
      </c>
      <c r="BS14">
        <v>0.86251856830793716</v>
      </c>
      <c r="BT14">
        <v>0.85578554377008442</v>
      </c>
      <c r="BU14">
        <v>0.84890551264261316</v>
      </c>
      <c r="BV14">
        <v>0.84189395963622615</v>
      </c>
      <c r="BW14">
        <v>0.834765917050874</v>
      </c>
      <c r="BX14">
        <v>0.82753591558270345</v>
      </c>
      <c r="BY14">
        <v>0.82021794364855038</v>
      </c>
      <c r="BZ14">
        <v>0.81282541481890824</v>
      </c>
      <c r="CA14">
        <v>0.80537114287181899</v>
      </c>
      <c r="CB14">
        <v>0.79786732392223936</v>
      </c>
      <c r="CC14">
        <v>0.79032552504244813</v>
      </c>
      <c r="CD14">
        <v>0.78275667876697907</v>
      </c>
      <c r="CE14">
        <v>0.77517108286824887</v>
      </c>
      <c r="CF14">
        <v>0.76757840479428963</v>
      </c>
      <c r="CG14">
        <v>0.75998769017562551</v>
      </c>
      <c r="CH14">
        <v>0.75240737483226794</v>
      </c>
      <c r="CI14">
        <v>0.7448452997421311</v>
      </c>
      <c r="CJ14">
        <v>0.73730872846713646</v>
      </c>
      <c r="CK14">
        <v>0.72980436657134118</v>
      </c>
      <c r="CL14">
        <v>0.72233838260527017</v>
      </c>
      <c r="CM14">
        <v>0.71491643027110519</v>
      </c>
      <c r="CN14">
        <v>0.70754367142358776</v>
      </c>
      <c r="CO14">
        <v>0.70022479960066175</v>
      </c>
      <c r="CP14">
        <v>0.69296406381545161</v>
      </c>
      <c r="CQ14">
        <v>0.6857652923767128</v>
      </c>
      <c r="CR14">
        <v>0.67863191653811061</v>
      </c>
      <c r="CS14">
        <v>0.67156699380738794</v>
      </c>
      <c r="CT14">
        <v>0.66457323077457697</v>
      </c>
      <c r="CU14">
        <v>0.65765300534388726</v>
      </c>
      <c r="CV14">
        <v>0.65080838827677367</v>
      </c>
      <c r="CW14">
        <v>0.6440411639740713</v>
      </c>
    </row>
    <row r="15" spans="1:101">
      <c r="A15">
        <v>0.65984107075746123</v>
      </c>
      <c r="B15">
        <v>0.66683133671158057</v>
      </c>
      <c r="C15">
        <v>0.67389739503551882</v>
      </c>
      <c r="D15">
        <v>0.68103690714675269</v>
      </c>
      <c r="E15">
        <v>0.68824720161168529</v>
      </c>
      <c r="F15">
        <v>0.69552525120208453</v>
      </c>
      <c r="G15">
        <v>0.70286764929291079</v>
      </c>
      <c r="H15">
        <v>0.71027058571556756</v>
      </c>
      <c r="I15">
        <v>0.71772982220684367</v>
      </c>
      <c r="J15">
        <v>0.72524066762284223</v>
      </c>
      <c r="K15">
        <v>0.73279795311904727</v>
      </c>
      <c r="L15">
        <v>0.74039600753223989</v>
      </c>
      <c r="M15">
        <v>0.74802863323711133</v>
      </c>
      <c r="N15">
        <v>0.75568908278981761</v>
      </c>
      <c r="O15">
        <v>0.76337003671197379</v>
      </c>
      <c r="P15">
        <v>0.77106358281112075</v>
      </c>
      <c r="Q15">
        <v>0.77876119747674755</v>
      </c>
      <c r="R15">
        <v>0.78645372943359626</v>
      </c>
      <c r="S15">
        <v>0.79413138647502146</v>
      </c>
      <c r="T15">
        <v>0.80178372573727308</v>
      </c>
      <c r="U15">
        <v>0.80939964810908283</v>
      </c>
      <c r="V15">
        <v>0.81696739739804691</v>
      </c>
      <c r="W15">
        <v>0.8244745648939692</v>
      </c>
      <c r="X15">
        <v>0.8319080999773526</v>
      </c>
      <c r="Y15">
        <v>0.83925432741628248</v>
      </c>
      <c r="Z15">
        <v>0.84649897197465052</v>
      </c>
      <c r="AA15">
        <v>0.85362719091669537</v>
      </c>
      <c r="AB15">
        <v>0.86062361493498429</v>
      </c>
      <c r="AC15">
        <v>0.86747239794936037</v>
      </c>
      <c r="AD15">
        <v>0.87415727612153771</v>
      </c>
      <c r="AE15">
        <v>0.88066163630310956</v>
      </c>
      <c r="AF15">
        <v>0.88696859398362393</v>
      </c>
      <c r="AG15">
        <v>0.89306108063093426</v>
      </c>
      <c r="AH15">
        <v>0.89892194012014714</v>
      </c>
      <c r="AI15">
        <v>0.90453403373329089</v>
      </c>
      <c r="AJ15">
        <v>0.90988035298368064</v>
      </c>
      <c r="AK15">
        <v>0.91494413928252538</v>
      </c>
      <c r="AL15">
        <v>0.9197090092274488</v>
      </c>
      <c r="AM15">
        <v>0.9241590840612286</v>
      </c>
      <c r="AN15">
        <v>0.92827912163291404</v>
      </c>
      <c r="AO15">
        <v>0.93205464900180013</v>
      </c>
      <c r="AP15">
        <v>0.93547209366682138</v>
      </c>
      <c r="AQ15">
        <v>0.93851891128866172</v>
      </c>
      <c r="AR15">
        <v>0.94118370770723792</v>
      </c>
      <c r="AS15">
        <v>0.94345635304972641</v>
      </c>
      <c r="AT15">
        <v>0.94532808577852723</v>
      </c>
      <c r="AU15">
        <v>0.94679160464670475</v>
      </c>
      <c r="AV15">
        <v>0.94784114671005293</v>
      </c>
      <c r="AW15">
        <v>0.94847254978665596</v>
      </c>
      <c r="AX15">
        <v>0.94868329805051388</v>
      </c>
      <c r="AY15">
        <v>0.94847254978665596</v>
      </c>
      <c r="AZ15">
        <v>0.94784114671005293</v>
      </c>
      <c r="BA15">
        <v>0.94679160464670475</v>
      </c>
      <c r="BB15">
        <v>0.94532808577852723</v>
      </c>
      <c r="BC15">
        <v>0.94345635304972641</v>
      </c>
      <c r="BD15">
        <v>0.94118370770723792</v>
      </c>
      <c r="BE15">
        <v>0.93851891128866172</v>
      </c>
      <c r="BF15">
        <v>0.93547209366682138</v>
      </c>
      <c r="BG15">
        <v>0.93205464900180013</v>
      </c>
      <c r="BH15">
        <v>0.92827912163291404</v>
      </c>
      <c r="BI15">
        <v>0.9241590840612286</v>
      </c>
      <c r="BJ15">
        <v>0.9197090092274488</v>
      </c>
      <c r="BK15">
        <v>0.91494413928252538</v>
      </c>
      <c r="BL15">
        <v>0.90988035298368064</v>
      </c>
      <c r="BM15">
        <v>0.90453403373329089</v>
      </c>
      <c r="BN15">
        <v>0.89892194012014714</v>
      </c>
      <c r="BO15">
        <v>0.89306108063093426</v>
      </c>
      <c r="BP15">
        <v>0.88696859398362393</v>
      </c>
      <c r="BQ15">
        <v>0.88066163630310956</v>
      </c>
      <c r="BR15">
        <v>0.87415727612153771</v>
      </c>
      <c r="BS15">
        <v>0.86747239794936037</v>
      </c>
      <c r="BT15">
        <v>0.86062361493498429</v>
      </c>
      <c r="BU15">
        <v>0.85362719091669537</v>
      </c>
      <c r="BV15">
        <v>0.84649897197465052</v>
      </c>
      <c r="BW15">
        <v>0.83925432741628248</v>
      </c>
      <c r="BX15">
        <v>0.8319080999773526</v>
      </c>
      <c r="BY15">
        <v>0.8244745648939692</v>
      </c>
      <c r="BZ15">
        <v>0.81696739739804691</v>
      </c>
      <c r="CA15">
        <v>0.80939964810908283</v>
      </c>
      <c r="CB15">
        <v>0.80178372573727308</v>
      </c>
      <c r="CC15">
        <v>0.79413138647502146</v>
      </c>
      <c r="CD15">
        <v>0.78645372943359626</v>
      </c>
      <c r="CE15">
        <v>0.77876119747674755</v>
      </c>
      <c r="CF15">
        <v>0.77106358281112075</v>
      </c>
      <c r="CG15">
        <v>0.76337003671197379</v>
      </c>
      <c r="CH15">
        <v>0.75568908278981761</v>
      </c>
      <c r="CI15">
        <v>0.74802863323711133</v>
      </c>
      <c r="CJ15">
        <v>0.74039600753223989</v>
      </c>
      <c r="CK15">
        <v>0.73279795311904727</v>
      </c>
      <c r="CL15">
        <v>0.72524066762284223</v>
      </c>
      <c r="CM15">
        <v>0.71772982220684367</v>
      </c>
      <c r="CN15">
        <v>0.71027058571556756</v>
      </c>
      <c r="CO15">
        <v>0.70286764929291079</v>
      </c>
      <c r="CP15">
        <v>0.69552525120208453</v>
      </c>
      <c r="CQ15">
        <v>0.68824720161168529</v>
      </c>
      <c r="CR15">
        <v>0.68103690714675269</v>
      </c>
      <c r="CS15">
        <v>0.67389739503551882</v>
      </c>
      <c r="CT15">
        <v>0.66683133671158057</v>
      </c>
      <c r="CU15">
        <v>0.65984107075746123</v>
      </c>
      <c r="CV15">
        <v>0.6529286250990104</v>
      </c>
      <c r="CW15">
        <v>0.64609573838092205</v>
      </c>
    </row>
    <row r="16" spans="1:101">
      <c r="A16">
        <v>0.6619078675294322</v>
      </c>
      <c r="B16">
        <v>0.66896473162244963</v>
      </c>
      <c r="C16">
        <v>0.67609955589455351</v>
      </c>
      <c r="D16">
        <v>0.68331004120010419</v>
      </c>
      <c r="E16">
        <v>0.69059355166652936</v>
      </c>
      <c r="F16">
        <v>0.69794709106727848</v>
      </c>
      <c r="G16">
        <v>0.70536727847483649</v>
      </c>
      <c r="H16">
        <v>0.71285032330629694</v>
      </c>
      <c r="I16">
        <v>0.72039199990093661</v>
      </c>
      <c r="J16">
        <v>0.72798762179916421</v>
      </c>
      <c r="K16">
        <v>0.73563201592514227</v>
      </c>
      <c r="L16">
        <v>0.74331949691125676</v>
      </c>
      <c r="M16">
        <v>0.7510438418412656</v>
      </c>
      <c r="N16">
        <v>0.7587982657301372</v>
      </c>
      <c r="O16">
        <v>0.76657539810187192</v>
      </c>
      <c r="P16">
        <v>0.77436726107141685</v>
      </c>
      <c r="Q16">
        <v>0.78216524938237297</v>
      </c>
      <c r="R16">
        <v>0.78996011289759649</v>
      </c>
      <c r="S16">
        <v>0.79774194208380944</v>
      </c>
      <c r="T16">
        <v>0.80550015707254596</v>
      </c>
      <c r="U16">
        <v>0.81322350091647488</v>
      </c>
      <c r="V16">
        <v>0.8209000376904606</v>
      </c>
      <c r="W16">
        <v>0.82851715610849097</v>
      </c>
      <c r="X16">
        <v>0.83606157933849512</v>
      </c>
      <c r="Y16">
        <v>0.84351938169460483</v>
      </c>
      <c r="Z16">
        <v>0.85087601286804548</v>
      </c>
      <c r="AA16">
        <v>0.85811633032103307</v>
      </c>
      <c r="AB16">
        <v>0.86522464041044422</v>
      </c>
      <c r="AC16">
        <v>0.87218474872749729</v>
      </c>
      <c r="AD16">
        <v>0.87898002003458098</v>
      </c>
      <c r="AE16">
        <v>0.88559344804967077</v>
      </c>
      <c r="AF16">
        <v>0.89200773517221954</v>
      </c>
      <c r="AG16">
        <v>0.898205382062774</v>
      </c>
      <c r="AH16">
        <v>0.90416878678372004</v>
      </c>
      <c r="AI16">
        <v>0.90988035298368064</v>
      </c>
      <c r="AJ16">
        <v>0.91532260636770124</v>
      </c>
      <c r="AK16">
        <v>0.92047831844537953</v>
      </c>
      <c r="AL16">
        <v>0.92533063629674805</v>
      </c>
      <c r="AM16">
        <v>0.92986321684940854</v>
      </c>
      <c r="AN16">
        <v>0.93406036392945413</v>
      </c>
      <c r="AO16">
        <v>0.93790716614297487</v>
      </c>
      <c r="AP16">
        <v>0.94138963347443405</v>
      </c>
      <c r="AQ16">
        <v>0.94449483036250537</v>
      </c>
      <c r="AR16">
        <v>0.94721100294175742</v>
      </c>
      <c r="AS16">
        <v>0.94952769812693738</v>
      </c>
      <c r="AT16">
        <v>0.95143587227062321</v>
      </c>
      <c r="AU16">
        <v>0.95292798724716021</v>
      </c>
      <c r="AV16">
        <v>0.95399809200572394</v>
      </c>
      <c r="AW16">
        <v>0.95464188788959559</v>
      </c>
      <c r="AX16">
        <v>0.95485677633078436</v>
      </c>
      <c r="AY16">
        <v>0.95464188788959559</v>
      </c>
      <c r="AZ16">
        <v>0.95399809200572394</v>
      </c>
      <c r="BA16">
        <v>0.95292798724716021</v>
      </c>
      <c r="BB16">
        <v>0.95143587227062321</v>
      </c>
      <c r="BC16">
        <v>0.94952769812693738</v>
      </c>
      <c r="BD16">
        <v>0.94721100294175742</v>
      </c>
      <c r="BE16">
        <v>0.94449483036250537</v>
      </c>
      <c r="BF16">
        <v>0.94138963347443405</v>
      </c>
      <c r="BG16">
        <v>0.93790716614297487</v>
      </c>
      <c r="BH16">
        <v>0.93406036392945413</v>
      </c>
      <c r="BI16">
        <v>0.92986321684940854</v>
      </c>
      <c r="BJ16">
        <v>0.92533063629674805</v>
      </c>
      <c r="BK16">
        <v>0.92047831844537953</v>
      </c>
      <c r="BL16">
        <v>0.91532260636770124</v>
      </c>
      <c r="BM16">
        <v>0.90988035298368064</v>
      </c>
      <c r="BN16">
        <v>0.90416878678372004</v>
      </c>
      <c r="BO16">
        <v>0.898205382062774</v>
      </c>
      <c r="BP16">
        <v>0.89200773517221954</v>
      </c>
      <c r="BQ16">
        <v>0.88559344804967077</v>
      </c>
      <c r="BR16">
        <v>0.87898002003458098</v>
      </c>
      <c r="BS16">
        <v>0.87218474872749729</v>
      </c>
      <c r="BT16">
        <v>0.86522464041044422</v>
      </c>
      <c r="BU16">
        <v>0.85811633032103307</v>
      </c>
      <c r="BV16">
        <v>0.85087601286804548</v>
      </c>
      <c r="BW16">
        <v>0.84351938169460483</v>
      </c>
      <c r="BX16">
        <v>0.83606157933849512</v>
      </c>
      <c r="BY16">
        <v>0.82851715610849097</v>
      </c>
      <c r="BZ16">
        <v>0.8209000376904606</v>
      </c>
      <c r="CA16">
        <v>0.81322350091647488</v>
      </c>
      <c r="CB16">
        <v>0.80550015707254596</v>
      </c>
      <c r="CC16">
        <v>0.79774194208380944</v>
      </c>
      <c r="CD16">
        <v>0.78996011289759649</v>
      </c>
      <c r="CE16">
        <v>0.78216524938237297</v>
      </c>
      <c r="CF16">
        <v>0.77436726107141685</v>
      </c>
      <c r="CG16">
        <v>0.76657539810187192</v>
      </c>
      <c r="CH16">
        <v>0.7587982657301372</v>
      </c>
      <c r="CI16">
        <v>0.7510438418412656</v>
      </c>
      <c r="CJ16">
        <v>0.74331949691125676</v>
      </c>
      <c r="CK16">
        <v>0.73563201592514227</v>
      </c>
      <c r="CL16">
        <v>0.72798762179916421</v>
      </c>
      <c r="CM16">
        <v>0.72039199990093661</v>
      </c>
      <c r="CN16">
        <v>0.71285032330629694</v>
      </c>
      <c r="CO16">
        <v>0.70536727847483649</v>
      </c>
      <c r="CP16">
        <v>0.69794709106727848</v>
      </c>
      <c r="CQ16">
        <v>0.69059355166652936</v>
      </c>
      <c r="CR16">
        <v>0.68331004120010419</v>
      </c>
      <c r="CS16">
        <v>0.67609955589455351</v>
      </c>
      <c r="CT16">
        <v>0.66896473162244963</v>
      </c>
      <c r="CU16">
        <v>0.6619078675294322</v>
      </c>
      <c r="CV16">
        <v>0.6549309488528573</v>
      </c>
      <c r="CW16">
        <v>0.64803566886484842</v>
      </c>
    </row>
    <row r="17" spans="1:101">
      <c r="A17">
        <v>0.66384968866481353</v>
      </c>
      <c r="B17">
        <v>0.67096951415724737</v>
      </c>
      <c r="C17">
        <v>0.67816937059101468</v>
      </c>
      <c r="D17">
        <v>0.68544699795604958</v>
      </c>
      <c r="E17">
        <v>0.69279979593029062</v>
      </c>
      <c r="F17">
        <v>0.70022479960066175</v>
      </c>
      <c r="G17">
        <v>0.70771865440423343</v>
      </c>
      <c r="H17">
        <v>0.71527759040036609</v>
      </c>
      <c r="I17">
        <v>0.72289739601224901</v>
      </c>
      <c r="J17">
        <v>0.73057339140701338</v>
      </c>
      <c r="K17">
        <v>0.73830040171756117</v>
      </c>
      <c r="L17">
        <v>0.74607273034635513</v>
      </c>
      <c r="M17">
        <v>0.7538841326315493</v>
      </c>
      <c r="N17">
        <v>0.76172779019872416</v>
      </c>
      <c r="O17">
        <v>0.76959628636673572</v>
      </c>
      <c r="P17">
        <v>0.77748158302322412</v>
      </c>
      <c r="Q17">
        <v>0.78537499943339073</v>
      </c>
      <c r="R17">
        <v>0.79326719349375696</v>
      </c>
      <c r="S17">
        <v>0.80114814598955664</v>
      </c>
      <c r="T17">
        <v>0.80900714845869692</v>
      </c>
      <c r="U17">
        <v>0.81683279530513264</v>
      </c>
      <c r="V17">
        <v>0.82461298083801393</v>
      </c>
      <c r="W17">
        <v>0.83233490193786819</v>
      </c>
      <c r="X17">
        <v>0.83998506706487708</v>
      </c>
      <c r="Y17">
        <v>0.84754931232440278</v>
      </c>
      <c r="Z17">
        <v>0.85501282528856981</v>
      </c>
      <c r="AA17">
        <v>0.8623601772372218</v>
      </c>
      <c r="AB17">
        <v>0.86957536442435035</v>
      </c>
      <c r="AC17">
        <v>0.87664185889484159</v>
      </c>
      <c r="AD17">
        <v>0.88354266926924896</v>
      </c>
      <c r="AE17">
        <v>0.890260411780047</v>
      </c>
      <c r="AF17">
        <v>0.89677739168109138</v>
      </c>
      <c r="AG17">
        <v>0.90307569496342266</v>
      </c>
      <c r="AH17">
        <v>0.90913729009698963</v>
      </c>
      <c r="AI17">
        <v>0.91494413928252538</v>
      </c>
      <c r="AJ17">
        <v>0.92047831844537953</v>
      </c>
      <c r="AK17">
        <v>0.92572214493973515</v>
      </c>
      <c r="AL17">
        <v>0.93065831166492086</v>
      </c>
      <c r="AM17">
        <v>0.93527002603433851</v>
      </c>
      <c r="AN17">
        <v>0.93954115199173871</v>
      </c>
      <c r="AO17">
        <v>0.94345635304972641</v>
      </c>
      <c r="AP17">
        <v>0.94700123414216564</v>
      </c>
      <c r="AQ17">
        <v>0.95016247994588998</v>
      </c>
      <c r="AR17">
        <v>0.95292798724716021</v>
      </c>
      <c r="AS17">
        <v>0.95528698891234709</v>
      </c>
      <c r="AT17">
        <v>0.95723016707591324</v>
      </c>
      <c r="AU17">
        <v>0.95874975328472101</v>
      </c>
      <c r="AV17">
        <v>0.9598396135357542</v>
      </c>
      <c r="AW17">
        <v>0.96049531641095487</v>
      </c>
      <c r="AX17">
        <v>0.96071418284114241</v>
      </c>
      <c r="AY17">
        <v>0.96049531641095487</v>
      </c>
      <c r="AZ17">
        <v>0.9598396135357542</v>
      </c>
      <c r="BA17">
        <v>0.95874975328472101</v>
      </c>
      <c r="BB17">
        <v>0.95723016707591324</v>
      </c>
      <c r="BC17">
        <v>0.95528698891234709</v>
      </c>
      <c r="BD17">
        <v>0.95292798724716021</v>
      </c>
      <c r="BE17">
        <v>0.95016247994588998</v>
      </c>
      <c r="BF17">
        <v>0.94700123414216564</v>
      </c>
      <c r="BG17">
        <v>0.94345635304972641</v>
      </c>
      <c r="BH17">
        <v>0.93954115199173871</v>
      </c>
      <c r="BI17">
        <v>0.93527002603433851</v>
      </c>
      <c r="BJ17">
        <v>0.93065831166492086</v>
      </c>
      <c r="BK17">
        <v>0.92572214493973515</v>
      </c>
      <c r="BL17">
        <v>0.92047831844537953</v>
      </c>
      <c r="BM17">
        <v>0.91494413928252538</v>
      </c>
      <c r="BN17">
        <v>0.90913729009698963</v>
      </c>
      <c r="BO17">
        <v>0.90307569496342266</v>
      </c>
      <c r="BP17">
        <v>0.89677739168109138</v>
      </c>
      <c r="BQ17">
        <v>0.890260411780047</v>
      </c>
      <c r="BR17">
        <v>0.88354266926924896</v>
      </c>
      <c r="BS17">
        <v>0.87664185889484159</v>
      </c>
      <c r="BT17">
        <v>0.86957536442435035</v>
      </c>
      <c r="BU17">
        <v>0.8623601772372218</v>
      </c>
      <c r="BV17">
        <v>0.85501282528856981</v>
      </c>
      <c r="BW17">
        <v>0.84754931232440278</v>
      </c>
      <c r="BX17">
        <v>0.83998506706487708</v>
      </c>
      <c r="BY17">
        <v>0.83233490193786819</v>
      </c>
      <c r="BZ17">
        <v>0.82461298083801393</v>
      </c>
      <c r="CA17">
        <v>0.81683279530513264</v>
      </c>
      <c r="CB17">
        <v>0.80900714845869692</v>
      </c>
      <c r="CC17">
        <v>0.80114814598955664</v>
      </c>
      <c r="CD17">
        <v>0.79326719349375696</v>
      </c>
      <c r="CE17">
        <v>0.78537499943339073</v>
      </c>
      <c r="CF17">
        <v>0.77748158302322412</v>
      </c>
      <c r="CG17">
        <v>0.76959628636673572</v>
      </c>
      <c r="CH17">
        <v>0.76172779019872416</v>
      </c>
      <c r="CI17">
        <v>0.7538841326315493</v>
      </c>
      <c r="CJ17">
        <v>0.74607273034635513</v>
      </c>
      <c r="CK17">
        <v>0.73830040171756117</v>
      </c>
      <c r="CL17">
        <v>0.73057339140701338</v>
      </c>
      <c r="CM17">
        <v>0.72289739601224901</v>
      </c>
      <c r="CN17">
        <v>0.71527759040036609</v>
      </c>
      <c r="CO17">
        <v>0.70771865440423343</v>
      </c>
      <c r="CP17">
        <v>0.70022479960066175</v>
      </c>
      <c r="CQ17">
        <v>0.69279979593029062</v>
      </c>
      <c r="CR17">
        <v>0.68544699795604958</v>
      </c>
      <c r="CS17">
        <v>0.67816937059101468</v>
      </c>
      <c r="CT17">
        <v>0.67096951415724737</v>
      </c>
      <c r="CU17">
        <v>0.66384968866481353</v>
      </c>
      <c r="CV17">
        <v>0.65681183722473691</v>
      </c>
      <c r="CW17">
        <v>0.64985760853128915</v>
      </c>
    </row>
    <row r="18" spans="1:101">
      <c r="A18">
        <v>0.66566299356849079</v>
      </c>
      <c r="B18">
        <v>0.6728419560243849</v>
      </c>
      <c r="C18">
        <v>0.68010291323462502</v>
      </c>
      <c r="D18">
        <v>0.68744364360083221</v>
      </c>
      <c r="E18">
        <v>0.6948615819181192</v>
      </c>
      <c r="F18">
        <v>0.7023537944787922</v>
      </c>
      <c r="G18">
        <v>0.70991695333829929</v>
      </c>
      <c r="H18">
        <v>0.71754730985240978</v>
      </c>
      <c r="I18">
        <v>0.72524066762284223</v>
      </c>
      <c r="J18">
        <v>0.73299235502009785</v>
      </c>
      <c r="K18">
        <v>0.74079719748719219</v>
      </c>
      <c r="L18">
        <v>0.74864948986625224</v>
      </c>
      <c r="M18">
        <v>0.75654296903147233</v>
      </c>
      <c r="N18">
        <v>0.76447078715643835</v>
      </c>
      <c r="O18">
        <v>0.77242548599095806</v>
      </c>
      <c r="P18">
        <v>0.78039897257170798</v>
      </c>
      <c r="Q18">
        <v>0.788382496841455</v>
      </c>
      <c r="R18">
        <v>0.79636663170234889</v>
      </c>
      <c r="S18">
        <v>0.80434125607855766</v>
      </c>
      <c r="T18">
        <v>0.81229554161082351</v>
      </c>
      <c r="U18">
        <v>0.82021794364855038</v>
      </c>
      <c r="V18">
        <v>0.82809619724173189</v>
      </c>
      <c r="W18">
        <v>0.83591731886302922</v>
      </c>
      <c r="X18">
        <v>0.84366761460703887</v>
      </c>
      <c r="Y18">
        <v>0.8513326956164825</v>
      </c>
      <c r="Z18">
        <v>0.85889750147080235</v>
      </c>
      <c r="AA18">
        <v>0.86634633223858393</v>
      </c>
      <c r="AB18">
        <v>0.87366288983854656</v>
      </c>
      <c r="AC18">
        <v>0.88083032927205518</v>
      </c>
      <c r="AD18">
        <v>0.88783132018114186</v>
      </c>
      <c r="AE18">
        <v>0.89464811904848718</v>
      </c>
      <c r="AF18">
        <v>0.90126265218916457</v>
      </c>
      <c r="AG18">
        <v>0.9076566094887295</v>
      </c>
      <c r="AH18">
        <v>0.91381154862025715</v>
      </c>
      <c r="AI18">
        <v>0.9197090092274488</v>
      </c>
      <c r="AJ18">
        <v>0.92533063629674805</v>
      </c>
      <c r="AK18">
        <v>0.93065831166492086</v>
      </c>
      <c r="AL18">
        <v>0.93567429232770793</v>
      </c>
      <c r="AM18">
        <v>0.94036135393928899</v>
      </c>
      <c r="AN18">
        <v>0.94470293763182889</v>
      </c>
      <c r="AO18">
        <v>0.94868329805051388</v>
      </c>
      <c r="AP18">
        <v>0.95228765030359097</v>
      </c>
      <c r="AQ18">
        <v>0.95550231338006819</v>
      </c>
      <c r="AR18">
        <v>0.95831484749990992</v>
      </c>
      <c r="AS18">
        <v>0.96071418284114241</v>
      </c>
      <c r="AT18">
        <v>0.96269073714125575</v>
      </c>
      <c r="AU18">
        <v>0.96423651979983749</v>
      </c>
      <c r="AV18">
        <v>0.96534522031532422</v>
      </c>
      <c r="AW18">
        <v>0.96601227916745669</v>
      </c>
      <c r="AX18">
        <v>0.96623493960124629</v>
      </c>
      <c r="AY18">
        <v>0.96601227916745669</v>
      </c>
      <c r="AZ18">
        <v>0.96534522031532422</v>
      </c>
      <c r="BA18">
        <v>0.96423651979983749</v>
      </c>
      <c r="BB18">
        <v>0.96269073714125575</v>
      </c>
      <c r="BC18">
        <v>0.96071418284114241</v>
      </c>
      <c r="BD18">
        <v>0.95831484749990992</v>
      </c>
      <c r="BE18">
        <v>0.95550231338006819</v>
      </c>
      <c r="BF18">
        <v>0.95228765030359097</v>
      </c>
      <c r="BG18">
        <v>0.94868329805051388</v>
      </c>
      <c r="BH18">
        <v>0.94470293763182889</v>
      </c>
      <c r="BI18">
        <v>0.94036135393928899</v>
      </c>
      <c r="BJ18">
        <v>0.93567429232770793</v>
      </c>
      <c r="BK18">
        <v>0.93065831166492086</v>
      </c>
      <c r="BL18">
        <v>0.92533063629674805</v>
      </c>
      <c r="BM18">
        <v>0.9197090092274488</v>
      </c>
      <c r="BN18">
        <v>0.91381154862025715</v>
      </c>
      <c r="BO18">
        <v>0.9076566094887295</v>
      </c>
      <c r="BP18">
        <v>0.90126265218916457</v>
      </c>
      <c r="BQ18">
        <v>0.89464811904848718</v>
      </c>
      <c r="BR18">
        <v>0.88783132018114186</v>
      </c>
      <c r="BS18">
        <v>0.88083032927205518</v>
      </c>
      <c r="BT18">
        <v>0.87366288983854656</v>
      </c>
      <c r="BU18">
        <v>0.86634633223858393</v>
      </c>
      <c r="BV18">
        <v>0.85889750147080235</v>
      </c>
      <c r="BW18">
        <v>0.8513326956164825</v>
      </c>
      <c r="BX18">
        <v>0.84366761460703887</v>
      </c>
      <c r="BY18">
        <v>0.83591731886302922</v>
      </c>
      <c r="BZ18">
        <v>0.82809619724173189</v>
      </c>
      <c r="CA18">
        <v>0.82021794364855038</v>
      </c>
      <c r="CB18">
        <v>0.81229554161082351</v>
      </c>
      <c r="CC18">
        <v>0.80434125607855766</v>
      </c>
      <c r="CD18">
        <v>0.79636663170234889</v>
      </c>
      <c r="CE18">
        <v>0.788382496841455</v>
      </c>
      <c r="CF18">
        <v>0.78039897257170798</v>
      </c>
      <c r="CG18">
        <v>0.77242548599095806</v>
      </c>
      <c r="CH18">
        <v>0.76447078715643835</v>
      </c>
      <c r="CI18">
        <v>0.75654296903147233</v>
      </c>
      <c r="CJ18">
        <v>0.74864948986625224</v>
      </c>
      <c r="CK18">
        <v>0.74079719748719219</v>
      </c>
      <c r="CL18">
        <v>0.73299235502009785</v>
      </c>
      <c r="CM18">
        <v>0.72524066762284223</v>
      </c>
      <c r="CN18">
        <v>0.71754730985240978</v>
      </c>
      <c r="CO18">
        <v>0.70991695333829929</v>
      </c>
      <c r="CP18">
        <v>0.7023537944787922</v>
      </c>
      <c r="CQ18">
        <v>0.6948615819181192</v>
      </c>
      <c r="CR18">
        <v>0.68744364360083221</v>
      </c>
      <c r="CS18">
        <v>0.68010291323462502</v>
      </c>
      <c r="CT18">
        <v>0.6728419560243849</v>
      </c>
      <c r="CU18">
        <v>0.66566299356849079</v>
      </c>
      <c r="CV18">
        <v>0.6585679278334059</v>
      </c>
      <c r="CW18">
        <v>0.651558364144604</v>
      </c>
    </row>
    <row r="19" spans="1:101">
      <c r="A19">
        <v>0.66734442492785984</v>
      </c>
      <c r="B19">
        <v>0.67457852009627528</v>
      </c>
      <c r="C19">
        <v>0.68189645725404258</v>
      </c>
      <c r="D19">
        <v>0.6892960520673167</v>
      </c>
      <c r="E19">
        <v>0.69677477359006335</v>
      </c>
      <c r="F19">
        <v>0.70432971878819006</v>
      </c>
      <c r="G19">
        <v>0.71195758617043481</v>
      </c>
      <c r="H19">
        <v>0.71965464863310147</v>
      </c>
      <c r="I19">
        <v>0.72741672565452775</v>
      </c>
      <c r="J19">
        <v>0.73523915500744363</v>
      </c>
      <c r="K19">
        <v>0.74311676419320505</v>
      </c>
      <c r="L19">
        <v>0.7510438418412656</v>
      </c>
      <c r="M19">
        <v>0.75901410936008384</v>
      </c>
      <c r="N19">
        <v>0.76702069317172372</v>
      </c>
      <c r="O19">
        <v>0.77505609791132046</v>
      </c>
      <c r="P19">
        <v>0.78311218102379032</v>
      </c>
      <c r="Q19">
        <v>0.79118012924289871</v>
      </c>
      <c r="R19">
        <v>0.79925043749106139</v>
      </c>
      <c r="S19">
        <v>0.8073128907907694</v>
      </c>
      <c r="T19">
        <v>0.81535654982875683</v>
      </c>
      <c r="U19">
        <v>0.82336974086010972</v>
      </c>
      <c r="V19">
        <v>0.83134005067931216</v>
      </c>
      <c r="W19">
        <v>0.83925432741628248</v>
      </c>
      <c r="X19">
        <v>0.84709868793508747</v>
      </c>
      <c r="Y19">
        <v>0.85485853261830891</v>
      </c>
      <c r="Z19">
        <v>0.86251856830793716</v>
      </c>
      <c r="AA19">
        <v>0.87006284014109725</v>
      </c>
      <c r="AB19">
        <v>0.87747477296291077</v>
      </c>
      <c r="AC19">
        <v>0.88473722291662682</v>
      </c>
      <c r="AD19">
        <v>0.89183253970059528</v>
      </c>
      <c r="AE19">
        <v>0.89874263984108826</v>
      </c>
      <c r="AF19">
        <v>0.90544909115872541</v>
      </c>
      <c r="AG19">
        <v>0.91193320840474701</v>
      </c>
      <c r="AH19">
        <v>0.91817615981336909</v>
      </c>
      <c r="AI19">
        <v>0.9241590840612286</v>
      </c>
      <c r="AJ19">
        <v>0.92986321684940854</v>
      </c>
      <c r="AK19">
        <v>0.93527002603433851</v>
      </c>
      <c r="AL19">
        <v>0.94036135393928899</v>
      </c>
      <c r="AM19">
        <v>0.9451195651879728</v>
      </c>
      <c r="AN19">
        <v>0.94952769812693738</v>
      </c>
      <c r="AO19">
        <v>0.95356961765579029</v>
      </c>
      <c r="AP19">
        <v>0.95723016707591324</v>
      </c>
      <c r="AQ19">
        <v>0.96049531641095487</v>
      </c>
      <c r="AR19">
        <v>0.9633523045567367</v>
      </c>
      <c r="AS19">
        <v>0.9657897725932354</v>
      </c>
      <c r="AT19">
        <v>0.96779788564351554</v>
      </c>
      <c r="AU19">
        <v>0.9693684407973685</v>
      </c>
      <c r="AV19">
        <v>0.97049495883094572</v>
      </c>
      <c r="AW19">
        <v>0.97117275774408796</v>
      </c>
      <c r="AX19">
        <v>0.97139900649677746</v>
      </c>
      <c r="AY19">
        <v>0.97117275774408796</v>
      </c>
      <c r="AZ19">
        <v>0.97049495883094572</v>
      </c>
      <c r="BA19">
        <v>0.9693684407973685</v>
      </c>
      <c r="BB19">
        <v>0.96779788564351554</v>
      </c>
      <c r="BC19">
        <v>0.9657897725932354</v>
      </c>
      <c r="BD19">
        <v>0.9633523045567367</v>
      </c>
      <c r="BE19">
        <v>0.96049531641095487</v>
      </c>
      <c r="BF19">
        <v>0.95723016707591324</v>
      </c>
      <c r="BG19">
        <v>0.95356961765579029</v>
      </c>
      <c r="BH19">
        <v>0.94952769812693738</v>
      </c>
      <c r="BI19">
        <v>0.9451195651879728</v>
      </c>
      <c r="BJ19">
        <v>0.94036135393928899</v>
      </c>
      <c r="BK19">
        <v>0.93527002603433851</v>
      </c>
      <c r="BL19">
        <v>0.92986321684940854</v>
      </c>
      <c r="BM19">
        <v>0.9241590840612286</v>
      </c>
      <c r="BN19">
        <v>0.91817615981336909</v>
      </c>
      <c r="BO19">
        <v>0.91193320840474701</v>
      </c>
      <c r="BP19">
        <v>0.90544909115872541</v>
      </c>
      <c r="BQ19">
        <v>0.89874263984108826</v>
      </c>
      <c r="BR19">
        <v>0.89183253970059528</v>
      </c>
      <c r="BS19">
        <v>0.88473722291662682</v>
      </c>
      <c r="BT19">
        <v>0.87747477296291077</v>
      </c>
      <c r="BU19">
        <v>0.87006284014109725</v>
      </c>
      <c r="BV19">
        <v>0.86251856830793716</v>
      </c>
      <c r="BW19">
        <v>0.85485853261830891</v>
      </c>
      <c r="BX19">
        <v>0.84709868793508747</v>
      </c>
      <c r="BY19">
        <v>0.83925432741628248</v>
      </c>
      <c r="BZ19">
        <v>0.83134005067931216</v>
      </c>
      <c r="CA19">
        <v>0.82336974086010972</v>
      </c>
      <c r="CB19">
        <v>0.81535654982875683</v>
      </c>
      <c r="CC19">
        <v>0.8073128907907694</v>
      </c>
      <c r="CD19">
        <v>0.79925043749106139</v>
      </c>
      <c r="CE19">
        <v>0.79118012924289871</v>
      </c>
      <c r="CF19">
        <v>0.78311218102379032</v>
      </c>
      <c r="CG19">
        <v>0.77505609791132046</v>
      </c>
      <c r="CH19">
        <v>0.76702069317172372</v>
      </c>
      <c r="CI19">
        <v>0.75901410936008384</v>
      </c>
      <c r="CJ19">
        <v>0.7510438418412656</v>
      </c>
      <c r="CK19">
        <v>0.74311676419320505</v>
      </c>
      <c r="CL19">
        <v>0.73523915500744363</v>
      </c>
      <c r="CM19">
        <v>0.72741672565452775</v>
      </c>
      <c r="CN19">
        <v>0.71965464863310147</v>
      </c>
      <c r="CO19">
        <v>0.71195758617043481</v>
      </c>
      <c r="CP19">
        <v>0.70432971878819006</v>
      </c>
      <c r="CQ19">
        <v>0.69677477359006335</v>
      </c>
      <c r="CR19">
        <v>0.6892960520673167</v>
      </c>
      <c r="CS19">
        <v>0.68189645725404258</v>
      </c>
      <c r="CT19">
        <v>0.67457852009627528</v>
      </c>
      <c r="CU19">
        <v>0.66734442492785984</v>
      </c>
      <c r="CV19">
        <v>0.66019603397144966</v>
      </c>
      <c r="CW19">
        <v>0.65313491080531028</v>
      </c>
    </row>
    <row r="20" spans="1:101">
      <c r="A20">
        <v>0.66889082511704567</v>
      </c>
      <c r="B20">
        <v>0.67617587802110424</v>
      </c>
      <c r="C20">
        <v>0.68354649430408443</v>
      </c>
      <c r="D20">
        <v>0.69100052533121648</v>
      </c>
      <c r="E20">
        <v>0.69853547313569964</v>
      </c>
      <c r="F20">
        <v>0.70614846440380885</v>
      </c>
      <c r="G20">
        <v>0.71383622351419418</v>
      </c>
      <c r="H20">
        <v>0.72159504473653791</v>
      </c>
      <c r="I20">
        <v>0.72942076372403908</v>
      </c>
      <c r="J20">
        <v>0.73730872846713646</v>
      </c>
      <c r="K20">
        <v>0.74525376991253289</v>
      </c>
      <c r="L20">
        <v>0.75325017249198445</v>
      </c>
      <c r="M20">
        <v>0.76129164484936951</v>
      </c>
      <c r="N20">
        <v>0.7693712911020627</v>
      </c>
      <c r="O20">
        <v>0.77748158302322412</v>
      </c>
      <c r="P20">
        <v>0.78561433358474353</v>
      </c>
      <c r="Q20">
        <v>0.79376067235547787</v>
      </c>
      <c r="R20">
        <v>0.80191102330507336</v>
      </c>
      <c r="S20">
        <v>0.8100550856187968</v>
      </c>
      <c r="T20">
        <v>0.81818181818181823</v>
      </c>
      <c r="U20">
        <v>0.82627942844039726</v>
      </c>
      <c r="V20">
        <v>0.83433536639021111</v>
      </c>
      <c r="W20">
        <v>0.84233632447608775</v>
      </c>
      <c r="X20">
        <v>0.85026824420987623</v>
      </c>
      <c r="Y20">
        <v>0.85811633032103307</v>
      </c>
      <c r="Z20">
        <v>0.86586507324455053</v>
      </c>
      <c r="AA20">
        <v>0.87349828071982905</v>
      </c>
      <c r="AB20">
        <v>0.88099911921885166</v>
      </c>
      <c r="AC20">
        <v>0.88835016583963733</v>
      </c>
      <c r="AD20">
        <v>0.89553347118899029</v>
      </c>
      <c r="AE20">
        <v>0.90253063363524688</v>
      </c>
      <c r="AF20">
        <v>0.90932288513619919</v>
      </c>
      <c r="AG20">
        <v>0.91589118863996866</v>
      </c>
      <c r="AH20">
        <v>0.92221634681900599</v>
      </c>
      <c r="AI20">
        <v>0.92827912163291404</v>
      </c>
      <c r="AJ20">
        <v>0.93406036392945413</v>
      </c>
      <c r="AK20">
        <v>0.93954115199173871</v>
      </c>
      <c r="AL20">
        <v>0.94470293763182889</v>
      </c>
      <c r="AM20">
        <v>0.94952769812693738</v>
      </c>
      <c r="AN20">
        <v>0.95399809200572394</v>
      </c>
      <c r="AO20">
        <v>0.95809761643115499</v>
      </c>
      <c r="AP20">
        <v>0.96181076370585905</v>
      </c>
      <c r="AQ20">
        <v>0.96512317425826033</v>
      </c>
      <c r="AR20">
        <v>0.96802178336441591</v>
      </c>
      <c r="AS20">
        <v>0.97049495883094572</v>
      </c>
      <c r="AT20">
        <v>0.9725326269157728</v>
      </c>
      <c r="AU20">
        <v>0.97412638389934281</v>
      </c>
      <c r="AV20">
        <v>0.97526959093972709</v>
      </c>
      <c r="AW20">
        <v>0.97595745014662783</v>
      </c>
      <c r="AX20">
        <v>0.97618706018395274</v>
      </c>
      <c r="AY20">
        <v>0.97595745014662783</v>
      </c>
      <c r="AZ20">
        <v>0.97526959093972709</v>
      </c>
      <c r="BA20">
        <v>0.97412638389934281</v>
      </c>
      <c r="BB20">
        <v>0.9725326269157728</v>
      </c>
      <c r="BC20">
        <v>0.97049495883094572</v>
      </c>
      <c r="BD20">
        <v>0.96802178336441591</v>
      </c>
      <c r="BE20">
        <v>0.96512317425826033</v>
      </c>
      <c r="BF20">
        <v>0.96181076370585905</v>
      </c>
      <c r="BG20">
        <v>0.95809761643115499</v>
      </c>
      <c r="BH20">
        <v>0.95399809200572394</v>
      </c>
      <c r="BI20">
        <v>0.94952769812693738</v>
      </c>
      <c r="BJ20">
        <v>0.94470293763182889</v>
      </c>
      <c r="BK20">
        <v>0.93954115199173871</v>
      </c>
      <c r="BL20">
        <v>0.93406036392945413</v>
      </c>
      <c r="BM20">
        <v>0.92827912163291404</v>
      </c>
      <c r="BN20">
        <v>0.92221634681900599</v>
      </c>
      <c r="BO20">
        <v>0.91589118863996866</v>
      </c>
      <c r="BP20">
        <v>0.90932288513619919</v>
      </c>
      <c r="BQ20">
        <v>0.90253063363524688</v>
      </c>
      <c r="BR20">
        <v>0.89553347118899029</v>
      </c>
      <c r="BS20">
        <v>0.88835016583963733</v>
      </c>
      <c r="BT20">
        <v>0.88099911921885166</v>
      </c>
      <c r="BU20">
        <v>0.87349828071982905</v>
      </c>
      <c r="BV20">
        <v>0.86586507324455053</v>
      </c>
      <c r="BW20">
        <v>0.85811633032103307</v>
      </c>
      <c r="BX20">
        <v>0.85026824420987623</v>
      </c>
      <c r="BY20">
        <v>0.84233632447608775</v>
      </c>
      <c r="BZ20">
        <v>0.83433536639021111</v>
      </c>
      <c r="CA20">
        <v>0.82627942844039726</v>
      </c>
      <c r="CB20">
        <v>0.81818181818181823</v>
      </c>
      <c r="CC20">
        <v>0.8100550856187968</v>
      </c>
      <c r="CD20">
        <v>0.80191102330507336</v>
      </c>
      <c r="CE20">
        <v>0.79376067235547787</v>
      </c>
      <c r="CF20">
        <v>0.78561433358474353</v>
      </c>
      <c r="CG20">
        <v>0.77748158302322412</v>
      </c>
      <c r="CH20">
        <v>0.7693712911020627</v>
      </c>
      <c r="CI20">
        <v>0.76129164484936951</v>
      </c>
      <c r="CJ20">
        <v>0.75325017249198445</v>
      </c>
      <c r="CK20">
        <v>0.74525376991253289</v>
      </c>
      <c r="CL20">
        <v>0.73730872846713646</v>
      </c>
      <c r="CM20">
        <v>0.72942076372403908</v>
      </c>
      <c r="CN20">
        <v>0.72159504473653791</v>
      </c>
      <c r="CO20">
        <v>0.71383622351419418</v>
      </c>
      <c r="CP20">
        <v>0.70614846440380885</v>
      </c>
      <c r="CQ20">
        <v>0.69853547313569964</v>
      </c>
      <c r="CR20">
        <v>0.69100052533121648</v>
      </c>
      <c r="CS20">
        <v>0.68354649430408443</v>
      </c>
      <c r="CT20">
        <v>0.67617587802110424</v>
      </c>
      <c r="CU20">
        <v>0.66889082511704567</v>
      </c>
      <c r="CV20">
        <v>0.66169315988442701</v>
      </c>
      <c r="CW20">
        <v>0.65458440618144276</v>
      </c>
    </row>
    <row r="21" spans="1:101">
      <c r="A21">
        <v>0.67029925197458817</v>
      </c>
      <c r="B21">
        <v>0.67763092717893847</v>
      </c>
      <c r="C21">
        <v>0.68504975248776334</v>
      </c>
      <c r="D21">
        <v>0.69255361299236795</v>
      </c>
      <c r="E21">
        <v>0.70014004201400482</v>
      </c>
      <c r="F21">
        <v>0.7078061945931271</v>
      </c>
      <c r="G21">
        <v>0.71554881998367192</v>
      </c>
      <c r="H21">
        <v>0.72336423325561816</v>
      </c>
      <c r="I21">
        <v>0.73124828613883786</v>
      </c>
      <c r="J21">
        <v>0.73919633727479661</v>
      </c>
      <c r="K21">
        <v>0.74720322208007683</v>
      </c>
      <c r="L21">
        <v>0.75526322246702016</v>
      </c>
      <c r="M21">
        <v>0.76337003671197379</v>
      </c>
      <c r="N21">
        <v>0.77151674981045959</v>
      </c>
      <c r="O21">
        <v>0.77969580471073363</v>
      </c>
      <c r="P21">
        <v>0.78789897487211968</v>
      </c>
      <c r="Q21">
        <v>0.79611733865141288</v>
      </c>
      <c r="R21">
        <v>0.80434125607855766</v>
      </c>
      <c r="S21">
        <v>0.81256034864038795</v>
      </c>
      <c r="T21">
        <v>0.82076348274687416</v>
      </c>
      <c r="U21">
        <v>0.8289387576061058</v>
      </c>
      <c r="V21">
        <v>0.8370734982798651</v>
      </c>
      <c r="W21">
        <v>0.84515425472851657</v>
      </c>
      <c r="X21">
        <v>0.85316680767911812</v>
      </c>
      <c r="Y21">
        <v>0.86109618216100536</v>
      </c>
      <c r="Z21">
        <v>0.86892666954523834</v>
      </c>
      <c r="AA21">
        <v>0.87664185889484159</v>
      </c>
      <c r="AB21">
        <v>0.88422467837834162</v>
      </c>
      <c r="AC21">
        <v>0.89165744741664599</v>
      </c>
      <c r="AD21">
        <v>0.89892194012014714</v>
      </c>
      <c r="AE21">
        <v>0.90599946042714874</v>
      </c>
      <c r="AF21">
        <v>0.91287092917527679</v>
      </c>
      <c r="AG21">
        <v>0.91951698312467145</v>
      </c>
      <c r="AH21">
        <v>0.92591808570707701</v>
      </c>
      <c r="AI21">
        <v>0.93205464900180013</v>
      </c>
      <c r="AJ21">
        <v>0.93790716614297487</v>
      </c>
      <c r="AK21">
        <v>0.94345635304972641</v>
      </c>
      <c r="AL21">
        <v>0.94868329805051388</v>
      </c>
      <c r="AM21">
        <v>0.95356961765579029</v>
      </c>
      <c r="AN21">
        <v>0.95809761643115499</v>
      </c>
      <c r="AO21">
        <v>0.96225044864937626</v>
      </c>
      <c r="AP21">
        <v>0.96601227916745669</v>
      </c>
      <c r="AQ21">
        <v>0.9693684407973685</v>
      </c>
      <c r="AR21">
        <v>0.97230558532824662</v>
      </c>
      <c r="AS21">
        <v>0.97481182532383037</v>
      </c>
      <c r="AT21">
        <v>0.97687686386926675</v>
      </c>
      <c r="AU21">
        <v>0.97849210958016331</v>
      </c>
      <c r="AV21">
        <v>0.9796507744142432</v>
      </c>
      <c r="AW21">
        <v>0.98034795213817294</v>
      </c>
      <c r="AX21">
        <v>0.98058067569092022</v>
      </c>
      <c r="AY21">
        <v>0.98034795213817294</v>
      </c>
      <c r="AZ21">
        <v>0.9796507744142432</v>
      </c>
      <c r="BA21">
        <v>0.97849210958016331</v>
      </c>
      <c r="BB21">
        <v>0.97687686386926675</v>
      </c>
      <c r="BC21">
        <v>0.97481182532383037</v>
      </c>
      <c r="BD21">
        <v>0.97230558532824662</v>
      </c>
      <c r="BE21">
        <v>0.9693684407973685</v>
      </c>
      <c r="BF21">
        <v>0.96601227916745669</v>
      </c>
      <c r="BG21">
        <v>0.96225044864937626</v>
      </c>
      <c r="BH21">
        <v>0.95809761643115499</v>
      </c>
      <c r="BI21">
        <v>0.95356961765579029</v>
      </c>
      <c r="BJ21">
        <v>0.94868329805051388</v>
      </c>
      <c r="BK21">
        <v>0.94345635304972641</v>
      </c>
      <c r="BL21">
        <v>0.93790716614297487</v>
      </c>
      <c r="BM21">
        <v>0.93205464900180013</v>
      </c>
      <c r="BN21">
        <v>0.92591808570707701</v>
      </c>
      <c r="BO21">
        <v>0.91951698312467145</v>
      </c>
      <c r="BP21">
        <v>0.91287092917527679</v>
      </c>
      <c r="BQ21">
        <v>0.90599946042714874</v>
      </c>
      <c r="BR21">
        <v>0.89892194012014714</v>
      </c>
      <c r="BS21">
        <v>0.89165744741664599</v>
      </c>
      <c r="BT21">
        <v>0.88422467837834162</v>
      </c>
      <c r="BU21">
        <v>0.87664185889484159</v>
      </c>
      <c r="BV21">
        <v>0.86892666954523834</v>
      </c>
      <c r="BW21">
        <v>0.86109618216100536</v>
      </c>
      <c r="BX21">
        <v>0.85316680767911812</v>
      </c>
      <c r="BY21">
        <v>0.84515425472851657</v>
      </c>
      <c r="BZ21">
        <v>0.8370734982798651</v>
      </c>
      <c r="CA21">
        <v>0.8289387576061058</v>
      </c>
      <c r="CB21">
        <v>0.82076348274687416</v>
      </c>
      <c r="CC21">
        <v>0.81256034864038795</v>
      </c>
      <c r="CD21">
        <v>0.80434125607855766</v>
      </c>
      <c r="CE21">
        <v>0.79611733865141288</v>
      </c>
      <c r="CF21">
        <v>0.78789897487211968</v>
      </c>
      <c r="CG21">
        <v>0.77969580471073363</v>
      </c>
      <c r="CH21">
        <v>0.77151674981045959</v>
      </c>
      <c r="CI21">
        <v>0.76337003671197379</v>
      </c>
      <c r="CJ21">
        <v>0.75526322246702016</v>
      </c>
      <c r="CK21">
        <v>0.74720322208007683</v>
      </c>
      <c r="CL21">
        <v>0.73919633727479661</v>
      </c>
      <c r="CM21">
        <v>0.73124828613883786</v>
      </c>
      <c r="CN21">
        <v>0.72336423325561816</v>
      </c>
      <c r="CO21">
        <v>0.71554881998367192</v>
      </c>
      <c r="CP21">
        <v>0.7078061945931271</v>
      </c>
      <c r="CQ21">
        <v>0.70014004201400482</v>
      </c>
      <c r="CR21">
        <v>0.69255361299236795</v>
      </c>
      <c r="CS21">
        <v>0.68504975248776334</v>
      </c>
      <c r="CT21">
        <v>0.67763092717893847</v>
      </c>
      <c r="CU21">
        <v>0.67029925197458817</v>
      </c>
      <c r="CV21">
        <v>0.66305651545208144</v>
      </c>
      <c r="CW21">
        <v>0.65590420416993911</v>
      </c>
    </row>
    <row r="22" spans="1:101">
      <c r="A22">
        <v>0.67156699380738794</v>
      </c>
      <c r="B22">
        <v>0.67894080682107794</v>
      </c>
      <c r="C22">
        <v>0.68640321371686297</v>
      </c>
      <c r="D22">
        <v>0.69395213094821062</v>
      </c>
      <c r="E22">
        <v>0.70158512103753623</v>
      </c>
      <c r="F22">
        <v>0.70929936561519058</v>
      </c>
      <c r="G22">
        <v>0.71709163741815685</v>
      </c>
      <c r="H22">
        <v>0.72495827134983892</v>
      </c>
      <c r="I22">
        <v>0.73289513473251333</v>
      </c>
      <c r="J22">
        <v>0.74089759691809132</v>
      </c>
      <c r="K22">
        <v>0.74896049846093193</v>
      </c>
      <c r="L22">
        <v>0.75707812009862563</v>
      </c>
      <c r="M22">
        <v>0.7652441518328652</v>
      </c>
      <c r="N22">
        <v>0.77345166245258323</v>
      </c>
      <c r="O22">
        <v>0.78169306989510134</v>
      </c>
      <c r="P22">
        <v>0.78996011289759649</v>
      </c>
      <c r="Q22">
        <v>0.79824382444995989</v>
      </c>
      <c r="R22">
        <v>0.80653450762010859</v>
      </c>
      <c r="S22">
        <v>0.81482171438266671</v>
      </c>
      <c r="T22">
        <v>0.82309422814004563</v>
      </c>
      <c r="U22">
        <v>0.83134005067931216</v>
      </c>
      <c r="V22">
        <v>0.83954639435653722</v>
      </c>
      <c r="W22">
        <v>0.84769968033983667</v>
      </c>
      <c r="X22">
        <v>0.85578554377008442</v>
      </c>
      <c r="Y22">
        <v>0.86378884671097977</v>
      </c>
      <c r="Z22">
        <v>0.8716936997543171</v>
      </c>
      <c r="AA22">
        <v>0.87948349311836727</v>
      </c>
      <c r="AB22">
        <v>0.88714093802372007</v>
      </c>
      <c r="AC22">
        <v>0.89464811904848718</v>
      </c>
      <c r="AD22">
        <v>0.90198655805060513</v>
      </c>
      <c r="AE22">
        <v>0.90913729009698963</v>
      </c>
      <c r="AF22">
        <v>0.91608095165633008</v>
      </c>
      <c r="AG22">
        <v>0.92279788109444472</v>
      </c>
      <c r="AH22">
        <v>0.92926823125995106</v>
      </c>
      <c r="AI22">
        <v>0.93547209366682138</v>
      </c>
      <c r="AJ22">
        <v>0.94138963347443405</v>
      </c>
      <c r="AK22">
        <v>0.94700123414216564</v>
      </c>
      <c r="AL22">
        <v>0.95228765030359097</v>
      </c>
      <c r="AM22">
        <v>0.95723016707591324</v>
      </c>
      <c r="AN22">
        <v>0.96181076370585905</v>
      </c>
      <c r="AO22">
        <v>0.96601227916745669</v>
      </c>
      <c r="AP22">
        <v>0.96981857708389796</v>
      </c>
      <c r="AQ22">
        <v>0.97321470715876546</v>
      </c>
      <c r="AR22">
        <v>0.97618706018395274</v>
      </c>
      <c r="AS22">
        <v>0.97872351365330024</v>
      </c>
      <c r="AT22">
        <v>0.98081356506023909</v>
      </c>
      <c r="AU22">
        <v>0.98244845009903803</v>
      </c>
      <c r="AV22">
        <v>0.98362124322294187</v>
      </c>
      <c r="AW22">
        <v>0.98432693833456608</v>
      </c>
      <c r="AX22">
        <v>0.98456250778590659</v>
      </c>
      <c r="AY22">
        <v>0.98432693833456608</v>
      </c>
      <c r="AZ22">
        <v>0.98362124322294187</v>
      </c>
      <c r="BA22">
        <v>0.98244845009903803</v>
      </c>
      <c r="BB22">
        <v>0.98081356506023909</v>
      </c>
      <c r="BC22">
        <v>0.97872351365330024</v>
      </c>
      <c r="BD22">
        <v>0.97618706018395274</v>
      </c>
      <c r="BE22">
        <v>0.97321470715876546</v>
      </c>
      <c r="BF22">
        <v>0.96981857708389796</v>
      </c>
      <c r="BG22">
        <v>0.96601227916745669</v>
      </c>
      <c r="BH22">
        <v>0.96181076370585905</v>
      </c>
      <c r="BI22">
        <v>0.95723016707591324</v>
      </c>
      <c r="BJ22">
        <v>0.95228765030359097</v>
      </c>
      <c r="BK22">
        <v>0.94700123414216564</v>
      </c>
      <c r="BL22">
        <v>0.94138963347443405</v>
      </c>
      <c r="BM22">
        <v>0.93547209366682138</v>
      </c>
      <c r="BN22">
        <v>0.92926823125995106</v>
      </c>
      <c r="BO22">
        <v>0.92279788109444472</v>
      </c>
      <c r="BP22">
        <v>0.91608095165633008</v>
      </c>
      <c r="BQ22">
        <v>0.90913729009698963</v>
      </c>
      <c r="BR22">
        <v>0.90198655805060513</v>
      </c>
      <c r="BS22">
        <v>0.89464811904848718</v>
      </c>
      <c r="BT22">
        <v>0.88714093802372007</v>
      </c>
      <c r="BU22">
        <v>0.87948349311836727</v>
      </c>
      <c r="BV22">
        <v>0.8716936997543171</v>
      </c>
      <c r="BW22">
        <v>0.86378884671097977</v>
      </c>
      <c r="BX22">
        <v>0.85578554377008442</v>
      </c>
      <c r="BY22">
        <v>0.84769968033983667</v>
      </c>
      <c r="BZ22">
        <v>0.83954639435653722</v>
      </c>
      <c r="CA22">
        <v>0.83134005067931216</v>
      </c>
      <c r="CB22">
        <v>0.82309422814004563</v>
      </c>
      <c r="CC22">
        <v>0.81482171438266671</v>
      </c>
      <c r="CD22">
        <v>0.80653450762010859</v>
      </c>
      <c r="CE22">
        <v>0.79824382444995989</v>
      </c>
      <c r="CF22">
        <v>0.78996011289759649</v>
      </c>
      <c r="CG22">
        <v>0.78169306989510134</v>
      </c>
      <c r="CH22">
        <v>0.77345166245258323</v>
      </c>
      <c r="CI22">
        <v>0.7652441518328652</v>
      </c>
      <c r="CJ22">
        <v>0.75707812009862563</v>
      </c>
      <c r="CK22">
        <v>0.74896049846093193</v>
      </c>
      <c r="CL22">
        <v>0.74089759691809132</v>
      </c>
      <c r="CM22">
        <v>0.73289513473251333</v>
      </c>
      <c r="CN22">
        <v>0.72495827134983892</v>
      </c>
      <c r="CO22">
        <v>0.71709163741815685</v>
      </c>
      <c r="CP22">
        <v>0.70929936561519058</v>
      </c>
      <c r="CQ22">
        <v>0.70158512103753623</v>
      </c>
      <c r="CR22">
        <v>0.69395213094821062</v>
      </c>
      <c r="CS22">
        <v>0.68640321371686297</v>
      </c>
      <c r="CT22">
        <v>0.67894080682107794</v>
      </c>
      <c r="CU22">
        <v>0.67156699380738794</v>
      </c>
      <c r="CV22">
        <v>0.66428353013710839</v>
      </c>
      <c r="CW22">
        <v>0.65709186786514029</v>
      </c>
    </row>
    <row r="23" spans="1:101">
      <c r="A23">
        <v>0.67269158347674229</v>
      </c>
      <c r="B23">
        <v>0.68010291323462502</v>
      </c>
      <c r="C23">
        <v>0.68760413003785004</v>
      </c>
      <c r="D23">
        <v>0.6951931789696435</v>
      </c>
      <c r="E23">
        <v>0.70286764929291079</v>
      </c>
      <c r="F23">
        <v>0.71062474708672352</v>
      </c>
      <c r="G23">
        <v>0.71846126680146005</v>
      </c>
      <c r="H23">
        <v>0.72637356183221391</v>
      </c>
      <c r="I23">
        <v>0.73435751424064855</v>
      </c>
      <c r="J23">
        <v>0.74240850379001444</v>
      </c>
      <c r="K23">
        <v>0.75052137649675332</v>
      </c>
      <c r="L23">
        <v>0.75869041294503847</v>
      </c>
      <c r="M23">
        <v>0.76690929665771357</v>
      </c>
      <c r="N23">
        <v>0.77517108286824887</v>
      </c>
      <c r="O23">
        <v>0.78346816809317621</v>
      </c>
      <c r="P23">
        <v>0.79179226096251021</v>
      </c>
      <c r="Q23">
        <v>0.80013435482611317</v>
      </c>
      <c r="R23">
        <v>0.80848470271582773</v>
      </c>
      <c r="S23">
        <v>0.81683279530513264</v>
      </c>
      <c r="T23">
        <v>0.8251673425684185</v>
      </c>
      <c r="U23">
        <v>0.83347625989871565</v>
      </c>
      <c r="V23">
        <v>0.84174665949344252</v>
      </c>
      <c r="W23">
        <v>0.84996484785973192</v>
      </c>
      <c r="X23">
        <v>0.85811633032103307</v>
      </c>
      <c r="Y23">
        <v>0.86618582342159944</v>
      </c>
      <c r="Z23">
        <v>0.87415727612153771</v>
      </c>
      <c r="AA23">
        <v>0.88201390064861218</v>
      </c>
      <c r="AB23">
        <v>0.88973821382029805</v>
      </c>
      <c r="AC23">
        <v>0.89731208956722464</v>
      </c>
      <c r="AD23">
        <v>0.90471682327415526</v>
      </c>
      <c r="AE23">
        <v>0.91193320840474701</v>
      </c>
      <c r="AF23">
        <v>0.9189416256902222</v>
      </c>
      <c r="AG23">
        <v>0.92572214493973515</v>
      </c>
      <c r="AH23">
        <v>0.93225463927317187</v>
      </c>
      <c r="AI23">
        <v>0.93851891128866172</v>
      </c>
      <c r="AJ23">
        <v>0.94449483036250537</v>
      </c>
      <c r="AK23">
        <v>0.95016247994588998</v>
      </c>
      <c r="AL23">
        <v>0.95550231338006819</v>
      </c>
      <c r="AM23">
        <v>0.96049531641095487</v>
      </c>
      <c r="AN23">
        <v>0.96512317425826033</v>
      </c>
      <c r="AO23">
        <v>0.9693684407973685</v>
      </c>
      <c r="AP23">
        <v>0.97321470715876546</v>
      </c>
      <c r="AQ23">
        <v>0.9766467668542107</v>
      </c>
      <c r="AR23">
        <v>0.9796507744142432</v>
      </c>
      <c r="AS23">
        <v>0.98221439447925463</v>
      </c>
      <c r="AT23">
        <v>0.98432693833456608</v>
      </c>
      <c r="AU23">
        <v>0.98597948502348776</v>
      </c>
      <c r="AV23">
        <v>0.98716498441167777</v>
      </c>
      <c r="AW23">
        <v>0.98787833990721308</v>
      </c>
      <c r="AX23">
        <v>0.98811646895488225</v>
      </c>
      <c r="AY23">
        <v>0.98787833990721308</v>
      </c>
      <c r="AZ23">
        <v>0.98716498441167777</v>
      </c>
      <c r="BA23">
        <v>0.98597948502348776</v>
      </c>
      <c r="BB23">
        <v>0.98432693833456608</v>
      </c>
      <c r="BC23">
        <v>0.98221439447925463</v>
      </c>
      <c r="BD23">
        <v>0.9796507744142432</v>
      </c>
      <c r="BE23">
        <v>0.9766467668542107</v>
      </c>
      <c r="BF23">
        <v>0.97321470715876546</v>
      </c>
      <c r="BG23">
        <v>0.9693684407973685</v>
      </c>
      <c r="BH23">
        <v>0.96512317425826033</v>
      </c>
      <c r="BI23">
        <v>0.96049531641095487</v>
      </c>
      <c r="BJ23">
        <v>0.95550231338006819</v>
      </c>
      <c r="BK23">
        <v>0.95016247994588998</v>
      </c>
      <c r="BL23">
        <v>0.94449483036250537</v>
      </c>
      <c r="BM23">
        <v>0.93851891128866172</v>
      </c>
      <c r="BN23">
        <v>0.93225463927317187</v>
      </c>
      <c r="BO23">
        <v>0.92572214493973515</v>
      </c>
      <c r="BP23">
        <v>0.9189416256902222</v>
      </c>
      <c r="BQ23">
        <v>0.91193320840474701</v>
      </c>
      <c r="BR23">
        <v>0.90471682327415526</v>
      </c>
      <c r="BS23">
        <v>0.89731208956722464</v>
      </c>
      <c r="BT23">
        <v>0.88973821382029805</v>
      </c>
      <c r="BU23">
        <v>0.88201390064861218</v>
      </c>
      <c r="BV23">
        <v>0.87415727612153771</v>
      </c>
      <c r="BW23">
        <v>0.86618582342159944</v>
      </c>
      <c r="BX23">
        <v>0.85811633032103307</v>
      </c>
      <c r="BY23">
        <v>0.84996484785973192</v>
      </c>
      <c r="BZ23">
        <v>0.84174665949344252</v>
      </c>
      <c r="CA23">
        <v>0.83347625989871565</v>
      </c>
      <c r="CB23">
        <v>0.8251673425684185</v>
      </c>
      <c r="CC23">
        <v>0.81683279530513264</v>
      </c>
      <c r="CD23">
        <v>0.80848470271582773</v>
      </c>
      <c r="CE23">
        <v>0.80013435482611317</v>
      </c>
      <c r="CF23">
        <v>0.79179226096251021</v>
      </c>
      <c r="CG23">
        <v>0.78346816809317621</v>
      </c>
      <c r="CH23">
        <v>0.77517108286824887</v>
      </c>
      <c r="CI23">
        <v>0.76690929665771357</v>
      </c>
      <c r="CJ23">
        <v>0.75869041294503847</v>
      </c>
      <c r="CK23">
        <v>0.75052137649675332</v>
      </c>
      <c r="CL23">
        <v>0.74240850379001444</v>
      </c>
      <c r="CM23">
        <v>0.73435751424064855</v>
      </c>
      <c r="CN23">
        <v>0.72637356183221391</v>
      </c>
      <c r="CO23">
        <v>0.71846126680146005</v>
      </c>
      <c r="CP23">
        <v>0.71062474708672352</v>
      </c>
      <c r="CQ23">
        <v>0.70286764929291079</v>
      </c>
      <c r="CR23">
        <v>0.6951931789696435</v>
      </c>
      <c r="CS23">
        <v>0.68760413003785004</v>
      </c>
      <c r="CT23">
        <v>0.68010291323462502</v>
      </c>
      <c r="CU23">
        <v>0.67269158347674229</v>
      </c>
      <c r="CV23">
        <v>0.66537186606995302</v>
      </c>
      <c r="CW23">
        <v>0.65814518171441749</v>
      </c>
    </row>
    <row r="24" spans="1:101">
      <c r="A24">
        <v>0.67367081142753305</v>
      </c>
      <c r="B24">
        <v>0.68111491377974975</v>
      </c>
      <c r="C24">
        <v>0.68865003875569486</v>
      </c>
      <c r="D24">
        <v>0.69627415699549311</v>
      </c>
      <c r="E24">
        <v>0.70398488169589812</v>
      </c>
      <c r="F24">
        <v>0.71177944089398892</v>
      </c>
      <c r="G24">
        <v>0.71965464863310147</v>
      </c>
      <c r="H24">
        <v>0.72760687510899891</v>
      </c>
      <c r="I24">
        <v>0.73563201592514227</v>
      </c>
      <c r="J24">
        <v>0.74372546062088285</v>
      </c>
      <c r="K24">
        <v>0.75188206067562824</v>
      </c>
      <c r="L24">
        <v>0.76009609723561289</v>
      </c>
      <c r="M24">
        <v>0.76836124885782453</v>
      </c>
      <c r="N24">
        <v>0.77667055961774656</v>
      </c>
      <c r="O24">
        <v>0.78501640798355832</v>
      </c>
      <c r="P24">
        <v>0.79339047691877573</v>
      </c>
      <c r="Q24">
        <v>0.80178372573727308</v>
      </c>
      <c r="R24">
        <v>0.81018636429814817</v>
      </c>
      <c r="S24">
        <v>0.81858783019167947</v>
      </c>
      <c r="T24">
        <v>0.82697676962995681</v>
      </c>
      <c r="U24">
        <v>0.83534102281461531</v>
      </c>
      <c r="V24">
        <v>0.84366761460703887</v>
      </c>
      <c r="W24">
        <v>0.85194275137059727</v>
      </c>
      <c r="X24">
        <v>0.86015182488677355</v>
      </c>
      <c r="Y24">
        <v>0.86827942426395721</v>
      </c>
      <c r="Z24">
        <v>0.87630935675547894</v>
      </c>
      <c r="AA24">
        <v>0.88422467837834162</v>
      </c>
      <c r="AB24">
        <v>0.89200773517221954</v>
      </c>
      <c r="AC24">
        <v>0.89964021585610066</v>
      </c>
      <c r="AD24">
        <v>0.90710321652427595</v>
      </c>
      <c r="AE24">
        <v>0.91437731787182952</v>
      </c>
      <c r="AF24">
        <v>0.92144267525092682</v>
      </c>
      <c r="AG24">
        <v>0.92827912163291404</v>
      </c>
      <c r="AH24">
        <v>0.93486628328898291</v>
      </c>
      <c r="AI24">
        <v>0.94118370770723792</v>
      </c>
      <c r="AJ24">
        <v>0.94721100294175742</v>
      </c>
      <c r="AK24">
        <v>0.95292798724716021</v>
      </c>
      <c r="AL24">
        <v>0.95831484749990992</v>
      </c>
      <c r="AM24">
        <v>0.9633523045567367</v>
      </c>
      <c r="AN24">
        <v>0.96802178336441591</v>
      </c>
      <c r="AO24">
        <v>0.97230558532824662</v>
      </c>
      <c r="AP24">
        <v>0.97618706018395274</v>
      </c>
      <c r="AQ24">
        <v>0.9796507744142432</v>
      </c>
      <c r="AR24">
        <v>0.98268267312062763</v>
      </c>
      <c r="AS24">
        <v>0.98527023221498689</v>
      </c>
      <c r="AT24">
        <v>0.98740259784258622</v>
      </c>
      <c r="AU24">
        <v>0.98907071009368053</v>
      </c>
      <c r="AV24">
        <v>0.99026740830523852</v>
      </c>
      <c r="AW24">
        <v>0.99098751559344866</v>
      </c>
      <c r="AX24">
        <v>0.99122790068263467</v>
      </c>
      <c r="AY24">
        <v>0.99098751559344866</v>
      </c>
      <c r="AZ24">
        <v>0.99026740830523852</v>
      </c>
      <c r="BA24">
        <v>0.98907071009368053</v>
      </c>
      <c r="BB24">
        <v>0.98740259784258622</v>
      </c>
      <c r="BC24">
        <v>0.98527023221498689</v>
      </c>
      <c r="BD24">
        <v>0.98268267312062763</v>
      </c>
      <c r="BE24">
        <v>0.9796507744142432</v>
      </c>
      <c r="BF24">
        <v>0.97618706018395274</v>
      </c>
      <c r="BG24">
        <v>0.97230558532824662</v>
      </c>
      <c r="BH24">
        <v>0.96802178336441591</v>
      </c>
      <c r="BI24">
        <v>0.9633523045567367</v>
      </c>
      <c r="BJ24">
        <v>0.95831484749990992</v>
      </c>
      <c r="BK24">
        <v>0.95292798724716021</v>
      </c>
      <c r="BL24">
        <v>0.94721100294175742</v>
      </c>
      <c r="BM24">
        <v>0.94118370770723792</v>
      </c>
      <c r="BN24">
        <v>0.93486628328898291</v>
      </c>
      <c r="BO24">
        <v>0.92827912163291404</v>
      </c>
      <c r="BP24">
        <v>0.92144267525092682</v>
      </c>
      <c r="BQ24">
        <v>0.91437731787182952</v>
      </c>
      <c r="BR24">
        <v>0.90710321652427595</v>
      </c>
      <c r="BS24">
        <v>0.89964021585610066</v>
      </c>
      <c r="BT24">
        <v>0.89200773517221954</v>
      </c>
      <c r="BU24">
        <v>0.88422467837834162</v>
      </c>
      <c r="BV24">
        <v>0.87630935675547894</v>
      </c>
      <c r="BW24">
        <v>0.86827942426395721</v>
      </c>
      <c r="BX24">
        <v>0.86015182488677355</v>
      </c>
      <c r="BY24">
        <v>0.85194275137059727</v>
      </c>
      <c r="BZ24">
        <v>0.84366761460703887</v>
      </c>
      <c r="CA24">
        <v>0.83534102281461531</v>
      </c>
      <c r="CB24">
        <v>0.82697676962995681</v>
      </c>
      <c r="CC24">
        <v>0.81858783019167947</v>
      </c>
      <c r="CD24">
        <v>0.81018636429814817</v>
      </c>
      <c r="CE24">
        <v>0.80178372573727308</v>
      </c>
      <c r="CF24">
        <v>0.79339047691877573</v>
      </c>
      <c r="CG24">
        <v>0.78501640798355832</v>
      </c>
      <c r="CH24">
        <v>0.77667055961774656</v>
      </c>
      <c r="CI24">
        <v>0.76836124885782453</v>
      </c>
      <c r="CJ24">
        <v>0.76009609723561289</v>
      </c>
      <c r="CK24">
        <v>0.75188206067562824</v>
      </c>
      <c r="CL24">
        <v>0.74372546062088285</v>
      </c>
      <c r="CM24">
        <v>0.73563201592514227</v>
      </c>
      <c r="CN24">
        <v>0.72760687510899891</v>
      </c>
      <c r="CO24">
        <v>0.71965464863310147</v>
      </c>
      <c r="CP24">
        <v>0.71177944089398892</v>
      </c>
      <c r="CQ24">
        <v>0.70398488169589812</v>
      </c>
      <c r="CR24">
        <v>0.69627415699549311</v>
      </c>
      <c r="CS24">
        <v>0.68865003875569486</v>
      </c>
      <c r="CT24">
        <v>0.68111491377974975</v>
      </c>
      <c r="CU24">
        <v>0.67367081142753305</v>
      </c>
      <c r="CV24">
        <v>0.66631943014307127</v>
      </c>
      <c r="CW24">
        <v>0.65906216274562013</v>
      </c>
    </row>
    <row r="25" spans="1:101">
      <c r="A25">
        <v>0.67450273752904222</v>
      </c>
      <c r="B25">
        <v>0.68197475965508758</v>
      </c>
      <c r="C25">
        <v>0.68953877619670145</v>
      </c>
      <c r="D25">
        <v>0.6971927799709281</v>
      </c>
      <c r="E25">
        <v>0.7049344049891616</v>
      </c>
      <c r="F25">
        <v>0.7127608984394449</v>
      </c>
      <c r="G25">
        <v>0.72066909151958181</v>
      </c>
      <c r="H25">
        <v>0.72865536921762242</v>
      </c>
      <c r="I25">
        <v>0.73671563916740312</v>
      </c>
      <c r="J25">
        <v>0.7448452997421311</v>
      </c>
      <c r="K25">
        <v>0.75303920758867515</v>
      </c>
      <c r="L25">
        <v>0.76129164484936951</v>
      </c>
      <c r="M25">
        <v>0.76959628636673572</v>
      </c>
      <c r="N25">
        <v>0.77794616721946286</v>
      </c>
      <c r="O25">
        <v>0.78633365099493413</v>
      </c>
      <c r="P25">
        <v>0.79475039926405855</v>
      </c>
      <c r="Q25">
        <v>0.80318734278740334</v>
      </c>
      <c r="R25">
        <v>0.81163465504659726</v>
      </c>
      <c r="S25">
        <v>0.82008172876034902</v>
      </c>
      <c r="T25">
        <v>0.82851715610849097</v>
      </c>
      <c r="U25">
        <v>0.83692871344815345</v>
      </c>
      <c r="V25">
        <v>0.84530335136101264</v>
      </c>
      <c r="W25">
        <v>0.85362719091669537</v>
      </c>
      <c r="X25">
        <v>0.86188552707160315</v>
      </c>
      <c r="Y25">
        <v>0.87006284014109725</v>
      </c>
      <c r="Z25">
        <v>0.87814281628233526</v>
      </c>
      <c r="AA25">
        <v>0.88610837790113683</v>
      </c>
      <c r="AB25">
        <v>0.8939417248451379</v>
      </c>
      <c r="AC25">
        <v>0.90162438716346871</v>
      </c>
      <c r="AD25">
        <v>0.90913729009698963</v>
      </c>
      <c r="AE25">
        <v>0.91646083181018878</v>
      </c>
      <c r="AF25">
        <v>0.92357497418465462</v>
      </c>
      <c r="AG25">
        <v>0.93045934676437558</v>
      </c>
      <c r="AH25">
        <v>0.93709336367638096</v>
      </c>
      <c r="AI25">
        <v>0.94345635304972641</v>
      </c>
      <c r="AJ25">
        <v>0.94952769812693738</v>
      </c>
      <c r="AK25">
        <v>0.95528698891234709</v>
      </c>
      <c r="AL25">
        <v>0.96071418284114241</v>
      </c>
      <c r="AM25">
        <v>0.9657897725932354</v>
      </c>
      <c r="AN25">
        <v>0.97049495883094572</v>
      </c>
      <c r="AO25">
        <v>0.97481182532383037</v>
      </c>
      <c r="AP25">
        <v>0.97872351365330024</v>
      </c>
      <c r="AQ25">
        <v>0.98221439447925463</v>
      </c>
      <c r="AR25">
        <v>0.98527023221498689</v>
      </c>
      <c r="AS25">
        <v>0.98787833990721308</v>
      </c>
      <c r="AT25">
        <v>0.99002772116429427</v>
      </c>
      <c r="AU25">
        <v>0.99170919612283492</v>
      </c>
      <c r="AV25">
        <v>0.99291550869154754</v>
      </c>
      <c r="AW25">
        <v>0.99364141265741857</v>
      </c>
      <c r="AX25">
        <v>0.99388373467361879</v>
      </c>
      <c r="AY25">
        <v>0.99364141265741857</v>
      </c>
      <c r="AZ25">
        <v>0.99291550869154754</v>
      </c>
      <c r="BA25">
        <v>0.99170919612283492</v>
      </c>
      <c r="BB25">
        <v>0.99002772116429427</v>
      </c>
      <c r="BC25">
        <v>0.98787833990721308</v>
      </c>
      <c r="BD25">
        <v>0.98527023221498689</v>
      </c>
      <c r="BE25">
        <v>0.98221439447925463</v>
      </c>
      <c r="BF25">
        <v>0.97872351365330024</v>
      </c>
      <c r="BG25">
        <v>0.97481182532383037</v>
      </c>
      <c r="BH25">
        <v>0.97049495883094572</v>
      </c>
      <c r="BI25">
        <v>0.9657897725932354</v>
      </c>
      <c r="BJ25">
        <v>0.96071418284114241</v>
      </c>
      <c r="BK25">
        <v>0.95528698891234709</v>
      </c>
      <c r="BL25">
        <v>0.94952769812693738</v>
      </c>
      <c r="BM25">
        <v>0.94345635304972641</v>
      </c>
      <c r="BN25">
        <v>0.93709336367638096</v>
      </c>
      <c r="BO25">
        <v>0.93045934676437558</v>
      </c>
      <c r="BP25">
        <v>0.92357497418465462</v>
      </c>
      <c r="BQ25">
        <v>0.91646083181018878</v>
      </c>
      <c r="BR25">
        <v>0.90913729009698963</v>
      </c>
      <c r="BS25">
        <v>0.90162438716346871</v>
      </c>
      <c r="BT25">
        <v>0.8939417248451379</v>
      </c>
      <c r="BU25">
        <v>0.88610837790113683</v>
      </c>
      <c r="BV25">
        <v>0.87814281628233526</v>
      </c>
      <c r="BW25">
        <v>0.87006284014109725</v>
      </c>
      <c r="BX25">
        <v>0.86188552707160315</v>
      </c>
      <c r="BY25">
        <v>0.85362719091669537</v>
      </c>
      <c r="BZ25">
        <v>0.84530335136101264</v>
      </c>
      <c r="CA25">
        <v>0.83692871344815345</v>
      </c>
      <c r="CB25">
        <v>0.82851715610849097</v>
      </c>
      <c r="CC25">
        <v>0.82008172876034902</v>
      </c>
      <c r="CD25">
        <v>0.81163465504659726</v>
      </c>
      <c r="CE25">
        <v>0.80318734278740334</v>
      </c>
      <c r="CF25">
        <v>0.79475039926405855</v>
      </c>
      <c r="CG25">
        <v>0.78633365099493413</v>
      </c>
      <c r="CH25">
        <v>0.77794616721946286</v>
      </c>
      <c r="CI25">
        <v>0.76959628636673572</v>
      </c>
      <c r="CJ25">
        <v>0.76129164484936951</v>
      </c>
      <c r="CK25">
        <v>0.75303920758867515</v>
      </c>
      <c r="CL25">
        <v>0.7448452997421311</v>
      </c>
      <c r="CM25">
        <v>0.73671563916740312</v>
      </c>
      <c r="CN25">
        <v>0.72865536921762242</v>
      </c>
      <c r="CO25">
        <v>0.72066909151958181</v>
      </c>
      <c r="CP25">
        <v>0.7127608984394449</v>
      </c>
      <c r="CQ25">
        <v>0.7049344049891616</v>
      </c>
      <c r="CR25">
        <v>0.6971927799709281</v>
      </c>
      <c r="CS25">
        <v>0.68953877619670145</v>
      </c>
      <c r="CT25">
        <v>0.68197475965508758</v>
      </c>
      <c r="CU25">
        <v>0.67450273752904222</v>
      </c>
      <c r="CV25">
        <v>0.66712438499499105</v>
      </c>
      <c r="CW25">
        <v>0.65984107075746123</v>
      </c>
    </row>
    <row r="26" spans="1:101">
      <c r="A26">
        <v>0.67518570160542413</v>
      </c>
      <c r="B26">
        <v>0.68268069725704472</v>
      </c>
      <c r="C26">
        <v>0.69026848996263346</v>
      </c>
      <c r="D26">
        <v>0.69794709106727848</v>
      </c>
      <c r="E26">
        <v>0.70571415200378129</v>
      </c>
      <c r="F26">
        <v>0.71356693602639198</v>
      </c>
      <c r="G26">
        <v>0.72150228876922406</v>
      </c>
      <c r="H26">
        <v>0.72951660772467919</v>
      </c>
      <c r="I26">
        <v>0.73760581076854814</v>
      </c>
      <c r="J26">
        <v>0.74576530389404183</v>
      </c>
      <c r="K26">
        <v>0.75398994835705202</v>
      </c>
      <c r="L26">
        <v>0.76227402747953499</v>
      </c>
      <c r="M26">
        <v>0.77061121340708438</v>
      </c>
      <c r="N26">
        <v>0.77899453417036635</v>
      </c>
      <c r="O26">
        <v>0.787416341457844</v>
      </c>
      <c r="P26">
        <v>0.79586827956862438</v>
      </c>
      <c r="Q26">
        <v>0.80434125607855766</v>
      </c>
      <c r="R26">
        <v>0.81282541481890824</v>
      </c>
      <c r="S26">
        <v>0.82131011183360769</v>
      </c>
      <c r="T26">
        <v>0.8297838950466252</v>
      </c>
      <c r="U26">
        <v>0.83823448843321269</v>
      </c>
      <c r="V26">
        <v>0.84664878154523759</v>
      </c>
      <c r="W26">
        <v>0.85501282528856981</v>
      </c>
      <c r="X26">
        <v>0.86331183488626673</v>
      </c>
      <c r="Y26">
        <v>0.87153020098147238</v>
      </c>
      <c r="Z26">
        <v>0.87965150983460416</v>
      </c>
      <c r="AA26">
        <v>0.88765857354653055</v>
      </c>
      <c r="AB26">
        <v>0.89553347118899029</v>
      </c>
      <c r="AC26">
        <v>0.9032576016416628</v>
      </c>
      <c r="AD26">
        <v>0.9108117488186861</v>
      </c>
      <c r="AE26">
        <v>0.91817615981336909</v>
      </c>
      <c r="AF26">
        <v>0.92533063629674805</v>
      </c>
      <c r="AG26">
        <v>0.93225463927317187</v>
      </c>
      <c r="AH26">
        <v>0.93892740702564936</v>
      </c>
      <c r="AI26">
        <v>0.94532808577852723</v>
      </c>
      <c r="AJ26">
        <v>0.95143587227062321</v>
      </c>
      <c r="AK26">
        <v>0.95723016707591324</v>
      </c>
      <c r="AL26">
        <v>0.96269073714125575</v>
      </c>
      <c r="AM26">
        <v>0.96779788564351554</v>
      </c>
      <c r="AN26">
        <v>0.9725326269157728</v>
      </c>
      <c r="AO26">
        <v>0.97687686386926675</v>
      </c>
      <c r="AP26">
        <v>0.98081356506023909</v>
      </c>
      <c r="AQ26">
        <v>0.98432693833456608</v>
      </c>
      <c r="AR26">
        <v>0.98740259784258622</v>
      </c>
      <c r="AS26">
        <v>0.99002772116429427</v>
      </c>
      <c r="AT26">
        <v>0.99219119333045303</v>
      </c>
      <c r="AU26">
        <v>0.99388373467361879</v>
      </c>
      <c r="AV26">
        <v>0.99509800969540452</v>
      </c>
      <c r="AW26">
        <v>0.99582871448829613</v>
      </c>
      <c r="AX26">
        <v>0.99607264069268642</v>
      </c>
      <c r="AY26">
        <v>0.99582871448829613</v>
      </c>
      <c r="AZ26">
        <v>0.99509800969540452</v>
      </c>
      <c r="BA26">
        <v>0.99388373467361879</v>
      </c>
      <c r="BB26">
        <v>0.99219119333045303</v>
      </c>
      <c r="BC26">
        <v>0.99002772116429427</v>
      </c>
      <c r="BD26">
        <v>0.98740259784258622</v>
      </c>
      <c r="BE26">
        <v>0.98432693833456608</v>
      </c>
      <c r="BF26">
        <v>0.98081356506023909</v>
      </c>
      <c r="BG26">
        <v>0.97687686386926675</v>
      </c>
      <c r="BH26">
        <v>0.9725326269157728</v>
      </c>
      <c r="BI26">
        <v>0.96779788564351554</v>
      </c>
      <c r="BJ26">
        <v>0.96269073714125575</v>
      </c>
      <c r="BK26">
        <v>0.95723016707591324</v>
      </c>
      <c r="BL26">
        <v>0.95143587227062321</v>
      </c>
      <c r="BM26">
        <v>0.94532808577852723</v>
      </c>
      <c r="BN26">
        <v>0.93892740702564936</v>
      </c>
      <c r="BO26">
        <v>0.93225463927317187</v>
      </c>
      <c r="BP26">
        <v>0.92533063629674805</v>
      </c>
      <c r="BQ26">
        <v>0.91817615981336909</v>
      </c>
      <c r="BR26">
        <v>0.9108117488186861</v>
      </c>
      <c r="BS26">
        <v>0.9032576016416628</v>
      </c>
      <c r="BT26">
        <v>0.89553347118899029</v>
      </c>
      <c r="BU26">
        <v>0.88765857354653055</v>
      </c>
      <c r="BV26">
        <v>0.87965150983460416</v>
      </c>
      <c r="BW26">
        <v>0.87153020098147238</v>
      </c>
      <c r="BX26">
        <v>0.86331183488626673</v>
      </c>
      <c r="BY26">
        <v>0.85501282528856981</v>
      </c>
      <c r="BZ26">
        <v>0.84664878154523759</v>
      </c>
      <c r="CA26">
        <v>0.83823448843321269</v>
      </c>
      <c r="CB26">
        <v>0.8297838950466252</v>
      </c>
      <c r="CC26">
        <v>0.82131011183360769</v>
      </c>
      <c r="CD26">
        <v>0.81282541481890824</v>
      </c>
      <c r="CE26">
        <v>0.80434125607855766</v>
      </c>
      <c r="CF26">
        <v>0.79586827956862438</v>
      </c>
      <c r="CG26">
        <v>0.787416341457844</v>
      </c>
      <c r="CH26">
        <v>0.77899453417036635</v>
      </c>
      <c r="CI26">
        <v>0.77061121340708438</v>
      </c>
      <c r="CJ26">
        <v>0.76227402747953499</v>
      </c>
      <c r="CK26">
        <v>0.75398994835705202</v>
      </c>
      <c r="CL26">
        <v>0.74576530389404183</v>
      </c>
      <c r="CM26">
        <v>0.73760581076854814</v>
      </c>
      <c r="CN26">
        <v>0.72951660772467919</v>
      </c>
      <c r="CO26">
        <v>0.72150228876922406</v>
      </c>
      <c r="CP26">
        <v>0.71356693602639198</v>
      </c>
      <c r="CQ26">
        <v>0.70571415200378129</v>
      </c>
      <c r="CR26">
        <v>0.69794709106727848</v>
      </c>
      <c r="CS26">
        <v>0.69026848996263346</v>
      </c>
      <c r="CT26">
        <v>0.68268069725704472</v>
      </c>
      <c r="CU26">
        <v>0.67518570160542413</v>
      </c>
      <c r="CV26">
        <v>0.66778515877332312</v>
      </c>
      <c r="CW26">
        <v>0.6604804173720914</v>
      </c>
    </row>
    <row r="27" spans="1:101">
      <c r="A27">
        <v>0.67571833254544256</v>
      </c>
      <c r="B27">
        <v>0.68323127801141537</v>
      </c>
      <c r="C27">
        <v>0.6908376495421934</v>
      </c>
      <c r="D27">
        <v>0.69853547313569964</v>
      </c>
      <c r="E27">
        <v>0.70632241402201668</v>
      </c>
      <c r="F27">
        <v>0.71419574820257059</v>
      </c>
      <c r="G27">
        <v>0.72215233279339985</v>
      </c>
      <c r="H27">
        <v>0.73018857526685321</v>
      </c>
      <c r="I27">
        <v>0.73830040171756117</v>
      </c>
      <c r="J27">
        <v>0.74648322431433034</v>
      </c>
      <c r="K27">
        <v>0.7547319081399414</v>
      </c>
      <c r="L27">
        <v>0.76304073766578828</v>
      </c>
      <c r="M27">
        <v>0.77140338315790269</v>
      </c>
      <c r="N27">
        <v>0.77981286736505451</v>
      </c>
      <c r="O27">
        <v>0.78826153289799794</v>
      </c>
      <c r="P27">
        <v>0.79674101077107495</v>
      </c>
      <c r="Q27">
        <v>0.80524219064252844</v>
      </c>
      <c r="R27">
        <v>0.81375519335700719</v>
      </c>
      <c r="S27">
        <v>0.82226934646149674</v>
      </c>
      <c r="T27">
        <v>0.83077316343256702</v>
      </c>
      <c r="U27">
        <v>0.83925432741628248</v>
      </c>
      <c r="V27">
        <v>0.84769968033983667</v>
      </c>
      <c r="W27">
        <v>0.85609521830302437</v>
      </c>
      <c r="X27">
        <v>0.86442609419471084</v>
      </c>
      <c r="Y27">
        <v>0.87267662850081718</v>
      </c>
      <c r="Z27">
        <v>0.88083032927205518</v>
      </c>
      <c r="AA27">
        <v>0.88886992219761418</v>
      </c>
      <c r="AB27">
        <v>0.89677739168109138</v>
      </c>
      <c r="AC27">
        <v>0.90453403373329089</v>
      </c>
      <c r="AD27">
        <v>0.91212052137958988</v>
      </c>
      <c r="AE27">
        <v>0.91951698312467145</v>
      </c>
      <c r="AF27">
        <v>0.92670309482282331</v>
      </c>
      <c r="AG27">
        <v>0.93365818506735276</v>
      </c>
      <c r="AH27">
        <v>0.94036135393928899</v>
      </c>
      <c r="AI27">
        <v>0.94679160464670475</v>
      </c>
      <c r="AJ27">
        <v>0.95292798724716021</v>
      </c>
      <c r="AK27">
        <v>0.95874975328472101</v>
      </c>
      <c r="AL27">
        <v>0.96423651979983749</v>
      </c>
      <c r="AM27">
        <v>0.9693684407973685</v>
      </c>
      <c r="AN27">
        <v>0.97412638389934281</v>
      </c>
      <c r="AO27">
        <v>0.97849210958016331</v>
      </c>
      <c r="AP27">
        <v>0.98244845009903803</v>
      </c>
      <c r="AQ27">
        <v>0.98597948502348776</v>
      </c>
      <c r="AR27">
        <v>0.98907071009368053</v>
      </c>
      <c r="AS27">
        <v>0.99170919612283492</v>
      </c>
      <c r="AT27">
        <v>0.99388373467361879</v>
      </c>
      <c r="AU27">
        <v>0.99558496739995794</v>
      </c>
      <c r="AV27">
        <v>0.99680549619883618</v>
      </c>
      <c r="AW27">
        <v>0.99753997167331343</v>
      </c>
      <c r="AX27">
        <v>0.99778515785660904</v>
      </c>
      <c r="AY27">
        <v>0.99753997167331343</v>
      </c>
      <c r="AZ27">
        <v>0.99680549619883618</v>
      </c>
      <c r="BA27">
        <v>0.99558496739995794</v>
      </c>
      <c r="BB27">
        <v>0.99388373467361879</v>
      </c>
      <c r="BC27">
        <v>0.99170919612283492</v>
      </c>
      <c r="BD27">
        <v>0.98907071009368053</v>
      </c>
      <c r="BE27">
        <v>0.98597948502348776</v>
      </c>
      <c r="BF27">
        <v>0.98244845009903803</v>
      </c>
      <c r="BG27">
        <v>0.97849210958016331</v>
      </c>
      <c r="BH27">
        <v>0.97412638389934281</v>
      </c>
      <c r="BI27">
        <v>0.9693684407973685</v>
      </c>
      <c r="BJ27">
        <v>0.96423651979983749</v>
      </c>
      <c r="BK27">
        <v>0.95874975328472101</v>
      </c>
      <c r="BL27">
        <v>0.95292798724716021</v>
      </c>
      <c r="BM27">
        <v>0.94679160464670475</v>
      </c>
      <c r="BN27">
        <v>0.94036135393928899</v>
      </c>
      <c r="BO27">
        <v>0.93365818506735276</v>
      </c>
      <c r="BP27">
        <v>0.92670309482282331</v>
      </c>
      <c r="BQ27">
        <v>0.91951698312467145</v>
      </c>
      <c r="BR27">
        <v>0.91212052137958988</v>
      </c>
      <c r="BS27">
        <v>0.90453403373329089</v>
      </c>
      <c r="BT27">
        <v>0.89677739168109138</v>
      </c>
      <c r="BU27">
        <v>0.88886992219761418</v>
      </c>
      <c r="BV27">
        <v>0.88083032927205518</v>
      </c>
      <c r="BW27">
        <v>0.87267662850081718</v>
      </c>
      <c r="BX27">
        <v>0.86442609419471084</v>
      </c>
      <c r="BY27">
        <v>0.85609521830302437</v>
      </c>
      <c r="BZ27">
        <v>0.84769968033983667</v>
      </c>
      <c r="CA27">
        <v>0.83925432741628248</v>
      </c>
      <c r="CB27">
        <v>0.83077316343256702</v>
      </c>
      <c r="CC27">
        <v>0.82226934646149674</v>
      </c>
      <c r="CD27">
        <v>0.81375519335700719</v>
      </c>
      <c r="CE27">
        <v>0.80524219064252844</v>
      </c>
      <c r="CF27">
        <v>0.79674101077107495</v>
      </c>
      <c r="CG27">
        <v>0.78826153289799794</v>
      </c>
      <c r="CH27">
        <v>0.77981286736505451</v>
      </c>
      <c r="CI27">
        <v>0.77140338315790269</v>
      </c>
      <c r="CJ27">
        <v>0.76304073766578828</v>
      </c>
      <c r="CK27">
        <v>0.7547319081399414</v>
      </c>
      <c r="CL27">
        <v>0.74648322431433034</v>
      </c>
      <c r="CM27">
        <v>0.73830040171756117</v>
      </c>
      <c r="CN27">
        <v>0.73018857526685321</v>
      </c>
      <c r="CO27">
        <v>0.72215233279339985</v>
      </c>
      <c r="CP27">
        <v>0.71419574820257059</v>
      </c>
      <c r="CQ27">
        <v>0.70632241402201668</v>
      </c>
      <c r="CR27">
        <v>0.69853547313569964</v>
      </c>
      <c r="CS27">
        <v>0.6908376495421934</v>
      </c>
      <c r="CT27">
        <v>0.68323127801141537</v>
      </c>
      <c r="CU27">
        <v>0.67571833254544256</v>
      </c>
      <c r="CV27">
        <v>0.66830045357649681</v>
      </c>
      <c r="CW27">
        <v>0.66097897385884763</v>
      </c>
    </row>
    <row r="28" spans="1:101">
      <c r="A28">
        <v>0.67609955589455351</v>
      </c>
      <c r="B28">
        <v>0.68362536657046413</v>
      </c>
      <c r="C28">
        <v>0.69124505516204882</v>
      </c>
      <c r="D28">
        <v>0.69895665826479536</v>
      </c>
      <c r="E28">
        <v>0.70675785109809797</v>
      </c>
      <c r="F28">
        <v>0.71464591890481954</v>
      </c>
      <c r="G28">
        <v>0.72261772714008454</v>
      </c>
      <c r="H28">
        <v>0.7306696905429233</v>
      </c>
      <c r="I28">
        <v>0.73879774121600827</v>
      </c>
      <c r="J28">
        <v>0.74699729587468344</v>
      </c>
      <c r="K28">
        <v>0.75526322246702016</v>
      </c>
      <c r="L28">
        <v>0.76358980641185215</v>
      </c>
      <c r="M28">
        <v>0.77197071675166007</v>
      </c>
      <c r="N28">
        <v>0.78039897257170798</v>
      </c>
      <c r="O28">
        <v>0.78886691009566656</v>
      </c>
      <c r="P28">
        <v>0.79736615093062579</v>
      </c>
      <c r="Q28">
        <v>0.80588757200015049</v>
      </c>
      <c r="R28">
        <v>0.81442127777184237</v>
      </c>
      <c r="S28">
        <v>0.82295657545438694</v>
      </c>
      <c r="T28">
        <v>0.83148195390654334</v>
      </c>
      <c r="U28">
        <v>0.83998506706487708</v>
      </c>
      <c r="V28">
        <v>0.84845272275567063</v>
      </c>
      <c r="W28">
        <v>0.856870877806439</v>
      </c>
      <c r="X28">
        <v>0.86522464041044422</v>
      </c>
      <c r="Y28">
        <v>0.87349828071982905</v>
      </c>
      <c r="Z28">
        <v>0.88167525064547869</v>
      </c>
      <c r="AA28">
        <v>0.88973821382029805</v>
      </c>
      <c r="AB28">
        <v>0.89766908663309619</v>
      </c>
      <c r="AC28">
        <v>0.90544909115872541</v>
      </c>
      <c r="AD28">
        <v>0.91305882069299682</v>
      </c>
      <c r="AE28">
        <v>0.92047831844537953</v>
      </c>
      <c r="AF28">
        <v>0.92768716974682641</v>
      </c>
      <c r="AG28">
        <v>0.93466460789384387</v>
      </c>
      <c r="AH28">
        <v>0.94138963347443405</v>
      </c>
      <c r="AI28">
        <v>0.94784114671005293</v>
      </c>
      <c r="AJ28">
        <v>0.95399809200572394</v>
      </c>
      <c r="AK28">
        <v>0.9598396135357542</v>
      </c>
      <c r="AL28">
        <v>0.96534522031532422</v>
      </c>
      <c r="AM28">
        <v>0.97049495883094572</v>
      </c>
      <c r="AN28">
        <v>0.97526959093972709</v>
      </c>
      <c r="AO28">
        <v>0.9796507744142432</v>
      </c>
      <c r="AP28">
        <v>0.98362124322294187</v>
      </c>
      <c r="AQ28">
        <v>0.98716498441167777</v>
      </c>
      <c r="AR28">
        <v>0.99026740830523852</v>
      </c>
      <c r="AS28">
        <v>0.99291550869154754</v>
      </c>
      <c r="AT28">
        <v>0.99509800969540452</v>
      </c>
      <c r="AU28">
        <v>0.99680549619883618</v>
      </c>
      <c r="AV28">
        <v>0.99803052492237543</v>
      </c>
      <c r="AW28">
        <v>0.99876771364156935</v>
      </c>
      <c r="AX28">
        <v>0.99901380646620863</v>
      </c>
      <c r="AY28">
        <v>0.99876771364156935</v>
      </c>
      <c r="AZ28">
        <v>0.99803052492237543</v>
      </c>
      <c r="BA28">
        <v>0.99680549619883618</v>
      </c>
      <c r="BB28">
        <v>0.99509800969540452</v>
      </c>
      <c r="BC28">
        <v>0.99291550869154754</v>
      </c>
      <c r="BD28">
        <v>0.99026740830523852</v>
      </c>
      <c r="BE28">
        <v>0.98716498441167777</v>
      </c>
      <c r="BF28">
        <v>0.98362124322294187</v>
      </c>
      <c r="BG28">
        <v>0.9796507744142432</v>
      </c>
      <c r="BH28">
        <v>0.97526959093972709</v>
      </c>
      <c r="BI28">
        <v>0.97049495883094572</v>
      </c>
      <c r="BJ28">
        <v>0.96534522031532422</v>
      </c>
      <c r="BK28">
        <v>0.9598396135357542</v>
      </c>
      <c r="BL28">
        <v>0.95399809200572394</v>
      </c>
      <c r="BM28">
        <v>0.94784114671005293</v>
      </c>
      <c r="BN28">
        <v>0.94138963347443405</v>
      </c>
      <c r="BO28">
        <v>0.93466460789384387</v>
      </c>
      <c r="BP28">
        <v>0.92768716974682641</v>
      </c>
      <c r="BQ28">
        <v>0.92047831844537953</v>
      </c>
      <c r="BR28">
        <v>0.91305882069299682</v>
      </c>
      <c r="BS28">
        <v>0.90544909115872541</v>
      </c>
      <c r="BT28">
        <v>0.89766908663309619</v>
      </c>
      <c r="BU28">
        <v>0.88973821382029805</v>
      </c>
      <c r="BV28">
        <v>0.88167525064547869</v>
      </c>
      <c r="BW28">
        <v>0.87349828071982905</v>
      </c>
      <c r="BX28">
        <v>0.86522464041044422</v>
      </c>
      <c r="BY28">
        <v>0.856870877806439</v>
      </c>
      <c r="BZ28">
        <v>0.84845272275567063</v>
      </c>
      <c r="CA28">
        <v>0.83998506706487708</v>
      </c>
      <c r="CB28">
        <v>0.83148195390654334</v>
      </c>
      <c r="CC28">
        <v>0.82295657545438694</v>
      </c>
      <c r="CD28">
        <v>0.81442127777184237</v>
      </c>
      <c r="CE28">
        <v>0.80588757200015049</v>
      </c>
      <c r="CF28">
        <v>0.79736615093062579</v>
      </c>
      <c r="CG28">
        <v>0.78886691009566656</v>
      </c>
      <c r="CH28">
        <v>0.78039897257170798</v>
      </c>
      <c r="CI28">
        <v>0.77197071675166007</v>
      </c>
      <c r="CJ28">
        <v>0.76358980641185215</v>
      </c>
      <c r="CK28">
        <v>0.75526322246702016</v>
      </c>
      <c r="CL28">
        <v>0.74699729587468344</v>
      </c>
      <c r="CM28">
        <v>0.73879774121600827</v>
      </c>
      <c r="CN28">
        <v>0.7306696905429233</v>
      </c>
      <c r="CO28">
        <v>0.72261772714008454</v>
      </c>
      <c r="CP28">
        <v>0.71464591890481954</v>
      </c>
      <c r="CQ28">
        <v>0.70675785109809797</v>
      </c>
      <c r="CR28">
        <v>0.69895665826479536</v>
      </c>
      <c r="CS28">
        <v>0.69124505516204882</v>
      </c>
      <c r="CT28">
        <v>0.68362536657046413</v>
      </c>
      <c r="CU28">
        <v>0.67609955589455351</v>
      </c>
      <c r="CV28">
        <v>0.6686692524862935</v>
      </c>
      <c r="CW28">
        <v>0.66133577764939966</v>
      </c>
    </row>
    <row r="29" spans="1:101">
      <c r="A29">
        <v>0.67632859984756244</v>
      </c>
      <c r="B29">
        <v>0.68386214728526051</v>
      </c>
      <c r="C29">
        <v>0.69148984477787723</v>
      </c>
      <c r="D29">
        <v>0.69920973533238417</v>
      </c>
      <c r="E29">
        <v>0.70701950021587789</v>
      </c>
      <c r="F29">
        <v>0.71491643027110519</v>
      </c>
      <c r="G29">
        <v>0.72289739601224901</v>
      </c>
      <c r="H29">
        <v>0.73095881659415551</v>
      </c>
      <c r="I29">
        <v>0.73909662777987017</v>
      </c>
      <c r="J29">
        <v>0.74730624906740961</v>
      </c>
      <c r="K29">
        <v>0.7555825501773491</v>
      </c>
      <c r="L29">
        <v>0.76391981714817447</v>
      </c>
      <c r="M29">
        <v>0.77231171833646506</v>
      </c>
      <c r="N29">
        <v>0.78075127067372707</v>
      </c>
      <c r="O29">
        <v>0.78923080659080824</v>
      </c>
      <c r="P29">
        <v>0.79774194208380944</v>
      </c>
      <c r="Q29">
        <v>0.80627554646152444</v>
      </c>
      <c r="R29">
        <v>0.81482171438266671</v>
      </c>
      <c r="S29">
        <v>0.82336974086010972</v>
      </c>
      <c r="T29">
        <v>0.8319080999773526</v>
      </c>
      <c r="U29">
        <v>0.84042442812729679</v>
      </c>
      <c r="V29">
        <v>0.84890551264261316</v>
      </c>
      <c r="W29">
        <v>0.85733728673754184</v>
      </c>
      <c r="X29">
        <v>0.86570483171949097</v>
      </c>
      <c r="Y29">
        <v>0.87399238745155805</v>
      </c>
      <c r="Z29">
        <v>0.88218337205005104</v>
      </c>
      <c r="AA29">
        <v>0.890260411780047</v>
      </c>
      <c r="AB29">
        <v>0.898205382062774</v>
      </c>
      <c r="AC29">
        <v>0.90599946042714874</v>
      </c>
      <c r="AD29">
        <v>0.91362319212055032</v>
      </c>
      <c r="AE29">
        <v>0.92105656893803922</v>
      </c>
      <c r="AF29">
        <v>0.92827912163291404</v>
      </c>
      <c r="AG29">
        <v>0.93527002603433851</v>
      </c>
      <c r="AH29">
        <v>0.94200822272099627</v>
      </c>
      <c r="AI29">
        <v>0.94847254978665596</v>
      </c>
      <c r="AJ29">
        <v>0.95464188788959559</v>
      </c>
      <c r="AK29">
        <v>0.96049531641095487</v>
      </c>
      <c r="AL29">
        <v>0.96601227916745669</v>
      </c>
      <c r="AM29">
        <v>0.97117275774408796</v>
      </c>
      <c r="AN29">
        <v>0.97595745014662783</v>
      </c>
      <c r="AO29">
        <v>0.98034795213817294</v>
      </c>
      <c r="AP29">
        <v>0.98432693833456608</v>
      </c>
      <c r="AQ29">
        <v>0.98787833990721308</v>
      </c>
      <c r="AR29">
        <v>0.99098751559344866</v>
      </c>
      <c r="AS29">
        <v>0.99364141265741857</v>
      </c>
      <c r="AT29">
        <v>0.99582871448829613</v>
      </c>
      <c r="AU29">
        <v>0.99753997167331343</v>
      </c>
      <c r="AV29">
        <v>0.99876771364156935</v>
      </c>
      <c r="AW29">
        <v>0.99950653833659464</v>
      </c>
      <c r="AX29">
        <v>0.99975317783160988</v>
      </c>
      <c r="AY29">
        <v>0.99950653833659464</v>
      </c>
      <c r="AZ29">
        <v>0.99876771364156935</v>
      </c>
      <c r="BA29">
        <v>0.99753997167331343</v>
      </c>
      <c r="BB29">
        <v>0.99582871448829613</v>
      </c>
      <c r="BC29">
        <v>0.99364141265741857</v>
      </c>
      <c r="BD29">
        <v>0.99098751559344866</v>
      </c>
      <c r="BE29">
        <v>0.98787833990721308</v>
      </c>
      <c r="BF29">
        <v>0.98432693833456608</v>
      </c>
      <c r="BG29">
        <v>0.98034795213817294</v>
      </c>
      <c r="BH29">
        <v>0.97595745014662783</v>
      </c>
      <c r="BI29">
        <v>0.97117275774408796</v>
      </c>
      <c r="BJ29">
        <v>0.96601227916745669</v>
      </c>
      <c r="BK29">
        <v>0.96049531641095487</v>
      </c>
      <c r="BL29">
        <v>0.95464188788959559</v>
      </c>
      <c r="BM29">
        <v>0.94847254978665596</v>
      </c>
      <c r="BN29">
        <v>0.94200822272099627</v>
      </c>
      <c r="BO29">
        <v>0.93527002603433851</v>
      </c>
      <c r="BP29">
        <v>0.92827912163291404</v>
      </c>
      <c r="BQ29">
        <v>0.92105656893803922</v>
      </c>
      <c r="BR29">
        <v>0.91362319212055032</v>
      </c>
      <c r="BS29">
        <v>0.90599946042714874</v>
      </c>
      <c r="BT29">
        <v>0.898205382062774</v>
      </c>
      <c r="BU29">
        <v>0.890260411780047</v>
      </c>
      <c r="BV29">
        <v>0.88218337205005104</v>
      </c>
      <c r="BW29">
        <v>0.87399238745155805</v>
      </c>
      <c r="BX29">
        <v>0.86570483171949097</v>
      </c>
      <c r="BY29">
        <v>0.85733728673754184</v>
      </c>
      <c r="BZ29">
        <v>0.84890551264261316</v>
      </c>
      <c r="CA29">
        <v>0.84042442812729679</v>
      </c>
      <c r="CB29">
        <v>0.8319080999773526</v>
      </c>
      <c r="CC29">
        <v>0.82336974086010972</v>
      </c>
      <c r="CD29">
        <v>0.81482171438266671</v>
      </c>
      <c r="CE29">
        <v>0.80627554646152444</v>
      </c>
      <c r="CF29">
        <v>0.79774194208380944</v>
      </c>
      <c r="CG29">
        <v>0.78923080659080824</v>
      </c>
      <c r="CH29">
        <v>0.78075127067372707</v>
      </c>
      <c r="CI29">
        <v>0.77231171833646506</v>
      </c>
      <c r="CJ29">
        <v>0.76391981714817447</v>
      </c>
      <c r="CK29">
        <v>0.7555825501773491</v>
      </c>
      <c r="CL29">
        <v>0.74730624906740961</v>
      </c>
      <c r="CM29">
        <v>0.73909662777987017</v>
      </c>
      <c r="CN29">
        <v>0.73095881659415551</v>
      </c>
      <c r="CO29">
        <v>0.72289739601224901</v>
      </c>
      <c r="CP29">
        <v>0.71491643027110519</v>
      </c>
      <c r="CQ29">
        <v>0.70701950021587789</v>
      </c>
      <c r="CR29">
        <v>0.69920973533238417</v>
      </c>
      <c r="CS29">
        <v>0.69148984477787723</v>
      </c>
      <c r="CT29">
        <v>0.68386214728526051</v>
      </c>
      <c r="CU29">
        <v>0.67632859984756244</v>
      </c>
      <c r="CV29">
        <v>0.66889082511704567</v>
      </c>
      <c r="CW29">
        <v>0.66155013747707503</v>
      </c>
    </row>
    <row r="30" spans="1:101">
      <c r="A30">
        <v>0.67640499957667899</v>
      </c>
      <c r="B30">
        <v>0.68394112888132985</v>
      </c>
      <c r="C30">
        <v>0.69157149912601301</v>
      </c>
      <c r="D30">
        <v>0.69929415546373108</v>
      </c>
      <c r="E30">
        <v>0.70710678118654746</v>
      </c>
      <c r="F30">
        <v>0.71500666901305765</v>
      </c>
      <c r="G30">
        <v>0.72299069115311787</v>
      </c>
      <c r="H30">
        <v>0.73105526824286904</v>
      </c>
      <c r="I30">
        <v>0.73919633727479661</v>
      </c>
      <c r="J30">
        <v>0.74740931868365978</v>
      </c>
      <c r="K30">
        <v>0.75568908278981761</v>
      </c>
      <c r="L30">
        <v>0.76402991584690105</v>
      </c>
      <c r="M30">
        <v>0.77242548599095806</v>
      </c>
      <c r="N30">
        <v>0.78086880944303039</v>
      </c>
      <c r="O30">
        <v>0.78935221737632633</v>
      </c>
      <c r="P30">
        <v>0.79786732392223936</v>
      </c>
      <c r="Q30">
        <v>0.80640499585570558</v>
      </c>
      <c r="R30">
        <v>0.81495532456875508</v>
      </c>
      <c r="S30">
        <v>0.82350760101023623</v>
      </c>
      <c r="T30">
        <v>0.83205029433784372</v>
      </c>
      <c r="U30">
        <v>0.84057103509363273</v>
      </c>
      <c r="V30">
        <v>0.84905660377358494</v>
      </c>
      <c r="W30">
        <v>0.85749292571254421</v>
      </c>
      <c r="X30">
        <v>0.86586507324455053</v>
      </c>
      <c r="Y30">
        <v>0.87415727612153771</v>
      </c>
      <c r="Z30">
        <v>0.88235294117647056</v>
      </c>
      <c r="AA30">
        <v>0.89043468219608057</v>
      </c>
      <c r="AB30">
        <v>0.89838436091920082</v>
      </c>
      <c r="AC30">
        <v>0.90618313999526545</v>
      </c>
      <c r="AD30">
        <v>0.91381154862025715</v>
      </c>
      <c r="AE30">
        <v>0.9212495614113857</v>
      </c>
      <c r="AF30">
        <v>0.9284766908852593</v>
      </c>
      <c r="AG30">
        <v>0.93547209366682138</v>
      </c>
      <c r="AH30">
        <v>0.94221469027914062</v>
      </c>
      <c r="AI30">
        <v>0.94868329805051388</v>
      </c>
      <c r="AJ30">
        <v>0.95485677633078436</v>
      </c>
      <c r="AK30">
        <v>0.96071418284114241</v>
      </c>
      <c r="AL30">
        <v>0.96623493960124629</v>
      </c>
      <c r="AM30">
        <v>0.97139900649677746</v>
      </c>
      <c r="AN30">
        <v>0.97618706018395274</v>
      </c>
      <c r="AO30">
        <v>0.98058067569092022</v>
      </c>
      <c r="AP30">
        <v>0.98456250778590659</v>
      </c>
      <c r="AQ30">
        <v>0.98811646895488225</v>
      </c>
      <c r="AR30">
        <v>0.99122790068263467</v>
      </c>
      <c r="AS30">
        <v>0.99388373467361879</v>
      </c>
      <c r="AT30">
        <v>0.99607264069268642</v>
      </c>
      <c r="AU30">
        <v>0.99778515785660904</v>
      </c>
      <c r="AV30">
        <v>0.99901380646620863</v>
      </c>
      <c r="AW30">
        <v>0.99975317783160988</v>
      </c>
      <c r="AX30">
        <v>1</v>
      </c>
      <c r="AY30">
        <v>0.99975317783160988</v>
      </c>
      <c r="AZ30">
        <v>0.99901380646620863</v>
      </c>
      <c r="BA30">
        <v>0.99778515785660904</v>
      </c>
      <c r="BB30">
        <v>0.99607264069268642</v>
      </c>
      <c r="BC30">
        <v>0.99388373467361879</v>
      </c>
      <c r="BD30">
        <v>0.99122790068263467</v>
      </c>
      <c r="BE30">
        <v>0.98811646895488225</v>
      </c>
      <c r="BF30">
        <v>0.98456250778590659</v>
      </c>
      <c r="BG30">
        <v>0.98058067569092022</v>
      </c>
      <c r="BH30">
        <v>0.97618706018395274</v>
      </c>
      <c r="BI30">
        <v>0.97139900649677746</v>
      </c>
      <c r="BJ30">
        <v>0.96623493960124629</v>
      </c>
      <c r="BK30">
        <v>0.96071418284114241</v>
      </c>
      <c r="BL30">
        <v>0.95485677633078436</v>
      </c>
      <c r="BM30">
        <v>0.94868329805051388</v>
      </c>
      <c r="BN30">
        <v>0.94221469027914062</v>
      </c>
      <c r="BO30">
        <v>0.93547209366682138</v>
      </c>
      <c r="BP30">
        <v>0.9284766908852593</v>
      </c>
      <c r="BQ30">
        <v>0.9212495614113857</v>
      </c>
      <c r="BR30">
        <v>0.91381154862025715</v>
      </c>
      <c r="BS30">
        <v>0.90618313999526545</v>
      </c>
      <c r="BT30">
        <v>0.89838436091920082</v>
      </c>
      <c r="BU30">
        <v>0.89043468219608057</v>
      </c>
      <c r="BV30">
        <v>0.88235294117647056</v>
      </c>
      <c r="BW30">
        <v>0.87415727612153771</v>
      </c>
      <c r="BX30">
        <v>0.86586507324455053</v>
      </c>
      <c r="BY30">
        <v>0.85749292571254421</v>
      </c>
      <c r="BZ30">
        <v>0.84905660377358494</v>
      </c>
      <c r="CA30">
        <v>0.84057103509363273</v>
      </c>
      <c r="CB30">
        <v>0.83205029433784372</v>
      </c>
      <c r="CC30">
        <v>0.82350760101023623</v>
      </c>
      <c r="CD30">
        <v>0.81495532456875508</v>
      </c>
      <c r="CE30">
        <v>0.80640499585570558</v>
      </c>
      <c r="CF30">
        <v>0.79786732392223936</v>
      </c>
      <c r="CG30">
        <v>0.78935221737632633</v>
      </c>
      <c r="CH30">
        <v>0.78086880944303039</v>
      </c>
      <c r="CI30">
        <v>0.77242548599095806</v>
      </c>
      <c r="CJ30">
        <v>0.76402991584690105</v>
      </c>
      <c r="CK30">
        <v>0.75568908278981761</v>
      </c>
      <c r="CL30">
        <v>0.74740931868365978</v>
      </c>
      <c r="CM30">
        <v>0.73919633727479661</v>
      </c>
      <c r="CN30">
        <v>0.73105526824286904</v>
      </c>
      <c r="CO30">
        <v>0.72299069115311787</v>
      </c>
      <c r="CP30">
        <v>0.71500666901305765</v>
      </c>
      <c r="CQ30">
        <v>0.70710678118654746</v>
      </c>
      <c r="CR30">
        <v>0.69929415546373108</v>
      </c>
      <c r="CS30">
        <v>0.69157149912601301</v>
      </c>
      <c r="CT30">
        <v>0.68394112888132985</v>
      </c>
      <c r="CU30">
        <v>0.67640499957667899</v>
      </c>
      <c r="CV30">
        <v>0.66896473162244963</v>
      </c>
      <c r="CW30">
        <v>0.66162163708684629</v>
      </c>
    </row>
    <row r="31" spans="1:101">
      <c r="A31">
        <v>0.67632859984756244</v>
      </c>
      <c r="B31">
        <v>0.68386214728526051</v>
      </c>
      <c r="C31">
        <v>0.69148984477787723</v>
      </c>
      <c r="D31">
        <v>0.69920973533238417</v>
      </c>
      <c r="E31">
        <v>0.70701950021587789</v>
      </c>
      <c r="F31">
        <v>0.71491643027110519</v>
      </c>
      <c r="G31">
        <v>0.72289739601224901</v>
      </c>
      <c r="H31">
        <v>0.73095881659415551</v>
      </c>
      <c r="I31">
        <v>0.73909662777987017</v>
      </c>
      <c r="J31">
        <v>0.74730624906740961</v>
      </c>
      <c r="K31">
        <v>0.7555825501773491</v>
      </c>
      <c r="L31">
        <v>0.76391981714817447</v>
      </c>
      <c r="M31">
        <v>0.77231171833646506</v>
      </c>
      <c r="N31">
        <v>0.78075127067372707</v>
      </c>
      <c r="O31">
        <v>0.78923080659080824</v>
      </c>
      <c r="P31">
        <v>0.79774194208380944</v>
      </c>
      <c r="Q31">
        <v>0.80627554646152444</v>
      </c>
      <c r="R31">
        <v>0.81482171438266671</v>
      </c>
      <c r="S31">
        <v>0.82336974086010972</v>
      </c>
      <c r="T31">
        <v>0.8319080999773526</v>
      </c>
      <c r="U31">
        <v>0.84042442812729679</v>
      </c>
      <c r="V31">
        <v>0.84890551264261316</v>
      </c>
      <c r="W31">
        <v>0.85733728673754184</v>
      </c>
      <c r="X31">
        <v>0.86570483171949097</v>
      </c>
      <c r="Y31">
        <v>0.87399238745155805</v>
      </c>
      <c r="Z31">
        <v>0.88218337205005104</v>
      </c>
      <c r="AA31">
        <v>0.890260411780047</v>
      </c>
      <c r="AB31">
        <v>0.898205382062774</v>
      </c>
      <c r="AC31">
        <v>0.90599946042714874</v>
      </c>
      <c r="AD31">
        <v>0.91362319212055032</v>
      </c>
      <c r="AE31">
        <v>0.92105656893803922</v>
      </c>
      <c r="AF31">
        <v>0.92827912163291404</v>
      </c>
      <c r="AG31">
        <v>0.93527002603433851</v>
      </c>
      <c r="AH31">
        <v>0.94200822272099627</v>
      </c>
      <c r="AI31">
        <v>0.94847254978665596</v>
      </c>
      <c r="AJ31">
        <v>0.95464188788959559</v>
      </c>
      <c r="AK31">
        <v>0.96049531641095487</v>
      </c>
      <c r="AL31">
        <v>0.96601227916745669</v>
      </c>
      <c r="AM31">
        <v>0.97117275774408796</v>
      </c>
      <c r="AN31">
        <v>0.97595745014662783</v>
      </c>
      <c r="AO31">
        <v>0.98034795213817294</v>
      </c>
      <c r="AP31">
        <v>0.98432693833456608</v>
      </c>
      <c r="AQ31">
        <v>0.98787833990721308</v>
      </c>
      <c r="AR31">
        <v>0.99098751559344866</v>
      </c>
      <c r="AS31">
        <v>0.99364141265741857</v>
      </c>
      <c r="AT31">
        <v>0.99582871448829613</v>
      </c>
      <c r="AU31">
        <v>0.99753997167331343</v>
      </c>
      <c r="AV31">
        <v>0.99876771364156935</v>
      </c>
      <c r="AW31">
        <v>0.99950653833659464</v>
      </c>
      <c r="AX31">
        <v>0.99975317783160988</v>
      </c>
      <c r="AY31">
        <v>0.99950653833659464</v>
      </c>
      <c r="AZ31">
        <v>0.99876771364156935</v>
      </c>
      <c r="BA31">
        <v>0.99753997167331343</v>
      </c>
      <c r="BB31">
        <v>0.99582871448829613</v>
      </c>
      <c r="BC31">
        <v>0.99364141265741857</v>
      </c>
      <c r="BD31">
        <v>0.99098751559344866</v>
      </c>
      <c r="BE31">
        <v>0.98787833990721308</v>
      </c>
      <c r="BF31">
        <v>0.98432693833456608</v>
      </c>
      <c r="BG31">
        <v>0.98034795213817294</v>
      </c>
      <c r="BH31">
        <v>0.97595745014662783</v>
      </c>
      <c r="BI31">
        <v>0.97117275774408796</v>
      </c>
      <c r="BJ31">
        <v>0.96601227916745669</v>
      </c>
      <c r="BK31">
        <v>0.96049531641095487</v>
      </c>
      <c r="BL31">
        <v>0.95464188788959559</v>
      </c>
      <c r="BM31">
        <v>0.94847254978665596</v>
      </c>
      <c r="BN31">
        <v>0.94200822272099627</v>
      </c>
      <c r="BO31">
        <v>0.93527002603433851</v>
      </c>
      <c r="BP31">
        <v>0.92827912163291404</v>
      </c>
      <c r="BQ31">
        <v>0.92105656893803922</v>
      </c>
      <c r="BR31">
        <v>0.91362319212055032</v>
      </c>
      <c r="BS31">
        <v>0.90599946042714874</v>
      </c>
      <c r="BT31">
        <v>0.898205382062774</v>
      </c>
      <c r="BU31">
        <v>0.890260411780047</v>
      </c>
      <c r="BV31">
        <v>0.88218337205005104</v>
      </c>
      <c r="BW31">
        <v>0.87399238745155805</v>
      </c>
      <c r="BX31">
        <v>0.86570483171949097</v>
      </c>
      <c r="BY31">
        <v>0.85733728673754184</v>
      </c>
      <c r="BZ31">
        <v>0.84890551264261316</v>
      </c>
      <c r="CA31">
        <v>0.84042442812729679</v>
      </c>
      <c r="CB31">
        <v>0.8319080999773526</v>
      </c>
      <c r="CC31">
        <v>0.82336974086010972</v>
      </c>
      <c r="CD31">
        <v>0.81482171438266671</v>
      </c>
      <c r="CE31">
        <v>0.80627554646152444</v>
      </c>
      <c r="CF31">
        <v>0.79774194208380944</v>
      </c>
      <c r="CG31">
        <v>0.78923080659080824</v>
      </c>
      <c r="CH31">
        <v>0.78075127067372707</v>
      </c>
      <c r="CI31">
        <v>0.77231171833646506</v>
      </c>
      <c r="CJ31">
        <v>0.76391981714817447</v>
      </c>
      <c r="CK31">
        <v>0.7555825501773491</v>
      </c>
      <c r="CL31">
        <v>0.74730624906740961</v>
      </c>
      <c r="CM31">
        <v>0.73909662777987017</v>
      </c>
      <c r="CN31">
        <v>0.73095881659415551</v>
      </c>
      <c r="CO31">
        <v>0.72289739601224901</v>
      </c>
      <c r="CP31">
        <v>0.71491643027110519</v>
      </c>
      <c r="CQ31">
        <v>0.70701950021587789</v>
      </c>
      <c r="CR31">
        <v>0.69920973533238417</v>
      </c>
      <c r="CS31">
        <v>0.69148984477787723</v>
      </c>
      <c r="CT31">
        <v>0.68386214728526051</v>
      </c>
      <c r="CU31">
        <v>0.67632859984756244</v>
      </c>
      <c r="CV31">
        <v>0.66889082511704567</v>
      </c>
      <c r="CW31">
        <v>0.66155013747707503</v>
      </c>
    </row>
    <row r="32" spans="1:101">
      <c r="A32">
        <v>0.67609955589455351</v>
      </c>
      <c r="B32">
        <v>0.68362536657046413</v>
      </c>
      <c r="C32">
        <v>0.69124505516204882</v>
      </c>
      <c r="D32">
        <v>0.69895665826479536</v>
      </c>
      <c r="E32">
        <v>0.70675785109809797</v>
      </c>
      <c r="F32">
        <v>0.71464591890481954</v>
      </c>
      <c r="G32">
        <v>0.72261772714008454</v>
      </c>
      <c r="H32">
        <v>0.7306696905429233</v>
      </c>
      <c r="I32">
        <v>0.73879774121600827</v>
      </c>
      <c r="J32">
        <v>0.74699729587468344</v>
      </c>
      <c r="K32">
        <v>0.75526322246702016</v>
      </c>
      <c r="L32">
        <v>0.76358980641185215</v>
      </c>
      <c r="M32">
        <v>0.77197071675166007</v>
      </c>
      <c r="N32">
        <v>0.78039897257170798</v>
      </c>
      <c r="O32">
        <v>0.78886691009566656</v>
      </c>
      <c r="P32">
        <v>0.79736615093062579</v>
      </c>
      <c r="Q32">
        <v>0.80588757200015049</v>
      </c>
      <c r="R32">
        <v>0.81442127777184237</v>
      </c>
      <c r="S32">
        <v>0.82295657545438694</v>
      </c>
      <c r="T32">
        <v>0.83148195390654334</v>
      </c>
      <c r="U32">
        <v>0.83998506706487708</v>
      </c>
      <c r="V32">
        <v>0.84845272275567063</v>
      </c>
      <c r="W32">
        <v>0.856870877806439</v>
      </c>
      <c r="X32">
        <v>0.86522464041044422</v>
      </c>
      <c r="Y32">
        <v>0.87349828071982905</v>
      </c>
      <c r="Z32">
        <v>0.88167525064547869</v>
      </c>
      <c r="AA32">
        <v>0.88973821382029805</v>
      </c>
      <c r="AB32">
        <v>0.89766908663309619</v>
      </c>
      <c r="AC32">
        <v>0.90544909115872541</v>
      </c>
      <c r="AD32">
        <v>0.91305882069299682</v>
      </c>
      <c r="AE32">
        <v>0.92047831844537953</v>
      </c>
      <c r="AF32">
        <v>0.92768716974682641</v>
      </c>
      <c r="AG32">
        <v>0.93466460789384387</v>
      </c>
      <c r="AH32">
        <v>0.94138963347443405</v>
      </c>
      <c r="AI32">
        <v>0.94784114671005293</v>
      </c>
      <c r="AJ32">
        <v>0.95399809200572394</v>
      </c>
      <c r="AK32">
        <v>0.9598396135357542</v>
      </c>
      <c r="AL32">
        <v>0.96534522031532422</v>
      </c>
      <c r="AM32">
        <v>0.97049495883094572</v>
      </c>
      <c r="AN32">
        <v>0.97526959093972709</v>
      </c>
      <c r="AO32">
        <v>0.9796507744142432</v>
      </c>
      <c r="AP32">
        <v>0.98362124322294187</v>
      </c>
      <c r="AQ32">
        <v>0.98716498441167777</v>
      </c>
      <c r="AR32">
        <v>0.99026740830523852</v>
      </c>
      <c r="AS32">
        <v>0.99291550869154754</v>
      </c>
      <c r="AT32">
        <v>0.99509800969540452</v>
      </c>
      <c r="AU32">
        <v>0.99680549619883618</v>
      </c>
      <c r="AV32">
        <v>0.99803052492237543</v>
      </c>
      <c r="AW32">
        <v>0.99876771364156935</v>
      </c>
      <c r="AX32">
        <v>0.99901380646620863</v>
      </c>
      <c r="AY32">
        <v>0.99876771364156935</v>
      </c>
      <c r="AZ32">
        <v>0.99803052492237543</v>
      </c>
      <c r="BA32">
        <v>0.99680549619883618</v>
      </c>
      <c r="BB32">
        <v>0.99509800969540452</v>
      </c>
      <c r="BC32">
        <v>0.99291550869154754</v>
      </c>
      <c r="BD32">
        <v>0.99026740830523852</v>
      </c>
      <c r="BE32">
        <v>0.98716498441167777</v>
      </c>
      <c r="BF32">
        <v>0.98362124322294187</v>
      </c>
      <c r="BG32">
        <v>0.9796507744142432</v>
      </c>
      <c r="BH32">
        <v>0.97526959093972709</v>
      </c>
      <c r="BI32">
        <v>0.97049495883094572</v>
      </c>
      <c r="BJ32">
        <v>0.96534522031532422</v>
      </c>
      <c r="BK32">
        <v>0.9598396135357542</v>
      </c>
      <c r="BL32">
        <v>0.95399809200572394</v>
      </c>
      <c r="BM32">
        <v>0.94784114671005293</v>
      </c>
      <c r="BN32">
        <v>0.94138963347443405</v>
      </c>
      <c r="BO32">
        <v>0.93466460789384387</v>
      </c>
      <c r="BP32">
        <v>0.92768716974682641</v>
      </c>
      <c r="BQ32">
        <v>0.92047831844537953</v>
      </c>
      <c r="BR32">
        <v>0.91305882069299682</v>
      </c>
      <c r="BS32">
        <v>0.90544909115872541</v>
      </c>
      <c r="BT32">
        <v>0.89766908663309619</v>
      </c>
      <c r="BU32">
        <v>0.88973821382029805</v>
      </c>
      <c r="BV32">
        <v>0.88167525064547869</v>
      </c>
      <c r="BW32">
        <v>0.87349828071982905</v>
      </c>
      <c r="BX32">
        <v>0.86522464041044422</v>
      </c>
      <c r="BY32">
        <v>0.856870877806439</v>
      </c>
      <c r="BZ32">
        <v>0.84845272275567063</v>
      </c>
      <c r="CA32">
        <v>0.83998506706487708</v>
      </c>
      <c r="CB32">
        <v>0.83148195390654334</v>
      </c>
      <c r="CC32">
        <v>0.82295657545438694</v>
      </c>
      <c r="CD32">
        <v>0.81442127777184237</v>
      </c>
      <c r="CE32">
        <v>0.80588757200015049</v>
      </c>
      <c r="CF32">
        <v>0.79736615093062579</v>
      </c>
      <c r="CG32">
        <v>0.78886691009566656</v>
      </c>
      <c r="CH32">
        <v>0.78039897257170798</v>
      </c>
      <c r="CI32">
        <v>0.77197071675166007</v>
      </c>
      <c r="CJ32">
        <v>0.76358980641185215</v>
      </c>
      <c r="CK32">
        <v>0.75526322246702016</v>
      </c>
      <c r="CL32">
        <v>0.74699729587468344</v>
      </c>
      <c r="CM32">
        <v>0.73879774121600827</v>
      </c>
      <c r="CN32">
        <v>0.7306696905429233</v>
      </c>
      <c r="CO32">
        <v>0.72261772714008454</v>
      </c>
      <c r="CP32">
        <v>0.71464591890481954</v>
      </c>
      <c r="CQ32">
        <v>0.70675785109809797</v>
      </c>
      <c r="CR32">
        <v>0.69895665826479536</v>
      </c>
      <c r="CS32">
        <v>0.69124505516204882</v>
      </c>
      <c r="CT32">
        <v>0.68362536657046413</v>
      </c>
      <c r="CU32">
        <v>0.67609955589455351</v>
      </c>
      <c r="CV32">
        <v>0.6686692524862935</v>
      </c>
      <c r="CW32">
        <v>0.66133577764939966</v>
      </c>
    </row>
    <row r="33" spans="1:101">
      <c r="A33">
        <v>0.67571833254544256</v>
      </c>
      <c r="B33">
        <v>0.68323127801141537</v>
      </c>
      <c r="C33">
        <v>0.6908376495421934</v>
      </c>
      <c r="D33">
        <v>0.69853547313569964</v>
      </c>
      <c r="E33">
        <v>0.70632241402201668</v>
      </c>
      <c r="F33">
        <v>0.71419574820257059</v>
      </c>
      <c r="G33">
        <v>0.72215233279339985</v>
      </c>
      <c r="H33">
        <v>0.73018857526685321</v>
      </c>
      <c r="I33">
        <v>0.73830040171756117</v>
      </c>
      <c r="J33">
        <v>0.74648322431433034</v>
      </c>
      <c r="K33">
        <v>0.7547319081399414</v>
      </c>
      <c r="L33">
        <v>0.76304073766578828</v>
      </c>
      <c r="M33">
        <v>0.77140338315790269</v>
      </c>
      <c r="N33">
        <v>0.77981286736505451</v>
      </c>
      <c r="O33">
        <v>0.78826153289799794</v>
      </c>
      <c r="P33">
        <v>0.79674101077107495</v>
      </c>
      <c r="Q33">
        <v>0.80524219064252844</v>
      </c>
      <c r="R33">
        <v>0.81375519335700719</v>
      </c>
      <c r="S33">
        <v>0.82226934646149674</v>
      </c>
      <c r="T33">
        <v>0.83077316343256702</v>
      </c>
      <c r="U33">
        <v>0.83925432741628248</v>
      </c>
      <c r="V33">
        <v>0.84769968033983667</v>
      </c>
      <c r="W33">
        <v>0.85609521830302437</v>
      </c>
      <c r="X33">
        <v>0.86442609419471084</v>
      </c>
      <c r="Y33">
        <v>0.87267662850081718</v>
      </c>
      <c r="Z33">
        <v>0.88083032927205518</v>
      </c>
      <c r="AA33">
        <v>0.88886992219761418</v>
      </c>
      <c r="AB33">
        <v>0.89677739168109138</v>
      </c>
      <c r="AC33">
        <v>0.90453403373329089</v>
      </c>
      <c r="AD33">
        <v>0.91212052137958988</v>
      </c>
      <c r="AE33">
        <v>0.91951698312467145</v>
      </c>
      <c r="AF33">
        <v>0.92670309482282331</v>
      </c>
      <c r="AG33">
        <v>0.93365818506735276</v>
      </c>
      <c r="AH33">
        <v>0.94036135393928899</v>
      </c>
      <c r="AI33">
        <v>0.94679160464670475</v>
      </c>
      <c r="AJ33">
        <v>0.95292798724716021</v>
      </c>
      <c r="AK33">
        <v>0.95874975328472101</v>
      </c>
      <c r="AL33">
        <v>0.96423651979983749</v>
      </c>
      <c r="AM33">
        <v>0.9693684407973685</v>
      </c>
      <c r="AN33">
        <v>0.97412638389934281</v>
      </c>
      <c r="AO33">
        <v>0.97849210958016331</v>
      </c>
      <c r="AP33">
        <v>0.98244845009903803</v>
      </c>
      <c r="AQ33">
        <v>0.98597948502348776</v>
      </c>
      <c r="AR33">
        <v>0.98907071009368053</v>
      </c>
      <c r="AS33">
        <v>0.99170919612283492</v>
      </c>
      <c r="AT33">
        <v>0.99388373467361879</v>
      </c>
      <c r="AU33">
        <v>0.99558496739995794</v>
      </c>
      <c r="AV33">
        <v>0.99680549619883618</v>
      </c>
      <c r="AW33">
        <v>0.99753997167331343</v>
      </c>
      <c r="AX33">
        <v>0.99778515785660904</v>
      </c>
      <c r="AY33">
        <v>0.99753997167331343</v>
      </c>
      <c r="AZ33">
        <v>0.99680549619883618</v>
      </c>
      <c r="BA33">
        <v>0.99558496739995794</v>
      </c>
      <c r="BB33">
        <v>0.99388373467361879</v>
      </c>
      <c r="BC33">
        <v>0.99170919612283492</v>
      </c>
      <c r="BD33">
        <v>0.98907071009368053</v>
      </c>
      <c r="BE33">
        <v>0.98597948502348776</v>
      </c>
      <c r="BF33">
        <v>0.98244845009903803</v>
      </c>
      <c r="BG33">
        <v>0.97849210958016331</v>
      </c>
      <c r="BH33">
        <v>0.97412638389934281</v>
      </c>
      <c r="BI33">
        <v>0.9693684407973685</v>
      </c>
      <c r="BJ33">
        <v>0.96423651979983749</v>
      </c>
      <c r="BK33">
        <v>0.95874975328472101</v>
      </c>
      <c r="BL33">
        <v>0.95292798724716021</v>
      </c>
      <c r="BM33">
        <v>0.94679160464670475</v>
      </c>
      <c r="BN33">
        <v>0.94036135393928899</v>
      </c>
      <c r="BO33">
        <v>0.93365818506735276</v>
      </c>
      <c r="BP33">
        <v>0.92670309482282331</v>
      </c>
      <c r="BQ33">
        <v>0.91951698312467145</v>
      </c>
      <c r="BR33">
        <v>0.91212052137958988</v>
      </c>
      <c r="BS33">
        <v>0.90453403373329089</v>
      </c>
      <c r="BT33">
        <v>0.89677739168109138</v>
      </c>
      <c r="BU33">
        <v>0.88886992219761418</v>
      </c>
      <c r="BV33">
        <v>0.88083032927205518</v>
      </c>
      <c r="BW33">
        <v>0.87267662850081718</v>
      </c>
      <c r="BX33">
        <v>0.86442609419471084</v>
      </c>
      <c r="BY33">
        <v>0.85609521830302437</v>
      </c>
      <c r="BZ33">
        <v>0.84769968033983667</v>
      </c>
      <c r="CA33">
        <v>0.83925432741628248</v>
      </c>
      <c r="CB33">
        <v>0.83077316343256702</v>
      </c>
      <c r="CC33">
        <v>0.82226934646149674</v>
      </c>
      <c r="CD33">
        <v>0.81375519335700719</v>
      </c>
      <c r="CE33">
        <v>0.80524219064252844</v>
      </c>
      <c r="CF33">
        <v>0.79674101077107495</v>
      </c>
      <c r="CG33">
        <v>0.78826153289799794</v>
      </c>
      <c r="CH33">
        <v>0.77981286736505451</v>
      </c>
      <c r="CI33">
        <v>0.77140338315790269</v>
      </c>
      <c r="CJ33">
        <v>0.76304073766578828</v>
      </c>
      <c r="CK33">
        <v>0.7547319081399414</v>
      </c>
      <c r="CL33">
        <v>0.74648322431433034</v>
      </c>
      <c r="CM33">
        <v>0.73830040171756117</v>
      </c>
      <c r="CN33">
        <v>0.73018857526685321</v>
      </c>
      <c r="CO33">
        <v>0.72215233279339985</v>
      </c>
      <c r="CP33">
        <v>0.71419574820257059</v>
      </c>
      <c r="CQ33">
        <v>0.70632241402201668</v>
      </c>
      <c r="CR33">
        <v>0.69853547313569964</v>
      </c>
      <c r="CS33">
        <v>0.6908376495421934</v>
      </c>
      <c r="CT33">
        <v>0.68323127801141537</v>
      </c>
      <c r="CU33">
        <v>0.67571833254544256</v>
      </c>
      <c r="CV33">
        <v>0.66830045357649681</v>
      </c>
      <c r="CW33">
        <v>0.66097897385884763</v>
      </c>
    </row>
    <row r="34" spans="1:101">
      <c r="A34">
        <v>0.67518570160542413</v>
      </c>
      <c r="B34">
        <v>0.68268069725704472</v>
      </c>
      <c r="C34">
        <v>0.69026848996263346</v>
      </c>
      <c r="D34">
        <v>0.69794709106727848</v>
      </c>
      <c r="E34">
        <v>0.70571415200378129</v>
      </c>
      <c r="F34">
        <v>0.71356693602639198</v>
      </c>
      <c r="G34">
        <v>0.72150228876922406</v>
      </c>
      <c r="H34">
        <v>0.72951660772467919</v>
      </c>
      <c r="I34">
        <v>0.73760581076854814</v>
      </c>
      <c r="J34">
        <v>0.74576530389404183</v>
      </c>
      <c r="K34">
        <v>0.75398994835705202</v>
      </c>
      <c r="L34">
        <v>0.76227402747953499</v>
      </c>
      <c r="M34">
        <v>0.77061121340708438</v>
      </c>
      <c r="N34">
        <v>0.77899453417036635</v>
      </c>
      <c r="O34">
        <v>0.787416341457844</v>
      </c>
      <c r="P34">
        <v>0.79586827956862438</v>
      </c>
      <c r="Q34">
        <v>0.80434125607855766</v>
      </c>
      <c r="R34">
        <v>0.81282541481890824</v>
      </c>
      <c r="S34">
        <v>0.82131011183360769</v>
      </c>
      <c r="T34">
        <v>0.8297838950466252</v>
      </c>
      <c r="U34">
        <v>0.83823448843321269</v>
      </c>
      <c r="V34">
        <v>0.84664878154523759</v>
      </c>
      <c r="W34">
        <v>0.85501282528856981</v>
      </c>
      <c r="X34">
        <v>0.86331183488626673</v>
      </c>
      <c r="Y34">
        <v>0.87153020098147238</v>
      </c>
      <c r="Z34">
        <v>0.87965150983460416</v>
      </c>
      <c r="AA34">
        <v>0.88765857354653055</v>
      </c>
      <c r="AB34">
        <v>0.89553347118899029</v>
      </c>
      <c r="AC34">
        <v>0.9032576016416628</v>
      </c>
      <c r="AD34">
        <v>0.9108117488186861</v>
      </c>
      <c r="AE34">
        <v>0.91817615981336909</v>
      </c>
      <c r="AF34">
        <v>0.92533063629674805</v>
      </c>
      <c r="AG34">
        <v>0.93225463927317187</v>
      </c>
      <c r="AH34">
        <v>0.93892740702564936</v>
      </c>
      <c r="AI34">
        <v>0.94532808577852723</v>
      </c>
      <c r="AJ34">
        <v>0.95143587227062321</v>
      </c>
      <c r="AK34">
        <v>0.95723016707591324</v>
      </c>
      <c r="AL34">
        <v>0.96269073714125575</v>
      </c>
      <c r="AM34">
        <v>0.96779788564351554</v>
      </c>
      <c r="AN34">
        <v>0.9725326269157728</v>
      </c>
      <c r="AO34">
        <v>0.97687686386926675</v>
      </c>
      <c r="AP34">
        <v>0.98081356506023909</v>
      </c>
      <c r="AQ34">
        <v>0.98432693833456608</v>
      </c>
      <c r="AR34">
        <v>0.98740259784258622</v>
      </c>
      <c r="AS34">
        <v>0.99002772116429427</v>
      </c>
      <c r="AT34">
        <v>0.99219119333045303</v>
      </c>
      <c r="AU34">
        <v>0.99388373467361879</v>
      </c>
      <c r="AV34">
        <v>0.99509800969540452</v>
      </c>
      <c r="AW34">
        <v>0.99582871448829613</v>
      </c>
      <c r="AX34">
        <v>0.99607264069268642</v>
      </c>
      <c r="AY34">
        <v>0.99582871448829613</v>
      </c>
      <c r="AZ34">
        <v>0.99509800969540452</v>
      </c>
      <c r="BA34">
        <v>0.99388373467361879</v>
      </c>
      <c r="BB34">
        <v>0.99219119333045303</v>
      </c>
      <c r="BC34">
        <v>0.99002772116429427</v>
      </c>
      <c r="BD34">
        <v>0.98740259784258622</v>
      </c>
      <c r="BE34">
        <v>0.98432693833456608</v>
      </c>
      <c r="BF34">
        <v>0.98081356506023909</v>
      </c>
      <c r="BG34">
        <v>0.97687686386926675</v>
      </c>
      <c r="BH34">
        <v>0.9725326269157728</v>
      </c>
      <c r="BI34">
        <v>0.96779788564351554</v>
      </c>
      <c r="BJ34">
        <v>0.96269073714125575</v>
      </c>
      <c r="BK34">
        <v>0.95723016707591324</v>
      </c>
      <c r="BL34">
        <v>0.95143587227062321</v>
      </c>
      <c r="BM34">
        <v>0.94532808577852723</v>
      </c>
      <c r="BN34">
        <v>0.93892740702564936</v>
      </c>
      <c r="BO34">
        <v>0.93225463927317187</v>
      </c>
      <c r="BP34">
        <v>0.92533063629674805</v>
      </c>
      <c r="BQ34">
        <v>0.91817615981336909</v>
      </c>
      <c r="BR34">
        <v>0.9108117488186861</v>
      </c>
      <c r="BS34">
        <v>0.9032576016416628</v>
      </c>
      <c r="BT34">
        <v>0.89553347118899029</v>
      </c>
      <c r="BU34">
        <v>0.88765857354653055</v>
      </c>
      <c r="BV34">
        <v>0.87965150983460416</v>
      </c>
      <c r="BW34">
        <v>0.87153020098147238</v>
      </c>
      <c r="BX34">
        <v>0.86331183488626673</v>
      </c>
      <c r="BY34">
        <v>0.85501282528856981</v>
      </c>
      <c r="BZ34">
        <v>0.84664878154523759</v>
      </c>
      <c r="CA34">
        <v>0.83823448843321269</v>
      </c>
      <c r="CB34">
        <v>0.8297838950466252</v>
      </c>
      <c r="CC34">
        <v>0.82131011183360769</v>
      </c>
      <c r="CD34">
        <v>0.81282541481890824</v>
      </c>
      <c r="CE34">
        <v>0.80434125607855766</v>
      </c>
      <c r="CF34">
        <v>0.79586827956862438</v>
      </c>
      <c r="CG34">
        <v>0.787416341457844</v>
      </c>
      <c r="CH34">
        <v>0.77899453417036635</v>
      </c>
      <c r="CI34">
        <v>0.77061121340708438</v>
      </c>
      <c r="CJ34">
        <v>0.76227402747953499</v>
      </c>
      <c r="CK34">
        <v>0.75398994835705202</v>
      </c>
      <c r="CL34">
        <v>0.74576530389404183</v>
      </c>
      <c r="CM34">
        <v>0.73760581076854814</v>
      </c>
      <c r="CN34">
        <v>0.72951660772467919</v>
      </c>
      <c r="CO34">
        <v>0.72150228876922406</v>
      </c>
      <c r="CP34">
        <v>0.71356693602639198</v>
      </c>
      <c r="CQ34">
        <v>0.70571415200378129</v>
      </c>
      <c r="CR34">
        <v>0.69794709106727848</v>
      </c>
      <c r="CS34">
        <v>0.69026848996263346</v>
      </c>
      <c r="CT34">
        <v>0.68268069725704472</v>
      </c>
      <c r="CU34">
        <v>0.67518570160542413</v>
      </c>
      <c r="CV34">
        <v>0.66778515877332312</v>
      </c>
      <c r="CW34">
        <v>0.6604804173720914</v>
      </c>
    </row>
    <row r="35" spans="1:101">
      <c r="A35">
        <v>0.67450273752904222</v>
      </c>
      <c r="B35">
        <v>0.68197475965508758</v>
      </c>
      <c r="C35">
        <v>0.68953877619670145</v>
      </c>
      <c r="D35">
        <v>0.6971927799709281</v>
      </c>
      <c r="E35">
        <v>0.7049344049891616</v>
      </c>
      <c r="F35">
        <v>0.7127608984394449</v>
      </c>
      <c r="G35">
        <v>0.72066909151958181</v>
      </c>
      <c r="H35">
        <v>0.72865536921762242</v>
      </c>
      <c r="I35">
        <v>0.73671563916740312</v>
      </c>
      <c r="J35">
        <v>0.7448452997421311</v>
      </c>
      <c r="K35">
        <v>0.75303920758867515</v>
      </c>
      <c r="L35">
        <v>0.76129164484936951</v>
      </c>
      <c r="M35">
        <v>0.76959628636673572</v>
      </c>
      <c r="N35">
        <v>0.77794616721946286</v>
      </c>
      <c r="O35">
        <v>0.78633365099493413</v>
      </c>
      <c r="P35">
        <v>0.79475039926405855</v>
      </c>
      <c r="Q35">
        <v>0.80318734278740334</v>
      </c>
      <c r="R35">
        <v>0.81163465504659726</v>
      </c>
      <c r="S35">
        <v>0.82008172876034902</v>
      </c>
      <c r="T35">
        <v>0.82851715610849097</v>
      </c>
      <c r="U35">
        <v>0.83692871344815345</v>
      </c>
      <c r="V35">
        <v>0.84530335136101264</v>
      </c>
      <c r="W35">
        <v>0.85362719091669537</v>
      </c>
      <c r="X35">
        <v>0.86188552707160315</v>
      </c>
      <c r="Y35">
        <v>0.87006284014109725</v>
      </c>
      <c r="Z35">
        <v>0.87814281628233526</v>
      </c>
      <c r="AA35">
        <v>0.88610837790113683</v>
      </c>
      <c r="AB35">
        <v>0.8939417248451379</v>
      </c>
      <c r="AC35">
        <v>0.90162438716346871</v>
      </c>
      <c r="AD35">
        <v>0.90913729009698963</v>
      </c>
      <c r="AE35">
        <v>0.91646083181018878</v>
      </c>
      <c r="AF35">
        <v>0.92357497418465462</v>
      </c>
      <c r="AG35">
        <v>0.93045934676437558</v>
      </c>
      <c r="AH35">
        <v>0.93709336367638096</v>
      </c>
      <c r="AI35">
        <v>0.94345635304972641</v>
      </c>
      <c r="AJ35">
        <v>0.94952769812693738</v>
      </c>
      <c r="AK35">
        <v>0.95528698891234709</v>
      </c>
      <c r="AL35">
        <v>0.96071418284114241</v>
      </c>
      <c r="AM35">
        <v>0.9657897725932354</v>
      </c>
      <c r="AN35">
        <v>0.97049495883094572</v>
      </c>
      <c r="AO35">
        <v>0.97481182532383037</v>
      </c>
      <c r="AP35">
        <v>0.97872351365330024</v>
      </c>
      <c r="AQ35">
        <v>0.98221439447925463</v>
      </c>
      <c r="AR35">
        <v>0.98527023221498689</v>
      </c>
      <c r="AS35">
        <v>0.98787833990721308</v>
      </c>
      <c r="AT35">
        <v>0.99002772116429427</v>
      </c>
      <c r="AU35">
        <v>0.99170919612283492</v>
      </c>
      <c r="AV35">
        <v>0.99291550869154754</v>
      </c>
      <c r="AW35">
        <v>0.99364141265741857</v>
      </c>
      <c r="AX35">
        <v>0.99388373467361879</v>
      </c>
      <c r="AY35">
        <v>0.99364141265741857</v>
      </c>
      <c r="AZ35">
        <v>0.99291550869154754</v>
      </c>
      <c r="BA35">
        <v>0.99170919612283492</v>
      </c>
      <c r="BB35">
        <v>0.99002772116429427</v>
      </c>
      <c r="BC35">
        <v>0.98787833990721308</v>
      </c>
      <c r="BD35">
        <v>0.98527023221498689</v>
      </c>
      <c r="BE35">
        <v>0.98221439447925463</v>
      </c>
      <c r="BF35">
        <v>0.97872351365330024</v>
      </c>
      <c r="BG35">
        <v>0.97481182532383037</v>
      </c>
      <c r="BH35">
        <v>0.97049495883094572</v>
      </c>
      <c r="BI35">
        <v>0.9657897725932354</v>
      </c>
      <c r="BJ35">
        <v>0.96071418284114241</v>
      </c>
      <c r="BK35">
        <v>0.95528698891234709</v>
      </c>
      <c r="BL35">
        <v>0.94952769812693738</v>
      </c>
      <c r="BM35">
        <v>0.94345635304972641</v>
      </c>
      <c r="BN35">
        <v>0.93709336367638096</v>
      </c>
      <c r="BO35">
        <v>0.93045934676437558</v>
      </c>
      <c r="BP35">
        <v>0.92357497418465462</v>
      </c>
      <c r="BQ35">
        <v>0.91646083181018878</v>
      </c>
      <c r="BR35">
        <v>0.90913729009698963</v>
      </c>
      <c r="BS35">
        <v>0.90162438716346871</v>
      </c>
      <c r="BT35">
        <v>0.8939417248451379</v>
      </c>
      <c r="BU35">
        <v>0.88610837790113683</v>
      </c>
      <c r="BV35">
        <v>0.87814281628233526</v>
      </c>
      <c r="BW35">
        <v>0.87006284014109725</v>
      </c>
      <c r="BX35">
        <v>0.86188552707160315</v>
      </c>
      <c r="BY35">
        <v>0.85362719091669537</v>
      </c>
      <c r="BZ35">
        <v>0.84530335136101264</v>
      </c>
      <c r="CA35">
        <v>0.83692871344815345</v>
      </c>
      <c r="CB35">
        <v>0.82851715610849097</v>
      </c>
      <c r="CC35">
        <v>0.82008172876034902</v>
      </c>
      <c r="CD35">
        <v>0.81163465504659726</v>
      </c>
      <c r="CE35">
        <v>0.80318734278740334</v>
      </c>
      <c r="CF35">
        <v>0.79475039926405855</v>
      </c>
      <c r="CG35">
        <v>0.78633365099493413</v>
      </c>
      <c r="CH35">
        <v>0.77794616721946286</v>
      </c>
      <c r="CI35">
        <v>0.76959628636673572</v>
      </c>
      <c r="CJ35">
        <v>0.76129164484936951</v>
      </c>
      <c r="CK35">
        <v>0.75303920758867515</v>
      </c>
      <c r="CL35">
        <v>0.7448452997421311</v>
      </c>
      <c r="CM35">
        <v>0.73671563916740312</v>
      </c>
      <c r="CN35">
        <v>0.72865536921762242</v>
      </c>
      <c r="CO35">
        <v>0.72066909151958181</v>
      </c>
      <c r="CP35">
        <v>0.7127608984394449</v>
      </c>
      <c r="CQ35">
        <v>0.7049344049891616</v>
      </c>
      <c r="CR35">
        <v>0.6971927799709281</v>
      </c>
      <c r="CS35">
        <v>0.68953877619670145</v>
      </c>
      <c r="CT35">
        <v>0.68197475965508758</v>
      </c>
      <c r="CU35">
        <v>0.67450273752904222</v>
      </c>
      <c r="CV35">
        <v>0.66712438499499105</v>
      </c>
      <c r="CW35">
        <v>0.65984107075746123</v>
      </c>
    </row>
    <row r="36" spans="1:101">
      <c r="A36">
        <v>0.67367081142753305</v>
      </c>
      <c r="B36">
        <v>0.68111491377974975</v>
      </c>
      <c r="C36">
        <v>0.68865003875569486</v>
      </c>
      <c r="D36">
        <v>0.69627415699549311</v>
      </c>
      <c r="E36">
        <v>0.70398488169589812</v>
      </c>
      <c r="F36">
        <v>0.71177944089398892</v>
      </c>
      <c r="G36">
        <v>0.71965464863310147</v>
      </c>
      <c r="H36">
        <v>0.72760687510899891</v>
      </c>
      <c r="I36">
        <v>0.73563201592514227</v>
      </c>
      <c r="J36">
        <v>0.74372546062088285</v>
      </c>
      <c r="K36">
        <v>0.75188206067562824</v>
      </c>
      <c r="L36">
        <v>0.76009609723561289</v>
      </c>
      <c r="M36">
        <v>0.76836124885782453</v>
      </c>
      <c r="N36">
        <v>0.77667055961774656</v>
      </c>
      <c r="O36">
        <v>0.78501640798355832</v>
      </c>
      <c r="P36">
        <v>0.79339047691877573</v>
      </c>
      <c r="Q36">
        <v>0.80178372573727308</v>
      </c>
      <c r="R36">
        <v>0.81018636429814817</v>
      </c>
      <c r="S36">
        <v>0.81858783019167947</v>
      </c>
      <c r="T36">
        <v>0.82697676962995681</v>
      </c>
      <c r="U36">
        <v>0.83534102281461531</v>
      </c>
      <c r="V36">
        <v>0.84366761460703887</v>
      </c>
      <c r="W36">
        <v>0.85194275137059727</v>
      </c>
      <c r="X36">
        <v>0.86015182488677355</v>
      </c>
      <c r="Y36">
        <v>0.86827942426395721</v>
      </c>
      <c r="Z36">
        <v>0.87630935675547894</v>
      </c>
      <c r="AA36">
        <v>0.88422467837834162</v>
      </c>
      <c r="AB36">
        <v>0.89200773517221954</v>
      </c>
      <c r="AC36">
        <v>0.89964021585610066</v>
      </c>
      <c r="AD36">
        <v>0.90710321652427595</v>
      </c>
      <c r="AE36">
        <v>0.91437731787182952</v>
      </c>
      <c r="AF36">
        <v>0.92144267525092682</v>
      </c>
      <c r="AG36">
        <v>0.92827912163291404</v>
      </c>
      <c r="AH36">
        <v>0.93486628328898291</v>
      </c>
      <c r="AI36">
        <v>0.94118370770723792</v>
      </c>
      <c r="AJ36">
        <v>0.94721100294175742</v>
      </c>
      <c r="AK36">
        <v>0.95292798724716021</v>
      </c>
      <c r="AL36">
        <v>0.95831484749990992</v>
      </c>
      <c r="AM36">
        <v>0.9633523045567367</v>
      </c>
      <c r="AN36">
        <v>0.96802178336441591</v>
      </c>
      <c r="AO36">
        <v>0.97230558532824662</v>
      </c>
      <c r="AP36">
        <v>0.97618706018395274</v>
      </c>
      <c r="AQ36">
        <v>0.9796507744142432</v>
      </c>
      <c r="AR36">
        <v>0.98268267312062763</v>
      </c>
      <c r="AS36">
        <v>0.98527023221498689</v>
      </c>
      <c r="AT36">
        <v>0.98740259784258622</v>
      </c>
      <c r="AU36">
        <v>0.98907071009368053</v>
      </c>
      <c r="AV36">
        <v>0.99026740830523852</v>
      </c>
      <c r="AW36">
        <v>0.99098751559344866</v>
      </c>
      <c r="AX36">
        <v>0.99122790068263467</v>
      </c>
      <c r="AY36">
        <v>0.99098751559344866</v>
      </c>
      <c r="AZ36">
        <v>0.99026740830523852</v>
      </c>
      <c r="BA36">
        <v>0.98907071009368053</v>
      </c>
      <c r="BB36">
        <v>0.98740259784258622</v>
      </c>
      <c r="BC36">
        <v>0.98527023221498689</v>
      </c>
      <c r="BD36">
        <v>0.98268267312062763</v>
      </c>
      <c r="BE36">
        <v>0.9796507744142432</v>
      </c>
      <c r="BF36">
        <v>0.97618706018395274</v>
      </c>
      <c r="BG36">
        <v>0.97230558532824662</v>
      </c>
      <c r="BH36">
        <v>0.96802178336441591</v>
      </c>
      <c r="BI36">
        <v>0.9633523045567367</v>
      </c>
      <c r="BJ36">
        <v>0.95831484749990992</v>
      </c>
      <c r="BK36">
        <v>0.95292798724716021</v>
      </c>
      <c r="BL36">
        <v>0.94721100294175742</v>
      </c>
      <c r="BM36">
        <v>0.94118370770723792</v>
      </c>
      <c r="BN36">
        <v>0.93486628328898291</v>
      </c>
      <c r="BO36">
        <v>0.92827912163291404</v>
      </c>
      <c r="BP36">
        <v>0.92144267525092682</v>
      </c>
      <c r="BQ36">
        <v>0.91437731787182952</v>
      </c>
      <c r="BR36">
        <v>0.90710321652427595</v>
      </c>
      <c r="BS36">
        <v>0.89964021585610066</v>
      </c>
      <c r="BT36">
        <v>0.89200773517221954</v>
      </c>
      <c r="BU36">
        <v>0.88422467837834162</v>
      </c>
      <c r="BV36">
        <v>0.87630935675547894</v>
      </c>
      <c r="BW36">
        <v>0.86827942426395721</v>
      </c>
      <c r="BX36">
        <v>0.86015182488677355</v>
      </c>
      <c r="BY36">
        <v>0.85194275137059727</v>
      </c>
      <c r="BZ36">
        <v>0.84366761460703887</v>
      </c>
      <c r="CA36">
        <v>0.83534102281461531</v>
      </c>
      <c r="CB36">
        <v>0.82697676962995681</v>
      </c>
      <c r="CC36">
        <v>0.81858783019167947</v>
      </c>
      <c r="CD36">
        <v>0.81018636429814817</v>
      </c>
      <c r="CE36">
        <v>0.80178372573727308</v>
      </c>
      <c r="CF36">
        <v>0.79339047691877573</v>
      </c>
      <c r="CG36">
        <v>0.78501640798355832</v>
      </c>
      <c r="CH36">
        <v>0.77667055961774656</v>
      </c>
      <c r="CI36">
        <v>0.76836124885782453</v>
      </c>
      <c r="CJ36">
        <v>0.76009609723561289</v>
      </c>
      <c r="CK36">
        <v>0.75188206067562824</v>
      </c>
      <c r="CL36">
        <v>0.74372546062088285</v>
      </c>
      <c r="CM36">
        <v>0.73563201592514227</v>
      </c>
      <c r="CN36">
        <v>0.72760687510899891</v>
      </c>
      <c r="CO36">
        <v>0.71965464863310147</v>
      </c>
      <c r="CP36">
        <v>0.71177944089398892</v>
      </c>
      <c r="CQ36">
        <v>0.70398488169589812</v>
      </c>
      <c r="CR36">
        <v>0.69627415699549311</v>
      </c>
      <c r="CS36">
        <v>0.68865003875569486</v>
      </c>
      <c r="CT36">
        <v>0.68111491377974975</v>
      </c>
      <c r="CU36">
        <v>0.67367081142753305</v>
      </c>
      <c r="CV36">
        <v>0.66631943014307127</v>
      </c>
      <c r="CW36">
        <v>0.65906216274562013</v>
      </c>
    </row>
    <row r="37" spans="1:101">
      <c r="A37">
        <v>0.67269158347674229</v>
      </c>
      <c r="B37">
        <v>0.68010291323462502</v>
      </c>
      <c r="C37">
        <v>0.68760413003785004</v>
      </c>
      <c r="D37">
        <v>0.6951931789696435</v>
      </c>
      <c r="E37">
        <v>0.70286764929291079</v>
      </c>
      <c r="F37">
        <v>0.71062474708672352</v>
      </c>
      <c r="G37">
        <v>0.71846126680146005</v>
      </c>
      <c r="H37">
        <v>0.72637356183221391</v>
      </c>
      <c r="I37">
        <v>0.73435751424064855</v>
      </c>
      <c r="J37">
        <v>0.74240850379001444</v>
      </c>
      <c r="K37">
        <v>0.75052137649675332</v>
      </c>
      <c r="L37">
        <v>0.75869041294503847</v>
      </c>
      <c r="M37">
        <v>0.76690929665771357</v>
      </c>
      <c r="N37">
        <v>0.77517108286824887</v>
      </c>
      <c r="O37">
        <v>0.78346816809317621</v>
      </c>
      <c r="P37">
        <v>0.79179226096251021</v>
      </c>
      <c r="Q37">
        <v>0.80013435482611317</v>
      </c>
      <c r="R37">
        <v>0.80848470271582773</v>
      </c>
      <c r="S37">
        <v>0.81683279530513264</v>
      </c>
      <c r="T37">
        <v>0.8251673425684185</v>
      </c>
      <c r="U37">
        <v>0.83347625989871565</v>
      </c>
      <c r="V37">
        <v>0.84174665949344252</v>
      </c>
      <c r="W37">
        <v>0.84996484785973192</v>
      </c>
      <c r="X37">
        <v>0.85811633032103307</v>
      </c>
      <c r="Y37">
        <v>0.86618582342159944</v>
      </c>
      <c r="Z37">
        <v>0.87415727612153771</v>
      </c>
      <c r="AA37">
        <v>0.88201390064861218</v>
      </c>
      <c r="AB37">
        <v>0.88973821382029805</v>
      </c>
      <c r="AC37">
        <v>0.89731208956722464</v>
      </c>
      <c r="AD37">
        <v>0.90471682327415526</v>
      </c>
      <c r="AE37">
        <v>0.91193320840474701</v>
      </c>
      <c r="AF37">
        <v>0.9189416256902222</v>
      </c>
      <c r="AG37">
        <v>0.92572214493973515</v>
      </c>
      <c r="AH37">
        <v>0.93225463927317187</v>
      </c>
      <c r="AI37">
        <v>0.93851891128866172</v>
      </c>
      <c r="AJ37">
        <v>0.94449483036250537</v>
      </c>
      <c r="AK37">
        <v>0.95016247994588998</v>
      </c>
      <c r="AL37">
        <v>0.95550231338006819</v>
      </c>
      <c r="AM37">
        <v>0.96049531641095487</v>
      </c>
      <c r="AN37">
        <v>0.96512317425826033</v>
      </c>
      <c r="AO37">
        <v>0.9693684407973685</v>
      </c>
      <c r="AP37">
        <v>0.97321470715876546</v>
      </c>
      <c r="AQ37">
        <v>0.9766467668542107</v>
      </c>
      <c r="AR37">
        <v>0.9796507744142432</v>
      </c>
      <c r="AS37">
        <v>0.98221439447925463</v>
      </c>
      <c r="AT37">
        <v>0.98432693833456608</v>
      </c>
      <c r="AU37">
        <v>0.98597948502348776</v>
      </c>
      <c r="AV37">
        <v>0.98716498441167777</v>
      </c>
      <c r="AW37">
        <v>0.98787833990721308</v>
      </c>
      <c r="AX37">
        <v>0.98811646895488225</v>
      </c>
      <c r="AY37">
        <v>0.98787833990721308</v>
      </c>
      <c r="AZ37">
        <v>0.98716498441167777</v>
      </c>
      <c r="BA37">
        <v>0.98597948502348776</v>
      </c>
      <c r="BB37">
        <v>0.98432693833456608</v>
      </c>
      <c r="BC37">
        <v>0.98221439447925463</v>
      </c>
      <c r="BD37">
        <v>0.9796507744142432</v>
      </c>
      <c r="BE37">
        <v>0.9766467668542107</v>
      </c>
      <c r="BF37">
        <v>0.97321470715876546</v>
      </c>
      <c r="BG37">
        <v>0.9693684407973685</v>
      </c>
      <c r="BH37">
        <v>0.96512317425826033</v>
      </c>
      <c r="BI37">
        <v>0.96049531641095487</v>
      </c>
      <c r="BJ37">
        <v>0.95550231338006819</v>
      </c>
      <c r="BK37">
        <v>0.95016247994588998</v>
      </c>
      <c r="BL37">
        <v>0.94449483036250537</v>
      </c>
      <c r="BM37">
        <v>0.93851891128866172</v>
      </c>
      <c r="BN37">
        <v>0.93225463927317187</v>
      </c>
      <c r="BO37">
        <v>0.92572214493973515</v>
      </c>
      <c r="BP37">
        <v>0.9189416256902222</v>
      </c>
      <c r="BQ37">
        <v>0.91193320840474701</v>
      </c>
      <c r="BR37">
        <v>0.90471682327415526</v>
      </c>
      <c r="BS37">
        <v>0.89731208956722464</v>
      </c>
      <c r="BT37">
        <v>0.88973821382029805</v>
      </c>
      <c r="BU37">
        <v>0.88201390064861218</v>
      </c>
      <c r="BV37">
        <v>0.87415727612153771</v>
      </c>
      <c r="BW37">
        <v>0.86618582342159944</v>
      </c>
      <c r="BX37">
        <v>0.85811633032103307</v>
      </c>
      <c r="BY37">
        <v>0.84996484785973192</v>
      </c>
      <c r="BZ37">
        <v>0.84174665949344252</v>
      </c>
      <c r="CA37">
        <v>0.83347625989871565</v>
      </c>
      <c r="CB37">
        <v>0.8251673425684185</v>
      </c>
      <c r="CC37">
        <v>0.81683279530513264</v>
      </c>
      <c r="CD37">
        <v>0.80848470271582773</v>
      </c>
      <c r="CE37">
        <v>0.80013435482611317</v>
      </c>
      <c r="CF37">
        <v>0.79179226096251021</v>
      </c>
      <c r="CG37">
        <v>0.78346816809317621</v>
      </c>
      <c r="CH37">
        <v>0.77517108286824887</v>
      </c>
      <c r="CI37">
        <v>0.76690929665771357</v>
      </c>
      <c r="CJ37">
        <v>0.75869041294503847</v>
      </c>
      <c r="CK37">
        <v>0.75052137649675332</v>
      </c>
      <c r="CL37">
        <v>0.74240850379001444</v>
      </c>
      <c r="CM37">
        <v>0.73435751424064855</v>
      </c>
      <c r="CN37">
        <v>0.72637356183221391</v>
      </c>
      <c r="CO37">
        <v>0.71846126680146005</v>
      </c>
      <c r="CP37">
        <v>0.71062474708672352</v>
      </c>
      <c r="CQ37">
        <v>0.70286764929291079</v>
      </c>
      <c r="CR37">
        <v>0.6951931789696435</v>
      </c>
      <c r="CS37">
        <v>0.68760413003785004</v>
      </c>
      <c r="CT37">
        <v>0.68010291323462502</v>
      </c>
      <c r="CU37">
        <v>0.67269158347674229</v>
      </c>
      <c r="CV37">
        <v>0.66537186606995302</v>
      </c>
      <c r="CW37">
        <v>0.65814518171441749</v>
      </c>
    </row>
    <row r="38" spans="1:101">
      <c r="A38">
        <v>0.67156699380738794</v>
      </c>
      <c r="B38">
        <v>0.67894080682107794</v>
      </c>
      <c r="C38">
        <v>0.68640321371686297</v>
      </c>
      <c r="D38">
        <v>0.69395213094821062</v>
      </c>
      <c r="E38">
        <v>0.70158512103753623</v>
      </c>
      <c r="F38">
        <v>0.70929936561519058</v>
      </c>
      <c r="G38">
        <v>0.71709163741815685</v>
      </c>
      <c r="H38">
        <v>0.72495827134983892</v>
      </c>
      <c r="I38">
        <v>0.73289513473251333</v>
      </c>
      <c r="J38">
        <v>0.74089759691809132</v>
      </c>
      <c r="K38">
        <v>0.74896049846093193</v>
      </c>
      <c r="L38">
        <v>0.75707812009862563</v>
      </c>
      <c r="M38">
        <v>0.7652441518328652</v>
      </c>
      <c r="N38">
        <v>0.77345166245258323</v>
      </c>
      <c r="O38">
        <v>0.78169306989510134</v>
      </c>
      <c r="P38">
        <v>0.78996011289759649</v>
      </c>
      <c r="Q38">
        <v>0.79824382444995989</v>
      </c>
      <c r="R38">
        <v>0.80653450762010859</v>
      </c>
      <c r="S38">
        <v>0.81482171438266671</v>
      </c>
      <c r="T38">
        <v>0.82309422814004563</v>
      </c>
      <c r="U38">
        <v>0.83134005067931216</v>
      </c>
      <c r="V38">
        <v>0.83954639435653722</v>
      </c>
      <c r="W38">
        <v>0.84769968033983667</v>
      </c>
      <c r="X38">
        <v>0.85578554377008442</v>
      </c>
      <c r="Y38">
        <v>0.86378884671097977</v>
      </c>
      <c r="Z38">
        <v>0.8716936997543171</v>
      </c>
      <c r="AA38">
        <v>0.87948349311836727</v>
      </c>
      <c r="AB38">
        <v>0.88714093802372007</v>
      </c>
      <c r="AC38">
        <v>0.89464811904848718</v>
      </c>
      <c r="AD38">
        <v>0.90198655805060513</v>
      </c>
      <c r="AE38">
        <v>0.90913729009698963</v>
      </c>
      <c r="AF38">
        <v>0.91608095165633008</v>
      </c>
      <c r="AG38">
        <v>0.92279788109444472</v>
      </c>
      <c r="AH38">
        <v>0.92926823125995106</v>
      </c>
      <c r="AI38">
        <v>0.93547209366682138</v>
      </c>
      <c r="AJ38">
        <v>0.94138963347443405</v>
      </c>
      <c r="AK38">
        <v>0.94700123414216564</v>
      </c>
      <c r="AL38">
        <v>0.95228765030359097</v>
      </c>
      <c r="AM38">
        <v>0.95723016707591324</v>
      </c>
      <c r="AN38">
        <v>0.96181076370585905</v>
      </c>
      <c r="AO38">
        <v>0.96601227916745669</v>
      </c>
      <c r="AP38">
        <v>0.96981857708389796</v>
      </c>
      <c r="AQ38">
        <v>0.97321470715876546</v>
      </c>
      <c r="AR38">
        <v>0.97618706018395274</v>
      </c>
      <c r="AS38">
        <v>0.97872351365330024</v>
      </c>
      <c r="AT38">
        <v>0.98081356506023909</v>
      </c>
      <c r="AU38">
        <v>0.98244845009903803</v>
      </c>
      <c r="AV38">
        <v>0.98362124322294187</v>
      </c>
      <c r="AW38">
        <v>0.98432693833456608</v>
      </c>
      <c r="AX38">
        <v>0.98456250778590659</v>
      </c>
      <c r="AY38">
        <v>0.98432693833456608</v>
      </c>
      <c r="AZ38">
        <v>0.98362124322294187</v>
      </c>
      <c r="BA38">
        <v>0.98244845009903803</v>
      </c>
      <c r="BB38">
        <v>0.98081356506023909</v>
      </c>
      <c r="BC38">
        <v>0.97872351365330024</v>
      </c>
      <c r="BD38">
        <v>0.97618706018395274</v>
      </c>
      <c r="BE38">
        <v>0.97321470715876546</v>
      </c>
      <c r="BF38">
        <v>0.96981857708389796</v>
      </c>
      <c r="BG38">
        <v>0.96601227916745669</v>
      </c>
      <c r="BH38">
        <v>0.96181076370585905</v>
      </c>
      <c r="BI38">
        <v>0.95723016707591324</v>
      </c>
      <c r="BJ38">
        <v>0.95228765030359097</v>
      </c>
      <c r="BK38">
        <v>0.94700123414216564</v>
      </c>
      <c r="BL38">
        <v>0.94138963347443405</v>
      </c>
      <c r="BM38">
        <v>0.93547209366682138</v>
      </c>
      <c r="BN38">
        <v>0.92926823125995106</v>
      </c>
      <c r="BO38">
        <v>0.92279788109444472</v>
      </c>
      <c r="BP38">
        <v>0.91608095165633008</v>
      </c>
      <c r="BQ38">
        <v>0.90913729009698963</v>
      </c>
      <c r="BR38">
        <v>0.90198655805060513</v>
      </c>
      <c r="BS38">
        <v>0.89464811904848718</v>
      </c>
      <c r="BT38">
        <v>0.88714093802372007</v>
      </c>
      <c r="BU38">
        <v>0.87948349311836727</v>
      </c>
      <c r="BV38">
        <v>0.8716936997543171</v>
      </c>
      <c r="BW38">
        <v>0.86378884671097977</v>
      </c>
      <c r="BX38">
        <v>0.85578554377008442</v>
      </c>
      <c r="BY38">
        <v>0.84769968033983667</v>
      </c>
      <c r="BZ38">
        <v>0.83954639435653722</v>
      </c>
      <c r="CA38">
        <v>0.83134005067931216</v>
      </c>
      <c r="CB38">
        <v>0.82309422814004563</v>
      </c>
      <c r="CC38">
        <v>0.81482171438266671</v>
      </c>
      <c r="CD38">
        <v>0.80653450762010859</v>
      </c>
      <c r="CE38">
        <v>0.79824382444995989</v>
      </c>
      <c r="CF38">
        <v>0.78996011289759649</v>
      </c>
      <c r="CG38">
        <v>0.78169306989510134</v>
      </c>
      <c r="CH38">
        <v>0.77345166245258323</v>
      </c>
      <c r="CI38">
        <v>0.7652441518328652</v>
      </c>
      <c r="CJ38">
        <v>0.75707812009862563</v>
      </c>
      <c r="CK38">
        <v>0.74896049846093193</v>
      </c>
      <c r="CL38">
        <v>0.74089759691809132</v>
      </c>
      <c r="CM38">
        <v>0.73289513473251333</v>
      </c>
      <c r="CN38">
        <v>0.72495827134983892</v>
      </c>
      <c r="CO38">
        <v>0.71709163741815685</v>
      </c>
      <c r="CP38">
        <v>0.70929936561519058</v>
      </c>
      <c r="CQ38">
        <v>0.70158512103753623</v>
      </c>
      <c r="CR38">
        <v>0.69395213094821062</v>
      </c>
      <c r="CS38">
        <v>0.68640321371686297</v>
      </c>
      <c r="CT38">
        <v>0.67894080682107794</v>
      </c>
      <c r="CU38">
        <v>0.67156699380738794</v>
      </c>
      <c r="CV38">
        <v>0.66428353013710839</v>
      </c>
      <c r="CW38">
        <v>0.65709186786514029</v>
      </c>
    </row>
    <row r="39" spans="1:101">
      <c r="A39">
        <v>0.67029925197458817</v>
      </c>
      <c r="B39">
        <v>0.67763092717893847</v>
      </c>
      <c r="C39">
        <v>0.68504975248776334</v>
      </c>
      <c r="D39">
        <v>0.69255361299236795</v>
      </c>
      <c r="E39">
        <v>0.70014004201400482</v>
      </c>
      <c r="F39">
        <v>0.7078061945931271</v>
      </c>
      <c r="G39">
        <v>0.71554881998367192</v>
      </c>
      <c r="H39">
        <v>0.72336423325561816</v>
      </c>
      <c r="I39">
        <v>0.73124828613883786</v>
      </c>
      <c r="J39">
        <v>0.73919633727479661</v>
      </c>
      <c r="K39">
        <v>0.74720322208007683</v>
      </c>
      <c r="L39">
        <v>0.75526322246702016</v>
      </c>
      <c r="M39">
        <v>0.76337003671197379</v>
      </c>
      <c r="N39">
        <v>0.77151674981045959</v>
      </c>
      <c r="O39">
        <v>0.77969580471073363</v>
      </c>
      <c r="P39">
        <v>0.78789897487211968</v>
      </c>
      <c r="Q39">
        <v>0.79611733865141288</v>
      </c>
      <c r="R39">
        <v>0.80434125607855766</v>
      </c>
      <c r="S39">
        <v>0.81256034864038795</v>
      </c>
      <c r="T39">
        <v>0.82076348274687416</v>
      </c>
      <c r="U39">
        <v>0.8289387576061058</v>
      </c>
      <c r="V39">
        <v>0.8370734982798651</v>
      </c>
      <c r="W39">
        <v>0.84515425472851657</v>
      </c>
      <c r="X39">
        <v>0.85316680767911812</v>
      </c>
      <c r="Y39">
        <v>0.86109618216100536</v>
      </c>
      <c r="Z39">
        <v>0.86892666954523834</v>
      </c>
      <c r="AA39">
        <v>0.87664185889484159</v>
      </c>
      <c r="AB39">
        <v>0.88422467837834162</v>
      </c>
      <c r="AC39">
        <v>0.89165744741664599</v>
      </c>
      <c r="AD39">
        <v>0.89892194012014714</v>
      </c>
      <c r="AE39">
        <v>0.90599946042714874</v>
      </c>
      <c r="AF39">
        <v>0.91287092917527679</v>
      </c>
      <c r="AG39">
        <v>0.91951698312467145</v>
      </c>
      <c r="AH39">
        <v>0.92591808570707701</v>
      </c>
      <c r="AI39">
        <v>0.93205464900180013</v>
      </c>
      <c r="AJ39">
        <v>0.93790716614297487</v>
      </c>
      <c r="AK39">
        <v>0.94345635304972641</v>
      </c>
      <c r="AL39">
        <v>0.94868329805051388</v>
      </c>
      <c r="AM39">
        <v>0.95356961765579029</v>
      </c>
      <c r="AN39">
        <v>0.95809761643115499</v>
      </c>
      <c r="AO39">
        <v>0.96225044864937626</v>
      </c>
      <c r="AP39">
        <v>0.96601227916745669</v>
      </c>
      <c r="AQ39">
        <v>0.9693684407973685</v>
      </c>
      <c r="AR39">
        <v>0.97230558532824662</v>
      </c>
      <c r="AS39">
        <v>0.97481182532383037</v>
      </c>
      <c r="AT39">
        <v>0.97687686386926675</v>
      </c>
      <c r="AU39">
        <v>0.97849210958016331</v>
      </c>
      <c r="AV39">
        <v>0.9796507744142432</v>
      </c>
      <c r="AW39">
        <v>0.98034795213817294</v>
      </c>
      <c r="AX39">
        <v>0.98058067569092022</v>
      </c>
      <c r="AY39">
        <v>0.98034795213817294</v>
      </c>
      <c r="AZ39">
        <v>0.9796507744142432</v>
      </c>
      <c r="BA39">
        <v>0.97849210958016331</v>
      </c>
      <c r="BB39">
        <v>0.97687686386926675</v>
      </c>
      <c r="BC39">
        <v>0.97481182532383037</v>
      </c>
      <c r="BD39">
        <v>0.97230558532824662</v>
      </c>
      <c r="BE39">
        <v>0.9693684407973685</v>
      </c>
      <c r="BF39">
        <v>0.96601227916745669</v>
      </c>
      <c r="BG39">
        <v>0.96225044864937626</v>
      </c>
      <c r="BH39">
        <v>0.95809761643115499</v>
      </c>
      <c r="BI39">
        <v>0.95356961765579029</v>
      </c>
      <c r="BJ39">
        <v>0.94868329805051388</v>
      </c>
      <c r="BK39">
        <v>0.94345635304972641</v>
      </c>
      <c r="BL39">
        <v>0.93790716614297487</v>
      </c>
      <c r="BM39">
        <v>0.93205464900180013</v>
      </c>
      <c r="BN39">
        <v>0.92591808570707701</v>
      </c>
      <c r="BO39">
        <v>0.91951698312467145</v>
      </c>
      <c r="BP39">
        <v>0.91287092917527679</v>
      </c>
      <c r="BQ39">
        <v>0.90599946042714874</v>
      </c>
      <c r="BR39">
        <v>0.89892194012014714</v>
      </c>
      <c r="BS39">
        <v>0.89165744741664599</v>
      </c>
      <c r="BT39">
        <v>0.88422467837834162</v>
      </c>
      <c r="BU39">
        <v>0.87664185889484159</v>
      </c>
      <c r="BV39">
        <v>0.86892666954523834</v>
      </c>
      <c r="BW39">
        <v>0.86109618216100536</v>
      </c>
      <c r="BX39">
        <v>0.85316680767911812</v>
      </c>
      <c r="BY39">
        <v>0.84515425472851657</v>
      </c>
      <c r="BZ39">
        <v>0.8370734982798651</v>
      </c>
      <c r="CA39">
        <v>0.8289387576061058</v>
      </c>
      <c r="CB39">
        <v>0.82076348274687416</v>
      </c>
      <c r="CC39">
        <v>0.81256034864038795</v>
      </c>
      <c r="CD39">
        <v>0.80434125607855766</v>
      </c>
      <c r="CE39">
        <v>0.79611733865141288</v>
      </c>
      <c r="CF39">
        <v>0.78789897487211968</v>
      </c>
      <c r="CG39">
        <v>0.77969580471073363</v>
      </c>
      <c r="CH39">
        <v>0.77151674981045959</v>
      </c>
      <c r="CI39">
        <v>0.76337003671197379</v>
      </c>
      <c r="CJ39">
        <v>0.75526322246702016</v>
      </c>
      <c r="CK39">
        <v>0.74720322208007683</v>
      </c>
      <c r="CL39">
        <v>0.73919633727479661</v>
      </c>
      <c r="CM39">
        <v>0.73124828613883786</v>
      </c>
      <c r="CN39">
        <v>0.72336423325561816</v>
      </c>
      <c r="CO39">
        <v>0.71554881998367192</v>
      </c>
      <c r="CP39">
        <v>0.7078061945931271</v>
      </c>
      <c r="CQ39">
        <v>0.70014004201400482</v>
      </c>
      <c r="CR39">
        <v>0.69255361299236795</v>
      </c>
      <c r="CS39">
        <v>0.68504975248776334</v>
      </c>
      <c r="CT39">
        <v>0.67763092717893847</v>
      </c>
      <c r="CU39">
        <v>0.67029925197458817</v>
      </c>
      <c r="CV39">
        <v>0.66305651545208144</v>
      </c>
      <c r="CW39">
        <v>0.65590420416993911</v>
      </c>
    </row>
    <row r="40" spans="1:101">
      <c r="A40">
        <v>0.66889082511704567</v>
      </c>
      <c r="B40">
        <v>0.67617587802110424</v>
      </c>
      <c r="C40">
        <v>0.68354649430408443</v>
      </c>
      <c r="D40">
        <v>0.69100052533121648</v>
      </c>
      <c r="E40">
        <v>0.69853547313569964</v>
      </c>
      <c r="F40">
        <v>0.70614846440380885</v>
      </c>
      <c r="G40">
        <v>0.71383622351419418</v>
      </c>
      <c r="H40">
        <v>0.72159504473653791</v>
      </c>
      <c r="I40">
        <v>0.72942076372403908</v>
      </c>
      <c r="J40">
        <v>0.73730872846713646</v>
      </c>
      <c r="K40">
        <v>0.74525376991253289</v>
      </c>
      <c r="L40">
        <v>0.75325017249198445</v>
      </c>
      <c r="M40">
        <v>0.76129164484936951</v>
      </c>
      <c r="N40">
        <v>0.7693712911020627</v>
      </c>
      <c r="O40">
        <v>0.77748158302322412</v>
      </c>
      <c r="P40">
        <v>0.78561433358474353</v>
      </c>
      <c r="Q40">
        <v>0.79376067235547787</v>
      </c>
      <c r="R40">
        <v>0.80191102330507336</v>
      </c>
      <c r="S40">
        <v>0.8100550856187968</v>
      </c>
      <c r="T40">
        <v>0.81818181818181823</v>
      </c>
      <c r="U40">
        <v>0.82627942844039726</v>
      </c>
      <c r="V40">
        <v>0.83433536639021111</v>
      </c>
      <c r="W40">
        <v>0.84233632447608775</v>
      </c>
      <c r="X40">
        <v>0.85026824420987623</v>
      </c>
      <c r="Y40">
        <v>0.85811633032103307</v>
      </c>
      <c r="Z40">
        <v>0.86586507324455053</v>
      </c>
      <c r="AA40">
        <v>0.87349828071982905</v>
      </c>
      <c r="AB40">
        <v>0.88099911921885166</v>
      </c>
      <c r="AC40">
        <v>0.88835016583963733</v>
      </c>
      <c r="AD40">
        <v>0.89553347118899029</v>
      </c>
      <c r="AE40">
        <v>0.90253063363524688</v>
      </c>
      <c r="AF40">
        <v>0.90932288513619919</v>
      </c>
      <c r="AG40">
        <v>0.91589118863996866</v>
      </c>
      <c r="AH40">
        <v>0.92221634681900599</v>
      </c>
      <c r="AI40">
        <v>0.92827912163291404</v>
      </c>
      <c r="AJ40">
        <v>0.93406036392945413</v>
      </c>
      <c r="AK40">
        <v>0.93954115199173871</v>
      </c>
      <c r="AL40">
        <v>0.94470293763182889</v>
      </c>
      <c r="AM40">
        <v>0.94952769812693738</v>
      </c>
      <c r="AN40">
        <v>0.95399809200572394</v>
      </c>
      <c r="AO40">
        <v>0.95809761643115499</v>
      </c>
      <c r="AP40">
        <v>0.96181076370585905</v>
      </c>
      <c r="AQ40">
        <v>0.96512317425826033</v>
      </c>
      <c r="AR40">
        <v>0.96802178336441591</v>
      </c>
      <c r="AS40">
        <v>0.97049495883094572</v>
      </c>
      <c r="AT40">
        <v>0.9725326269157728</v>
      </c>
      <c r="AU40">
        <v>0.97412638389934281</v>
      </c>
      <c r="AV40">
        <v>0.97526959093972709</v>
      </c>
      <c r="AW40">
        <v>0.97595745014662783</v>
      </c>
      <c r="AX40">
        <v>0.97618706018395274</v>
      </c>
      <c r="AY40">
        <v>0.97595745014662783</v>
      </c>
      <c r="AZ40">
        <v>0.97526959093972709</v>
      </c>
      <c r="BA40">
        <v>0.97412638389934281</v>
      </c>
      <c r="BB40">
        <v>0.9725326269157728</v>
      </c>
      <c r="BC40">
        <v>0.97049495883094572</v>
      </c>
      <c r="BD40">
        <v>0.96802178336441591</v>
      </c>
      <c r="BE40">
        <v>0.96512317425826033</v>
      </c>
      <c r="BF40">
        <v>0.96181076370585905</v>
      </c>
      <c r="BG40">
        <v>0.95809761643115499</v>
      </c>
      <c r="BH40">
        <v>0.95399809200572394</v>
      </c>
      <c r="BI40">
        <v>0.94952769812693738</v>
      </c>
      <c r="BJ40">
        <v>0.94470293763182889</v>
      </c>
      <c r="BK40">
        <v>0.93954115199173871</v>
      </c>
      <c r="BL40">
        <v>0.93406036392945413</v>
      </c>
      <c r="BM40">
        <v>0.92827912163291404</v>
      </c>
      <c r="BN40">
        <v>0.92221634681900599</v>
      </c>
      <c r="BO40">
        <v>0.91589118863996866</v>
      </c>
      <c r="BP40">
        <v>0.90932288513619919</v>
      </c>
      <c r="BQ40">
        <v>0.90253063363524688</v>
      </c>
      <c r="BR40">
        <v>0.89553347118899029</v>
      </c>
      <c r="BS40">
        <v>0.88835016583963733</v>
      </c>
      <c r="BT40">
        <v>0.88099911921885166</v>
      </c>
      <c r="BU40">
        <v>0.87349828071982905</v>
      </c>
      <c r="BV40">
        <v>0.86586507324455053</v>
      </c>
      <c r="BW40">
        <v>0.85811633032103307</v>
      </c>
      <c r="BX40">
        <v>0.85026824420987623</v>
      </c>
      <c r="BY40">
        <v>0.84233632447608775</v>
      </c>
      <c r="BZ40">
        <v>0.83433536639021111</v>
      </c>
      <c r="CA40">
        <v>0.82627942844039726</v>
      </c>
      <c r="CB40">
        <v>0.81818181818181823</v>
      </c>
      <c r="CC40">
        <v>0.8100550856187968</v>
      </c>
      <c r="CD40">
        <v>0.80191102330507336</v>
      </c>
      <c r="CE40">
        <v>0.79376067235547787</v>
      </c>
      <c r="CF40">
        <v>0.78561433358474353</v>
      </c>
      <c r="CG40">
        <v>0.77748158302322412</v>
      </c>
      <c r="CH40">
        <v>0.7693712911020627</v>
      </c>
      <c r="CI40">
        <v>0.76129164484936951</v>
      </c>
      <c r="CJ40">
        <v>0.75325017249198445</v>
      </c>
      <c r="CK40">
        <v>0.74525376991253289</v>
      </c>
      <c r="CL40">
        <v>0.73730872846713646</v>
      </c>
      <c r="CM40">
        <v>0.72942076372403908</v>
      </c>
      <c r="CN40">
        <v>0.72159504473653791</v>
      </c>
      <c r="CO40">
        <v>0.71383622351419418</v>
      </c>
      <c r="CP40">
        <v>0.70614846440380885</v>
      </c>
      <c r="CQ40">
        <v>0.69853547313569964</v>
      </c>
      <c r="CR40">
        <v>0.69100052533121648</v>
      </c>
      <c r="CS40">
        <v>0.68354649430408443</v>
      </c>
      <c r="CT40">
        <v>0.67617587802110424</v>
      </c>
      <c r="CU40">
        <v>0.66889082511704567</v>
      </c>
      <c r="CV40">
        <v>0.66169315988442701</v>
      </c>
      <c r="CW40">
        <v>0.65458440618144276</v>
      </c>
    </row>
    <row r="41" spans="1:101">
      <c r="A41">
        <v>0.66734442492785984</v>
      </c>
      <c r="B41">
        <v>0.67457852009627528</v>
      </c>
      <c r="C41">
        <v>0.68189645725404258</v>
      </c>
      <c r="D41">
        <v>0.6892960520673167</v>
      </c>
      <c r="E41">
        <v>0.69677477359006335</v>
      </c>
      <c r="F41">
        <v>0.70432971878819006</v>
      </c>
      <c r="G41">
        <v>0.71195758617043481</v>
      </c>
      <c r="H41">
        <v>0.71965464863310147</v>
      </c>
      <c r="I41">
        <v>0.72741672565452775</v>
      </c>
      <c r="J41">
        <v>0.73523915500744363</v>
      </c>
      <c r="K41">
        <v>0.74311676419320505</v>
      </c>
      <c r="L41">
        <v>0.7510438418412656</v>
      </c>
      <c r="M41">
        <v>0.75901410936008384</v>
      </c>
      <c r="N41">
        <v>0.76702069317172372</v>
      </c>
      <c r="O41">
        <v>0.77505609791132046</v>
      </c>
      <c r="P41">
        <v>0.78311218102379032</v>
      </c>
      <c r="Q41">
        <v>0.79118012924289871</v>
      </c>
      <c r="R41">
        <v>0.79925043749106139</v>
      </c>
      <c r="S41">
        <v>0.8073128907907694</v>
      </c>
      <c r="T41">
        <v>0.81535654982875683</v>
      </c>
      <c r="U41">
        <v>0.82336974086010972</v>
      </c>
      <c r="V41">
        <v>0.83134005067931216</v>
      </c>
      <c r="W41">
        <v>0.83925432741628248</v>
      </c>
      <c r="X41">
        <v>0.84709868793508747</v>
      </c>
      <c r="Y41">
        <v>0.85485853261830891</v>
      </c>
      <c r="Z41">
        <v>0.86251856830793716</v>
      </c>
      <c r="AA41">
        <v>0.87006284014109725</v>
      </c>
      <c r="AB41">
        <v>0.87747477296291077</v>
      </c>
      <c r="AC41">
        <v>0.88473722291662682</v>
      </c>
      <c r="AD41">
        <v>0.89183253970059528</v>
      </c>
      <c r="AE41">
        <v>0.89874263984108826</v>
      </c>
      <c r="AF41">
        <v>0.90544909115872541</v>
      </c>
      <c r="AG41">
        <v>0.91193320840474701</v>
      </c>
      <c r="AH41">
        <v>0.91817615981336909</v>
      </c>
      <c r="AI41">
        <v>0.9241590840612286</v>
      </c>
      <c r="AJ41">
        <v>0.92986321684940854</v>
      </c>
      <c r="AK41">
        <v>0.93527002603433851</v>
      </c>
      <c r="AL41">
        <v>0.94036135393928899</v>
      </c>
      <c r="AM41">
        <v>0.9451195651879728</v>
      </c>
      <c r="AN41">
        <v>0.94952769812693738</v>
      </c>
      <c r="AO41">
        <v>0.95356961765579029</v>
      </c>
      <c r="AP41">
        <v>0.95723016707591324</v>
      </c>
      <c r="AQ41">
        <v>0.96049531641095487</v>
      </c>
      <c r="AR41">
        <v>0.9633523045567367</v>
      </c>
      <c r="AS41">
        <v>0.9657897725932354</v>
      </c>
      <c r="AT41">
        <v>0.96779788564351554</v>
      </c>
      <c r="AU41">
        <v>0.9693684407973685</v>
      </c>
      <c r="AV41">
        <v>0.97049495883094572</v>
      </c>
      <c r="AW41">
        <v>0.97117275774408796</v>
      </c>
      <c r="AX41">
        <v>0.97139900649677746</v>
      </c>
      <c r="AY41">
        <v>0.97117275774408796</v>
      </c>
      <c r="AZ41">
        <v>0.97049495883094572</v>
      </c>
      <c r="BA41">
        <v>0.9693684407973685</v>
      </c>
      <c r="BB41">
        <v>0.96779788564351554</v>
      </c>
      <c r="BC41">
        <v>0.9657897725932354</v>
      </c>
      <c r="BD41">
        <v>0.9633523045567367</v>
      </c>
      <c r="BE41">
        <v>0.96049531641095487</v>
      </c>
      <c r="BF41">
        <v>0.95723016707591324</v>
      </c>
      <c r="BG41">
        <v>0.95356961765579029</v>
      </c>
      <c r="BH41">
        <v>0.94952769812693738</v>
      </c>
      <c r="BI41">
        <v>0.9451195651879728</v>
      </c>
      <c r="BJ41">
        <v>0.94036135393928899</v>
      </c>
      <c r="BK41">
        <v>0.93527002603433851</v>
      </c>
      <c r="BL41">
        <v>0.92986321684940854</v>
      </c>
      <c r="BM41">
        <v>0.9241590840612286</v>
      </c>
      <c r="BN41">
        <v>0.91817615981336909</v>
      </c>
      <c r="BO41">
        <v>0.91193320840474701</v>
      </c>
      <c r="BP41">
        <v>0.90544909115872541</v>
      </c>
      <c r="BQ41">
        <v>0.89874263984108826</v>
      </c>
      <c r="BR41">
        <v>0.89183253970059528</v>
      </c>
      <c r="BS41">
        <v>0.88473722291662682</v>
      </c>
      <c r="BT41">
        <v>0.87747477296291077</v>
      </c>
      <c r="BU41">
        <v>0.87006284014109725</v>
      </c>
      <c r="BV41">
        <v>0.86251856830793716</v>
      </c>
      <c r="BW41">
        <v>0.85485853261830891</v>
      </c>
      <c r="BX41">
        <v>0.84709868793508747</v>
      </c>
      <c r="BY41">
        <v>0.83925432741628248</v>
      </c>
      <c r="BZ41">
        <v>0.83134005067931216</v>
      </c>
      <c r="CA41">
        <v>0.82336974086010972</v>
      </c>
      <c r="CB41">
        <v>0.81535654982875683</v>
      </c>
      <c r="CC41">
        <v>0.8073128907907694</v>
      </c>
      <c r="CD41">
        <v>0.79925043749106139</v>
      </c>
      <c r="CE41">
        <v>0.79118012924289871</v>
      </c>
      <c r="CF41">
        <v>0.78311218102379032</v>
      </c>
      <c r="CG41">
        <v>0.77505609791132046</v>
      </c>
      <c r="CH41">
        <v>0.76702069317172372</v>
      </c>
      <c r="CI41">
        <v>0.75901410936008384</v>
      </c>
      <c r="CJ41">
        <v>0.7510438418412656</v>
      </c>
      <c r="CK41">
        <v>0.74311676419320505</v>
      </c>
      <c r="CL41">
        <v>0.73523915500744363</v>
      </c>
      <c r="CM41">
        <v>0.72741672565452775</v>
      </c>
      <c r="CN41">
        <v>0.71965464863310147</v>
      </c>
      <c r="CO41">
        <v>0.71195758617043481</v>
      </c>
      <c r="CP41">
        <v>0.70432971878819006</v>
      </c>
      <c r="CQ41">
        <v>0.69677477359006335</v>
      </c>
      <c r="CR41">
        <v>0.6892960520673167</v>
      </c>
      <c r="CS41">
        <v>0.68189645725404258</v>
      </c>
      <c r="CT41">
        <v>0.67457852009627528</v>
      </c>
      <c r="CU41">
        <v>0.66734442492785984</v>
      </c>
      <c r="CV41">
        <v>0.66019603397144966</v>
      </c>
      <c r="CW41">
        <v>0.65313491080531028</v>
      </c>
    </row>
    <row r="42" spans="1:101">
      <c r="A42">
        <v>0.66566299356849079</v>
      </c>
      <c r="B42">
        <v>0.6728419560243849</v>
      </c>
      <c r="C42">
        <v>0.68010291323462502</v>
      </c>
      <c r="D42">
        <v>0.68744364360083221</v>
      </c>
      <c r="E42">
        <v>0.6948615819181192</v>
      </c>
      <c r="F42">
        <v>0.7023537944787922</v>
      </c>
      <c r="G42">
        <v>0.70991695333829929</v>
      </c>
      <c r="H42">
        <v>0.71754730985240978</v>
      </c>
      <c r="I42">
        <v>0.72524066762284223</v>
      </c>
      <c r="J42">
        <v>0.73299235502009785</v>
      </c>
      <c r="K42">
        <v>0.74079719748719219</v>
      </c>
      <c r="L42">
        <v>0.74864948986625224</v>
      </c>
      <c r="M42">
        <v>0.75654296903147233</v>
      </c>
      <c r="N42">
        <v>0.76447078715643835</v>
      </c>
      <c r="O42">
        <v>0.77242548599095806</v>
      </c>
      <c r="P42">
        <v>0.78039897257170798</v>
      </c>
      <c r="Q42">
        <v>0.788382496841455</v>
      </c>
      <c r="R42">
        <v>0.79636663170234889</v>
      </c>
      <c r="S42">
        <v>0.80434125607855766</v>
      </c>
      <c r="T42">
        <v>0.81229554161082351</v>
      </c>
      <c r="U42">
        <v>0.82021794364855038</v>
      </c>
      <c r="V42">
        <v>0.82809619724173189</v>
      </c>
      <c r="W42">
        <v>0.83591731886302922</v>
      </c>
      <c r="X42">
        <v>0.84366761460703887</v>
      </c>
      <c r="Y42">
        <v>0.8513326956164825</v>
      </c>
      <c r="Z42">
        <v>0.85889750147080235</v>
      </c>
      <c r="AA42">
        <v>0.86634633223858393</v>
      </c>
      <c r="AB42">
        <v>0.87366288983854656</v>
      </c>
      <c r="AC42">
        <v>0.88083032927205518</v>
      </c>
      <c r="AD42">
        <v>0.88783132018114186</v>
      </c>
      <c r="AE42">
        <v>0.89464811904848718</v>
      </c>
      <c r="AF42">
        <v>0.90126265218916457</v>
      </c>
      <c r="AG42">
        <v>0.9076566094887295</v>
      </c>
      <c r="AH42">
        <v>0.91381154862025715</v>
      </c>
      <c r="AI42">
        <v>0.9197090092274488</v>
      </c>
      <c r="AJ42">
        <v>0.92533063629674805</v>
      </c>
      <c r="AK42">
        <v>0.93065831166492086</v>
      </c>
      <c r="AL42">
        <v>0.93567429232770793</v>
      </c>
      <c r="AM42">
        <v>0.94036135393928899</v>
      </c>
      <c r="AN42">
        <v>0.94470293763182889</v>
      </c>
      <c r="AO42">
        <v>0.94868329805051388</v>
      </c>
      <c r="AP42">
        <v>0.95228765030359097</v>
      </c>
      <c r="AQ42">
        <v>0.95550231338006819</v>
      </c>
      <c r="AR42">
        <v>0.95831484749990992</v>
      </c>
      <c r="AS42">
        <v>0.96071418284114241</v>
      </c>
      <c r="AT42">
        <v>0.96269073714125575</v>
      </c>
      <c r="AU42">
        <v>0.96423651979983749</v>
      </c>
      <c r="AV42">
        <v>0.96534522031532422</v>
      </c>
      <c r="AW42">
        <v>0.96601227916745669</v>
      </c>
      <c r="AX42">
        <v>0.96623493960124629</v>
      </c>
      <c r="AY42">
        <v>0.96601227916745669</v>
      </c>
      <c r="AZ42">
        <v>0.96534522031532422</v>
      </c>
      <c r="BA42">
        <v>0.96423651979983749</v>
      </c>
      <c r="BB42">
        <v>0.96269073714125575</v>
      </c>
      <c r="BC42">
        <v>0.96071418284114241</v>
      </c>
      <c r="BD42">
        <v>0.95831484749990992</v>
      </c>
      <c r="BE42">
        <v>0.95550231338006819</v>
      </c>
      <c r="BF42">
        <v>0.95228765030359097</v>
      </c>
      <c r="BG42">
        <v>0.94868329805051388</v>
      </c>
      <c r="BH42">
        <v>0.94470293763182889</v>
      </c>
      <c r="BI42">
        <v>0.94036135393928899</v>
      </c>
      <c r="BJ42">
        <v>0.93567429232770793</v>
      </c>
      <c r="BK42">
        <v>0.93065831166492086</v>
      </c>
      <c r="BL42">
        <v>0.92533063629674805</v>
      </c>
      <c r="BM42">
        <v>0.9197090092274488</v>
      </c>
      <c r="BN42">
        <v>0.91381154862025715</v>
      </c>
      <c r="BO42">
        <v>0.9076566094887295</v>
      </c>
      <c r="BP42">
        <v>0.90126265218916457</v>
      </c>
      <c r="BQ42">
        <v>0.89464811904848718</v>
      </c>
      <c r="BR42">
        <v>0.88783132018114186</v>
      </c>
      <c r="BS42">
        <v>0.88083032927205518</v>
      </c>
      <c r="BT42">
        <v>0.87366288983854656</v>
      </c>
      <c r="BU42">
        <v>0.86634633223858393</v>
      </c>
      <c r="BV42">
        <v>0.85889750147080235</v>
      </c>
      <c r="BW42">
        <v>0.8513326956164825</v>
      </c>
      <c r="BX42">
        <v>0.84366761460703887</v>
      </c>
      <c r="BY42">
        <v>0.83591731886302922</v>
      </c>
      <c r="BZ42">
        <v>0.82809619724173189</v>
      </c>
      <c r="CA42">
        <v>0.82021794364855038</v>
      </c>
      <c r="CB42">
        <v>0.81229554161082351</v>
      </c>
      <c r="CC42">
        <v>0.80434125607855766</v>
      </c>
      <c r="CD42">
        <v>0.79636663170234889</v>
      </c>
      <c r="CE42">
        <v>0.788382496841455</v>
      </c>
      <c r="CF42">
        <v>0.78039897257170798</v>
      </c>
      <c r="CG42">
        <v>0.77242548599095806</v>
      </c>
      <c r="CH42">
        <v>0.76447078715643835</v>
      </c>
      <c r="CI42">
        <v>0.75654296903147233</v>
      </c>
      <c r="CJ42">
        <v>0.74864948986625224</v>
      </c>
      <c r="CK42">
        <v>0.74079719748719219</v>
      </c>
      <c r="CL42">
        <v>0.73299235502009785</v>
      </c>
      <c r="CM42">
        <v>0.72524066762284223</v>
      </c>
      <c r="CN42">
        <v>0.71754730985240978</v>
      </c>
      <c r="CO42">
        <v>0.70991695333829929</v>
      </c>
      <c r="CP42">
        <v>0.7023537944787922</v>
      </c>
      <c r="CQ42">
        <v>0.6948615819181192</v>
      </c>
      <c r="CR42">
        <v>0.68744364360083221</v>
      </c>
      <c r="CS42">
        <v>0.68010291323462502</v>
      </c>
      <c r="CT42">
        <v>0.6728419560243849</v>
      </c>
      <c r="CU42">
        <v>0.66566299356849079</v>
      </c>
      <c r="CV42">
        <v>0.6585679278334059</v>
      </c>
      <c r="CW42">
        <v>0.651558364144604</v>
      </c>
    </row>
    <row r="43" spans="1:101">
      <c r="A43">
        <v>0.66384968866481353</v>
      </c>
      <c r="B43">
        <v>0.67096951415724737</v>
      </c>
      <c r="C43">
        <v>0.67816937059101468</v>
      </c>
      <c r="D43">
        <v>0.68544699795604958</v>
      </c>
      <c r="E43">
        <v>0.69279979593029062</v>
      </c>
      <c r="F43">
        <v>0.70022479960066175</v>
      </c>
      <c r="G43">
        <v>0.70771865440423343</v>
      </c>
      <c r="H43">
        <v>0.71527759040036609</v>
      </c>
      <c r="I43">
        <v>0.72289739601224901</v>
      </c>
      <c r="J43">
        <v>0.73057339140701338</v>
      </c>
      <c r="K43">
        <v>0.73830040171756117</v>
      </c>
      <c r="L43">
        <v>0.74607273034635513</v>
      </c>
      <c r="M43">
        <v>0.7538841326315493</v>
      </c>
      <c r="N43">
        <v>0.76172779019872416</v>
      </c>
      <c r="O43">
        <v>0.76959628636673572</v>
      </c>
      <c r="P43">
        <v>0.77748158302322412</v>
      </c>
      <c r="Q43">
        <v>0.78537499943339073</v>
      </c>
      <c r="R43">
        <v>0.79326719349375696</v>
      </c>
      <c r="S43">
        <v>0.80114814598955664</v>
      </c>
      <c r="T43">
        <v>0.80900714845869692</v>
      </c>
      <c r="U43">
        <v>0.81683279530513264</v>
      </c>
      <c r="V43">
        <v>0.82461298083801393</v>
      </c>
      <c r="W43">
        <v>0.83233490193786819</v>
      </c>
      <c r="X43">
        <v>0.83998506706487708</v>
      </c>
      <c r="Y43">
        <v>0.84754931232440278</v>
      </c>
      <c r="Z43">
        <v>0.85501282528856981</v>
      </c>
      <c r="AA43">
        <v>0.8623601772372218</v>
      </c>
      <c r="AB43">
        <v>0.86957536442435035</v>
      </c>
      <c r="AC43">
        <v>0.87664185889484159</v>
      </c>
      <c r="AD43">
        <v>0.88354266926924896</v>
      </c>
      <c r="AE43">
        <v>0.890260411780047</v>
      </c>
      <c r="AF43">
        <v>0.89677739168109138</v>
      </c>
      <c r="AG43">
        <v>0.90307569496342266</v>
      </c>
      <c r="AH43">
        <v>0.90913729009698963</v>
      </c>
      <c r="AI43">
        <v>0.91494413928252538</v>
      </c>
      <c r="AJ43">
        <v>0.92047831844537953</v>
      </c>
      <c r="AK43">
        <v>0.92572214493973515</v>
      </c>
      <c r="AL43">
        <v>0.93065831166492086</v>
      </c>
      <c r="AM43">
        <v>0.93527002603433851</v>
      </c>
      <c r="AN43">
        <v>0.93954115199173871</v>
      </c>
      <c r="AO43">
        <v>0.94345635304972641</v>
      </c>
      <c r="AP43">
        <v>0.94700123414216564</v>
      </c>
      <c r="AQ43">
        <v>0.95016247994588998</v>
      </c>
      <c r="AR43">
        <v>0.95292798724716021</v>
      </c>
      <c r="AS43">
        <v>0.95528698891234709</v>
      </c>
      <c r="AT43">
        <v>0.95723016707591324</v>
      </c>
      <c r="AU43">
        <v>0.95874975328472101</v>
      </c>
      <c r="AV43">
        <v>0.9598396135357542</v>
      </c>
      <c r="AW43">
        <v>0.96049531641095487</v>
      </c>
      <c r="AX43">
        <v>0.96071418284114241</v>
      </c>
      <c r="AY43">
        <v>0.96049531641095487</v>
      </c>
      <c r="AZ43">
        <v>0.9598396135357542</v>
      </c>
      <c r="BA43">
        <v>0.95874975328472101</v>
      </c>
      <c r="BB43">
        <v>0.95723016707591324</v>
      </c>
      <c r="BC43">
        <v>0.95528698891234709</v>
      </c>
      <c r="BD43">
        <v>0.95292798724716021</v>
      </c>
      <c r="BE43">
        <v>0.95016247994588998</v>
      </c>
      <c r="BF43">
        <v>0.94700123414216564</v>
      </c>
      <c r="BG43">
        <v>0.94345635304972641</v>
      </c>
      <c r="BH43">
        <v>0.93954115199173871</v>
      </c>
      <c r="BI43">
        <v>0.93527002603433851</v>
      </c>
      <c r="BJ43">
        <v>0.93065831166492086</v>
      </c>
      <c r="BK43">
        <v>0.92572214493973515</v>
      </c>
      <c r="BL43">
        <v>0.92047831844537953</v>
      </c>
      <c r="BM43">
        <v>0.91494413928252538</v>
      </c>
      <c r="BN43">
        <v>0.90913729009698963</v>
      </c>
      <c r="BO43">
        <v>0.90307569496342266</v>
      </c>
      <c r="BP43">
        <v>0.89677739168109138</v>
      </c>
      <c r="BQ43">
        <v>0.890260411780047</v>
      </c>
      <c r="BR43">
        <v>0.88354266926924896</v>
      </c>
      <c r="BS43">
        <v>0.87664185889484159</v>
      </c>
      <c r="BT43">
        <v>0.86957536442435035</v>
      </c>
      <c r="BU43">
        <v>0.8623601772372218</v>
      </c>
      <c r="BV43">
        <v>0.85501282528856981</v>
      </c>
      <c r="BW43">
        <v>0.84754931232440278</v>
      </c>
      <c r="BX43">
        <v>0.83998506706487708</v>
      </c>
      <c r="BY43">
        <v>0.83233490193786819</v>
      </c>
      <c r="BZ43">
        <v>0.82461298083801393</v>
      </c>
      <c r="CA43">
        <v>0.81683279530513264</v>
      </c>
      <c r="CB43">
        <v>0.80900714845869692</v>
      </c>
      <c r="CC43">
        <v>0.80114814598955664</v>
      </c>
      <c r="CD43">
        <v>0.79326719349375696</v>
      </c>
      <c r="CE43">
        <v>0.78537499943339073</v>
      </c>
      <c r="CF43">
        <v>0.77748158302322412</v>
      </c>
      <c r="CG43">
        <v>0.76959628636673572</v>
      </c>
      <c r="CH43">
        <v>0.76172779019872416</v>
      </c>
      <c r="CI43">
        <v>0.7538841326315493</v>
      </c>
      <c r="CJ43">
        <v>0.74607273034635513</v>
      </c>
      <c r="CK43">
        <v>0.73830040171756117</v>
      </c>
      <c r="CL43">
        <v>0.73057339140701338</v>
      </c>
      <c r="CM43">
        <v>0.72289739601224901</v>
      </c>
      <c r="CN43">
        <v>0.71527759040036609</v>
      </c>
      <c r="CO43">
        <v>0.70771865440423343</v>
      </c>
      <c r="CP43">
        <v>0.70022479960066175</v>
      </c>
      <c r="CQ43">
        <v>0.69279979593029062</v>
      </c>
      <c r="CR43">
        <v>0.68544699795604958</v>
      </c>
      <c r="CS43">
        <v>0.67816937059101468</v>
      </c>
      <c r="CT43">
        <v>0.67096951415724737</v>
      </c>
      <c r="CU43">
        <v>0.66384968866481353</v>
      </c>
      <c r="CV43">
        <v>0.65681183722473691</v>
      </c>
      <c r="CW43">
        <v>0.64985760853128915</v>
      </c>
    </row>
    <row r="44" spans="1:101">
      <c r="A44">
        <v>0.6619078675294322</v>
      </c>
      <c r="B44">
        <v>0.66896473162244963</v>
      </c>
      <c r="C44">
        <v>0.67609955589455351</v>
      </c>
      <c r="D44">
        <v>0.68331004120010419</v>
      </c>
      <c r="E44">
        <v>0.69059355166652936</v>
      </c>
      <c r="F44">
        <v>0.69794709106727848</v>
      </c>
      <c r="G44">
        <v>0.70536727847483649</v>
      </c>
      <c r="H44">
        <v>0.71285032330629694</v>
      </c>
      <c r="I44">
        <v>0.72039199990093661</v>
      </c>
      <c r="J44">
        <v>0.72798762179916421</v>
      </c>
      <c r="K44">
        <v>0.73563201592514227</v>
      </c>
      <c r="L44">
        <v>0.74331949691125676</v>
      </c>
      <c r="M44">
        <v>0.7510438418412656</v>
      </c>
      <c r="N44">
        <v>0.7587982657301372</v>
      </c>
      <c r="O44">
        <v>0.76657539810187192</v>
      </c>
      <c r="P44">
        <v>0.77436726107141685</v>
      </c>
      <c r="Q44">
        <v>0.78216524938237297</v>
      </c>
      <c r="R44">
        <v>0.78996011289759649</v>
      </c>
      <c r="S44">
        <v>0.79774194208380944</v>
      </c>
      <c r="T44">
        <v>0.80550015707254596</v>
      </c>
      <c r="U44">
        <v>0.81322350091647488</v>
      </c>
      <c r="V44">
        <v>0.8209000376904606</v>
      </c>
      <c r="W44">
        <v>0.82851715610849097</v>
      </c>
      <c r="X44">
        <v>0.83606157933849512</v>
      </c>
      <c r="Y44">
        <v>0.84351938169460483</v>
      </c>
      <c r="Z44">
        <v>0.85087601286804548</v>
      </c>
      <c r="AA44">
        <v>0.85811633032103307</v>
      </c>
      <c r="AB44">
        <v>0.86522464041044422</v>
      </c>
      <c r="AC44">
        <v>0.87218474872749729</v>
      </c>
      <c r="AD44">
        <v>0.87898002003458098</v>
      </c>
      <c r="AE44">
        <v>0.88559344804967077</v>
      </c>
      <c r="AF44">
        <v>0.89200773517221954</v>
      </c>
      <c r="AG44">
        <v>0.898205382062774</v>
      </c>
      <c r="AH44">
        <v>0.90416878678372004</v>
      </c>
      <c r="AI44">
        <v>0.90988035298368064</v>
      </c>
      <c r="AJ44">
        <v>0.91532260636770124</v>
      </c>
      <c r="AK44">
        <v>0.92047831844537953</v>
      </c>
      <c r="AL44">
        <v>0.92533063629674805</v>
      </c>
      <c r="AM44">
        <v>0.92986321684940854</v>
      </c>
      <c r="AN44">
        <v>0.93406036392945413</v>
      </c>
      <c r="AO44">
        <v>0.93790716614297487</v>
      </c>
      <c r="AP44">
        <v>0.94138963347443405</v>
      </c>
      <c r="AQ44">
        <v>0.94449483036250537</v>
      </c>
      <c r="AR44">
        <v>0.94721100294175742</v>
      </c>
      <c r="AS44">
        <v>0.94952769812693738</v>
      </c>
      <c r="AT44">
        <v>0.95143587227062321</v>
      </c>
      <c r="AU44">
        <v>0.95292798724716021</v>
      </c>
      <c r="AV44">
        <v>0.95399809200572394</v>
      </c>
      <c r="AW44">
        <v>0.95464188788959559</v>
      </c>
      <c r="AX44">
        <v>0.95485677633078436</v>
      </c>
      <c r="AY44">
        <v>0.95464188788959559</v>
      </c>
      <c r="AZ44">
        <v>0.95399809200572394</v>
      </c>
      <c r="BA44">
        <v>0.95292798724716021</v>
      </c>
      <c r="BB44">
        <v>0.95143587227062321</v>
      </c>
      <c r="BC44">
        <v>0.94952769812693738</v>
      </c>
      <c r="BD44">
        <v>0.94721100294175742</v>
      </c>
      <c r="BE44">
        <v>0.94449483036250537</v>
      </c>
      <c r="BF44">
        <v>0.94138963347443405</v>
      </c>
      <c r="BG44">
        <v>0.93790716614297487</v>
      </c>
      <c r="BH44">
        <v>0.93406036392945413</v>
      </c>
      <c r="BI44">
        <v>0.92986321684940854</v>
      </c>
      <c r="BJ44">
        <v>0.92533063629674805</v>
      </c>
      <c r="BK44">
        <v>0.92047831844537953</v>
      </c>
      <c r="BL44">
        <v>0.91532260636770124</v>
      </c>
      <c r="BM44">
        <v>0.90988035298368064</v>
      </c>
      <c r="BN44">
        <v>0.90416878678372004</v>
      </c>
      <c r="BO44">
        <v>0.898205382062774</v>
      </c>
      <c r="BP44">
        <v>0.89200773517221954</v>
      </c>
      <c r="BQ44">
        <v>0.88559344804967077</v>
      </c>
      <c r="BR44">
        <v>0.87898002003458098</v>
      </c>
      <c r="BS44">
        <v>0.87218474872749729</v>
      </c>
      <c r="BT44">
        <v>0.86522464041044422</v>
      </c>
      <c r="BU44">
        <v>0.85811633032103307</v>
      </c>
      <c r="BV44">
        <v>0.85087601286804548</v>
      </c>
      <c r="BW44">
        <v>0.84351938169460483</v>
      </c>
      <c r="BX44">
        <v>0.83606157933849512</v>
      </c>
      <c r="BY44">
        <v>0.82851715610849097</v>
      </c>
      <c r="BZ44">
        <v>0.8209000376904606</v>
      </c>
      <c r="CA44">
        <v>0.81322350091647488</v>
      </c>
      <c r="CB44">
        <v>0.80550015707254596</v>
      </c>
      <c r="CC44">
        <v>0.79774194208380944</v>
      </c>
      <c r="CD44">
        <v>0.78996011289759649</v>
      </c>
      <c r="CE44">
        <v>0.78216524938237297</v>
      </c>
      <c r="CF44">
        <v>0.77436726107141685</v>
      </c>
      <c r="CG44">
        <v>0.76657539810187192</v>
      </c>
      <c r="CH44">
        <v>0.7587982657301372</v>
      </c>
      <c r="CI44">
        <v>0.7510438418412656</v>
      </c>
      <c r="CJ44">
        <v>0.74331949691125676</v>
      </c>
      <c r="CK44">
        <v>0.73563201592514227</v>
      </c>
      <c r="CL44">
        <v>0.72798762179916421</v>
      </c>
      <c r="CM44">
        <v>0.72039199990093661</v>
      </c>
      <c r="CN44">
        <v>0.71285032330629694</v>
      </c>
      <c r="CO44">
        <v>0.70536727847483649</v>
      </c>
      <c r="CP44">
        <v>0.69794709106727848</v>
      </c>
      <c r="CQ44">
        <v>0.69059355166652936</v>
      </c>
      <c r="CR44">
        <v>0.68331004120010419</v>
      </c>
      <c r="CS44">
        <v>0.67609955589455351</v>
      </c>
      <c r="CT44">
        <v>0.66896473162244963</v>
      </c>
      <c r="CU44">
        <v>0.6619078675294322</v>
      </c>
      <c r="CV44">
        <v>0.6549309488528573</v>
      </c>
      <c r="CW44">
        <v>0.64803566886484842</v>
      </c>
    </row>
    <row r="45" spans="1:101">
      <c r="A45">
        <v>0.65984107075746123</v>
      </c>
      <c r="B45">
        <v>0.66683133671158057</v>
      </c>
      <c r="C45">
        <v>0.67389739503551882</v>
      </c>
      <c r="D45">
        <v>0.68103690714675269</v>
      </c>
      <c r="E45">
        <v>0.68824720161168529</v>
      </c>
      <c r="F45">
        <v>0.69552525120208453</v>
      </c>
      <c r="G45">
        <v>0.70286764929291079</v>
      </c>
      <c r="H45">
        <v>0.71027058571556756</v>
      </c>
      <c r="I45">
        <v>0.71772982220684367</v>
      </c>
      <c r="J45">
        <v>0.72524066762284223</v>
      </c>
      <c r="K45">
        <v>0.73279795311904727</v>
      </c>
      <c r="L45">
        <v>0.74039600753223989</v>
      </c>
      <c r="M45">
        <v>0.74802863323711133</v>
      </c>
      <c r="N45">
        <v>0.75568908278981761</v>
      </c>
      <c r="O45">
        <v>0.76337003671197379</v>
      </c>
      <c r="P45">
        <v>0.77106358281112075</v>
      </c>
      <c r="Q45">
        <v>0.77876119747674755</v>
      </c>
      <c r="R45">
        <v>0.78645372943359626</v>
      </c>
      <c r="S45">
        <v>0.79413138647502146</v>
      </c>
      <c r="T45">
        <v>0.80178372573727308</v>
      </c>
      <c r="U45">
        <v>0.80939964810908283</v>
      </c>
      <c r="V45">
        <v>0.81696739739804691</v>
      </c>
      <c r="W45">
        <v>0.8244745648939692</v>
      </c>
      <c r="X45">
        <v>0.8319080999773526</v>
      </c>
      <c r="Y45">
        <v>0.83925432741628248</v>
      </c>
      <c r="Z45">
        <v>0.84649897197465052</v>
      </c>
      <c r="AA45">
        <v>0.85362719091669537</v>
      </c>
      <c r="AB45">
        <v>0.86062361493498429</v>
      </c>
      <c r="AC45">
        <v>0.86747239794936037</v>
      </c>
      <c r="AD45">
        <v>0.87415727612153771</v>
      </c>
      <c r="AE45">
        <v>0.88066163630310956</v>
      </c>
      <c r="AF45">
        <v>0.88696859398362393</v>
      </c>
      <c r="AG45">
        <v>0.89306108063093426</v>
      </c>
      <c r="AH45">
        <v>0.89892194012014714</v>
      </c>
      <c r="AI45">
        <v>0.90453403373329089</v>
      </c>
      <c r="AJ45">
        <v>0.90988035298368064</v>
      </c>
      <c r="AK45">
        <v>0.91494413928252538</v>
      </c>
      <c r="AL45">
        <v>0.9197090092274488</v>
      </c>
      <c r="AM45">
        <v>0.9241590840612286</v>
      </c>
      <c r="AN45">
        <v>0.92827912163291404</v>
      </c>
      <c r="AO45">
        <v>0.93205464900180013</v>
      </c>
      <c r="AP45">
        <v>0.93547209366682138</v>
      </c>
      <c r="AQ45">
        <v>0.93851891128866172</v>
      </c>
      <c r="AR45">
        <v>0.94118370770723792</v>
      </c>
      <c r="AS45">
        <v>0.94345635304972641</v>
      </c>
      <c r="AT45">
        <v>0.94532808577852723</v>
      </c>
      <c r="AU45">
        <v>0.94679160464670475</v>
      </c>
      <c r="AV45">
        <v>0.94784114671005293</v>
      </c>
      <c r="AW45">
        <v>0.94847254978665596</v>
      </c>
      <c r="AX45">
        <v>0.94868329805051388</v>
      </c>
      <c r="AY45">
        <v>0.94847254978665596</v>
      </c>
      <c r="AZ45">
        <v>0.94784114671005293</v>
      </c>
      <c r="BA45">
        <v>0.94679160464670475</v>
      </c>
      <c r="BB45">
        <v>0.94532808577852723</v>
      </c>
      <c r="BC45">
        <v>0.94345635304972641</v>
      </c>
      <c r="BD45">
        <v>0.94118370770723792</v>
      </c>
      <c r="BE45">
        <v>0.93851891128866172</v>
      </c>
      <c r="BF45">
        <v>0.93547209366682138</v>
      </c>
      <c r="BG45">
        <v>0.93205464900180013</v>
      </c>
      <c r="BH45">
        <v>0.92827912163291404</v>
      </c>
      <c r="BI45">
        <v>0.9241590840612286</v>
      </c>
      <c r="BJ45">
        <v>0.9197090092274488</v>
      </c>
      <c r="BK45">
        <v>0.91494413928252538</v>
      </c>
      <c r="BL45">
        <v>0.90988035298368064</v>
      </c>
      <c r="BM45">
        <v>0.90453403373329089</v>
      </c>
      <c r="BN45">
        <v>0.89892194012014714</v>
      </c>
      <c r="BO45">
        <v>0.89306108063093426</v>
      </c>
      <c r="BP45">
        <v>0.88696859398362393</v>
      </c>
      <c r="BQ45">
        <v>0.88066163630310956</v>
      </c>
      <c r="BR45">
        <v>0.87415727612153771</v>
      </c>
      <c r="BS45">
        <v>0.86747239794936037</v>
      </c>
      <c r="BT45">
        <v>0.86062361493498429</v>
      </c>
      <c r="BU45">
        <v>0.85362719091669537</v>
      </c>
      <c r="BV45">
        <v>0.84649897197465052</v>
      </c>
      <c r="BW45">
        <v>0.83925432741628248</v>
      </c>
      <c r="BX45">
        <v>0.8319080999773526</v>
      </c>
      <c r="BY45">
        <v>0.8244745648939692</v>
      </c>
      <c r="BZ45">
        <v>0.81696739739804691</v>
      </c>
      <c r="CA45">
        <v>0.80939964810908283</v>
      </c>
      <c r="CB45">
        <v>0.80178372573727308</v>
      </c>
      <c r="CC45">
        <v>0.79413138647502146</v>
      </c>
      <c r="CD45">
        <v>0.78645372943359626</v>
      </c>
      <c r="CE45">
        <v>0.77876119747674755</v>
      </c>
      <c r="CF45">
        <v>0.77106358281112075</v>
      </c>
      <c r="CG45">
        <v>0.76337003671197379</v>
      </c>
      <c r="CH45">
        <v>0.75568908278981761</v>
      </c>
      <c r="CI45">
        <v>0.74802863323711133</v>
      </c>
      <c r="CJ45">
        <v>0.74039600753223989</v>
      </c>
      <c r="CK45">
        <v>0.73279795311904727</v>
      </c>
      <c r="CL45">
        <v>0.72524066762284223</v>
      </c>
      <c r="CM45">
        <v>0.71772982220684367</v>
      </c>
      <c r="CN45">
        <v>0.71027058571556756</v>
      </c>
      <c r="CO45">
        <v>0.70286764929291079</v>
      </c>
      <c r="CP45">
        <v>0.69552525120208453</v>
      </c>
      <c r="CQ45">
        <v>0.68824720161168529</v>
      </c>
      <c r="CR45">
        <v>0.68103690714675269</v>
      </c>
      <c r="CS45">
        <v>0.67389739503551882</v>
      </c>
      <c r="CT45">
        <v>0.66683133671158057</v>
      </c>
      <c r="CU45">
        <v>0.65984107075746123</v>
      </c>
      <c r="CV45">
        <v>0.6529286250990104</v>
      </c>
      <c r="CW45">
        <v>0.64609573838092205</v>
      </c>
    </row>
    <row r="46" spans="1:101">
      <c r="A46">
        <v>0.65765300534388726</v>
      </c>
      <c r="B46">
        <v>0.66457323077457697</v>
      </c>
      <c r="C46">
        <v>0.67156699380738794</v>
      </c>
      <c r="D46">
        <v>0.67863191653811061</v>
      </c>
      <c r="E46">
        <v>0.6857652923767128</v>
      </c>
      <c r="F46">
        <v>0.69296406381545161</v>
      </c>
      <c r="G46">
        <v>0.70022479960066175</v>
      </c>
      <c r="H46">
        <v>0.70754367142358776</v>
      </c>
      <c r="I46">
        <v>0.71491643027110519</v>
      </c>
      <c r="J46">
        <v>0.72233838260527017</v>
      </c>
      <c r="K46">
        <v>0.72980436657134118</v>
      </c>
      <c r="L46">
        <v>0.73730872846713646</v>
      </c>
      <c r="M46">
        <v>0.7448452997421311</v>
      </c>
      <c r="N46">
        <v>0.75240737483226794</v>
      </c>
      <c r="O46">
        <v>0.75998769017562551</v>
      </c>
      <c r="P46">
        <v>0.76757840479428963</v>
      </c>
      <c r="Q46">
        <v>0.77517108286824887</v>
      </c>
      <c r="R46">
        <v>0.78275667876697907</v>
      </c>
      <c r="S46">
        <v>0.79032552504244813</v>
      </c>
      <c r="T46">
        <v>0.79786732392223936</v>
      </c>
      <c r="U46">
        <v>0.80537114287181899</v>
      </c>
      <c r="V46">
        <v>0.81282541481890824</v>
      </c>
      <c r="W46">
        <v>0.82021794364855038</v>
      </c>
      <c r="X46">
        <v>0.82753591558270345</v>
      </c>
      <c r="Y46">
        <v>0.834765917050874</v>
      </c>
      <c r="Z46">
        <v>0.84189395963622615</v>
      </c>
      <c r="AA46">
        <v>0.84890551264261316</v>
      </c>
      <c r="AB46">
        <v>0.85578554377008442</v>
      </c>
      <c r="AC46">
        <v>0.86251856830793716</v>
      </c>
      <c r="AD46">
        <v>0.86908870715402131</v>
      </c>
      <c r="AE46">
        <v>0.87547975384608301</v>
      </c>
      <c r="AF46">
        <v>0.88167525064547869</v>
      </c>
      <c r="AG46">
        <v>0.88765857354653055</v>
      </c>
      <c r="AH46">
        <v>0.89341302589804694</v>
      </c>
      <c r="AI46">
        <v>0.89892194012014714</v>
      </c>
      <c r="AJ46">
        <v>0.90416878678372004</v>
      </c>
      <c r="AK46">
        <v>0.90913729009698963</v>
      </c>
      <c r="AL46">
        <v>0.91381154862025715</v>
      </c>
      <c r="AM46">
        <v>0.91817615981336909</v>
      </c>
      <c r="AN46">
        <v>0.92221634681900599</v>
      </c>
      <c r="AO46">
        <v>0.92591808570707701</v>
      </c>
      <c r="AP46">
        <v>0.92926823125995106</v>
      </c>
      <c r="AQ46">
        <v>0.93225463927317187</v>
      </c>
      <c r="AR46">
        <v>0.93486628328898291</v>
      </c>
      <c r="AS46">
        <v>0.93709336367638096</v>
      </c>
      <c r="AT46">
        <v>0.93892740702564936</v>
      </c>
      <c r="AU46">
        <v>0.94036135393928899</v>
      </c>
      <c r="AV46">
        <v>0.94138963347443405</v>
      </c>
      <c r="AW46">
        <v>0.94200822272099627</v>
      </c>
      <c r="AX46">
        <v>0.94221469027914062</v>
      </c>
      <c r="AY46">
        <v>0.94200822272099627</v>
      </c>
      <c r="AZ46">
        <v>0.94138963347443405</v>
      </c>
      <c r="BA46">
        <v>0.94036135393928899</v>
      </c>
      <c r="BB46">
        <v>0.93892740702564936</v>
      </c>
      <c r="BC46">
        <v>0.93709336367638096</v>
      </c>
      <c r="BD46">
        <v>0.93486628328898291</v>
      </c>
      <c r="BE46">
        <v>0.93225463927317187</v>
      </c>
      <c r="BF46">
        <v>0.92926823125995106</v>
      </c>
      <c r="BG46">
        <v>0.92591808570707701</v>
      </c>
      <c r="BH46">
        <v>0.92221634681900599</v>
      </c>
      <c r="BI46">
        <v>0.91817615981336909</v>
      </c>
      <c r="BJ46">
        <v>0.91381154862025715</v>
      </c>
      <c r="BK46">
        <v>0.90913729009698963</v>
      </c>
      <c r="BL46">
        <v>0.90416878678372004</v>
      </c>
      <c r="BM46">
        <v>0.89892194012014714</v>
      </c>
      <c r="BN46">
        <v>0.89341302589804694</v>
      </c>
      <c r="BO46">
        <v>0.88765857354653055</v>
      </c>
      <c r="BP46">
        <v>0.88167525064547869</v>
      </c>
      <c r="BQ46">
        <v>0.87547975384608301</v>
      </c>
      <c r="BR46">
        <v>0.86908870715402131</v>
      </c>
      <c r="BS46">
        <v>0.86251856830793716</v>
      </c>
      <c r="BT46">
        <v>0.85578554377008442</v>
      </c>
      <c r="BU46">
        <v>0.84890551264261316</v>
      </c>
      <c r="BV46">
        <v>0.84189395963622615</v>
      </c>
      <c r="BW46">
        <v>0.834765917050874</v>
      </c>
      <c r="BX46">
        <v>0.82753591558270345</v>
      </c>
      <c r="BY46">
        <v>0.82021794364855038</v>
      </c>
      <c r="BZ46">
        <v>0.81282541481890824</v>
      </c>
      <c r="CA46">
        <v>0.80537114287181899</v>
      </c>
      <c r="CB46">
        <v>0.79786732392223936</v>
      </c>
      <c r="CC46">
        <v>0.79032552504244813</v>
      </c>
      <c r="CD46">
        <v>0.78275667876697907</v>
      </c>
      <c r="CE46">
        <v>0.77517108286824887</v>
      </c>
      <c r="CF46">
        <v>0.76757840479428963</v>
      </c>
      <c r="CG46">
        <v>0.75998769017562551</v>
      </c>
      <c r="CH46">
        <v>0.75240737483226794</v>
      </c>
      <c r="CI46">
        <v>0.7448452997421311</v>
      </c>
      <c r="CJ46">
        <v>0.73730872846713646</v>
      </c>
      <c r="CK46">
        <v>0.72980436657134118</v>
      </c>
      <c r="CL46">
        <v>0.72233838260527017</v>
      </c>
      <c r="CM46">
        <v>0.71491643027110519</v>
      </c>
      <c r="CN46">
        <v>0.70754367142358776</v>
      </c>
      <c r="CO46">
        <v>0.70022479960066175</v>
      </c>
      <c r="CP46">
        <v>0.69296406381545161</v>
      </c>
      <c r="CQ46">
        <v>0.6857652923767128</v>
      </c>
      <c r="CR46">
        <v>0.67863191653811061</v>
      </c>
      <c r="CS46">
        <v>0.67156699380738794</v>
      </c>
      <c r="CT46">
        <v>0.66457323077457697</v>
      </c>
      <c r="CU46">
        <v>0.65765300534388726</v>
      </c>
      <c r="CV46">
        <v>0.65080838827677367</v>
      </c>
      <c r="CW46">
        <v>0.6440411639740713</v>
      </c>
    </row>
    <row r="47" spans="1:101">
      <c r="A47">
        <v>0.65534752746946368</v>
      </c>
      <c r="B47">
        <v>0.66219446978037277</v>
      </c>
      <c r="C47">
        <v>0.66911261815716716</v>
      </c>
      <c r="D47">
        <v>0.67609955589455351</v>
      </c>
      <c r="E47">
        <v>0.68315254205286979</v>
      </c>
      <c r="F47">
        <v>0.69026848996263346</v>
      </c>
      <c r="G47">
        <v>0.69744394519551678</v>
      </c>
      <c r="H47">
        <v>0.7046750631182267</v>
      </c>
      <c r="I47">
        <v>0.71195758617043481</v>
      </c>
      <c r="J47">
        <v>0.71928682103502029</v>
      </c>
      <c r="K47">
        <v>0.72665761589840583</v>
      </c>
      <c r="L47">
        <v>0.73406433803058502</v>
      </c>
      <c r="M47">
        <v>0.74150085194835103</v>
      </c>
      <c r="N47">
        <v>0.74896049846093193</v>
      </c>
      <c r="O47">
        <v>0.7564360749342901</v>
      </c>
      <c r="P47">
        <v>0.76391981714817447</v>
      </c>
      <c r="Q47">
        <v>0.77140338315790269</v>
      </c>
      <c r="R47">
        <v>0.77887783960987778</v>
      </c>
      <c r="S47">
        <v>0.78633365099493413</v>
      </c>
      <c r="T47">
        <v>0.79376067235547787</v>
      </c>
      <c r="U47">
        <v>0.80114814598955664</v>
      </c>
      <c r="V47">
        <v>0.80848470271582773</v>
      </c>
      <c r="W47">
        <v>0.8157583682760613</v>
      </c>
      <c r="X47">
        <v>0.82295657545438694</v>
      </c>
      <c r="Y47">
        <v>0.83006618248294117</v>
      </c>
      <c r="Z47">
        <v>0.8370734982798651</v>
      </c>
      <c r="AA47">
        <v>0.84396431502577918</v>
      </c>
      <c r="AB47">
        <v>0.85072394852711752</v>
      </c>
      <c r="AC47">
        <v>0.85733728673754184</v>
      </c>
      <c r="AD47">
        <v>0.86378884671097977</v>
      </c>
      <c r="AE47">
        <v>0.87006284014109725</v>
      </c>
      <c r="AF47">
        <v>0.87614324750239814</v>
      </c>
      <c r="AG47">
        <v>0.88201390064861218</v>
      </c>
      <c r="AH47">
        <v>0.88765857354653055</v>
      </c>
      <c r="AI47">
        <v>0.89306108063093426</v>
      </c>
      <c r="AJ47">
        <v>0.898205382062774</v>
      </c>
      <c r="AK47">
        <v>0.90307569496342266</v>
      </c>
      <c r="AL47">
        <v>0.9076566094887295</v>
      </c>
      <c r="AM47">
        <v>0.91193320840474701</v>
      </c>
      <c r="AN47">
        <v>0.91589118863996866</v>
      </c>
      <c r="AO47">
        <v>0.91951698312467145</v>
      </c>
      <c r="AP47">
        <v>0.92279788109444472</v>
      </c>
      <c r="AQ47">
        <v>0.92572214493973515</v>
      </c>
      <c r="AR47">
        <v>0.92827912163291404</v>
      </c>
      <c r="AS47">
        <v>0.93045934676437558</v>
      </c>
      <c r="AT47">
        <v>0.93225463927317187</v>
      </c>
      <c r="AU47">
        <v>0.93365818506735276</v>
      </c>
      <c r="AV47">
        <v>0.93466460789384387</v>
      </c>
      <c r="AW47">
        <v>0.93527002603433851</v>
      </c>
      <c r="AX47">
        <v>0.93547209366682138</v>
      </c>
      <c r="AY47">
        <v>0.93527002603433851</v>
      </c>
      <c r="AZ47">
        <v>0.93466460789384387</v>
      </c>
      <c r="BA47">
        <v>0.93365818506735276</v>
      </c>
      <c r="BB47">
        <v>0.93225463927317187</v>
      </c>
      <c r="BC47">
        <v>0.93045934676437558</v>
      </c>
      <c r="BD47">
        <v>0.92827912163291404</v>
      </c>
      <c r="BE47">
        <v>0.92572214493973515</v>
      </c>
      <c r="BF47">
        <v>0.92279788109444472</v>
      </c>
      <c r="BG47">
        <v>0.91951698312467145</v>
      </c>
      <c r="BH47">
        <v>0.91589118863996866</v>
      </c>
      <c r="BI47">
        <v>0.91193320840474701</v>
      </c>
      <c r="BJ47">
        <v>0.9076566094887295</v>
      </c>
      <c r="BK47">
        <v>0.90307569496342266</v>
      </c>
      <c r="BL47">
        <v>0.898205382062774</v>
      </c>
      <c r="BM47">
        <v>0.89306108063093426</v>
      </c>
      <c r="BN47">
        <v>0.88765857354653055</v>
      </c>
      <c r="BO47">
        <v>0.88201390064861218</v>
      </c>
      <c r="BP47">
        <v>0.87614324750239814</v>
      </c>
      <c r="BQ47">
        <v>0.87006284014109725</v>
      </c>
      <c r="BR47">
        <v>0.86378884671097977</v>
      </c>
      <c r="BS47">
        <v>0.85733728673754184</v>
      </c>
      <c r="BT47">
        <v>0.85072394852711752</v>
      </c>
      <c r="BU47">
        <v>0.84396431502577918</v>
      </c>
      <c r="BV47">
        <v>0.8370734982798651</v>
      </c>
      <c r="BW47">
        <v>0.83006618248294117</v>
      </c>
      <c r="BX47">
        <v>0.82295657545438694</v>
      </c>
      <c r="BY47">
        <v>0.8157583682760613</v>
      </c>
      <c r="BZ47">
        <v>0.80848470271582773</v>
      </c>
      <c r="CA47">
        <v>0.80114814598955664</v>
      </c>
      <c r="CB47">
        <v>0.79376067235547787</v>
      </c>
      <c r="CC47">
        <v>0.78633365099493413</v>
      </c>
      <c r="CD47">
        <v>0.77887783960987778</v>
      </c>
      <c r="CE47">
        <v>0.77140338315790269</v>
      </c>
      <c r="CF47">
        <v>0.76391981714817447</v>
      </c>
      <c r="CG47">
        <v>0.7564360749342901</v>
      </c>
      <c r="CH47">
        <v>0.74896049846093193</v>
      </c>
      <c r="CI47">
        <v>0.74150085194835103</v>
      </c>
      <c r="CJ47">
        <v>0.73406433803058502</v>
      </c>
      <c r="CK47">
        <v>0.72665761589840583</v>
      </c>
      <c r="CL47">
        <v>0.71928682103502029</v>
      </c>
      <c r="CM47">
        <v>0.71195758617043481</v>
      </c>
      <c r="CN47">
        <v>0.7046750631182267</v>
      </c>
      <c r="CO47">
        <v>0.69744394519551678</v>
      </c>
      <c r="CP47">
        <v>0.69026848996263346</v>
      </c>
      <c r="CQ47">
        <v>0.68315254205286979</v>
      </c>
      <c r="CR47">
        <v>0.67609955589455351</v>
      </c>
      <c r="CS47">
        <v>0.66911261815716716</v>
      </c>
      <c r="CT47">
        <v>0.66219446978037277</v>
      </c>
      <c r="CU47">
        <v>0.65534752746946368</v>
      </c>
      <c r="CV47">
        <v>0.64857390456300323</v>
      </c>
      <c r="CW47">
        <v>0.64187543119829094</v>
      </c>
    </row>
    <row r="48" spans="1:101">
      <c r="A48">
        <v>0.6529286250990104</v>
      </c>
      <c r="B48">
        <v>0.6596992457003138</v>
      </c>
      <c r="C48">
        <v>0.66653867427189217</v>
      </c>
      <c r="D48">
        <v>0.67344445621766191</v>
      </c>
      <c r="E48">
        <v>0.6804138174397717</v>
      </c>
      <c r="F48">
        <v>0.68744364360083221</v>
      </c>
      <c r="G48">
        <v>0.6945304589153195</v>
      </c>
      <c r="H48">
        <v>0.70167040458748187</v>
      </c>
      <c r="I48">
        <v>0.7088592170368978</v>
      </c>
      <c r="J48">
        <v>0.7160922060789302</v>
      </c>
      <c r="K48">
        <v>0.72336423325561816</v>
      </c>
      <c r="L48">
        <v>0.7306696905429233</v>
      </c>
      <c r="M48">
        <v>0.73800247969249766</v>
      </c>
      <c r="N48">
        <v>0.7453559924999299</v>
      </c>
      <c r="O48">
        <v>0.75272309232633527</v>
      </c>
      <c r="P48">
        <v>0.76009609723561289</v>
      </c>
      <c r="Q48">
        <v>0.76746676514497636</v>
      </c>
      <c r="R48">
        <v>0.7748262814206015</v>
      </c>
      <c r="S48">
        <v>0.78216524938237297</v>
      </c>
      <c r="T48">
        <v>0.78947368421052633</v>
      </c>
      <c r="U48">
        <v>0.79674101077107495</v>
      </c>
      <c r="V48">
        <v>0.80395606589472557</v>
      </c>
      <c r="W48">
        <v>0.81110710565381261</v>
      </c>
      <c r="X48">
        <v>0.81818181818181823</v>
      </c>
      <c r="Y48">
        <v>0.8251673425684185</v>
      </c>
      <c r="Z48">
        <v>0.83205029433784372</v>
      </c>
      <c r="AA48">
        <v>0.83881679797786601</v>
      </c>
      <c r="AB48">
        <v>0.84545252692934258</v>
      </c>
      <c r="AC48">
        <v>0.85194275137059727</v>
      </c>
      <c r="AD48">
        <v>0.85827239403612188</v>
      </c>
      <c r="AE48">
        <v>0.86442609419471084</v>
      </c>
      <c r="AF48">
        <v>0.8703882797784892</v>
      </c>
      <c r="AG48">
        <v>0.87614324750239814</v>
      </c>
      <c r="AH48">
        <v>0.88167525064547869</v>
      </c>
      <c r="AI48">
        <v>0.88696859398362393</v>
      </c>
      <c r="AJ48">
        <v>0.89200773517221954</v>
      </c>
      <c r="AK48">
        <v>0.89677739168109138</v>
      </c>
      <c r="AL48">
        <v>0.90126265218916457</v>
      </c>
      <c r="AM48">
        <v>0.90544909115872541</v>
      </c>
      <c r="AN48">
        <v>0.90932288513619919</v>
      </c>
      <c r="AO48">
        <v>0.91287092917527679</v>
      </c>
      <c r="AP48">
        <v>0.91608095165633008</v>
      </c>
      <c r="AQ48">
        <v>0.9189416256902222</v>
      </c>
      <c r="AR48">
        <v>0.92144267525092682</v>
      </c>
      <c r="AS48">
        <v>0.92357497418465462</v>
      </c>
      <c r="AT48">
        <v>0.92533063629674805</v>
      </c>
      <c r="AU48">
        <v>0.92670309482282331</v>
      </c>
      <c r="AV48">
        <v>0.92768716974682641</v>
      </c>
      <c r="AW48">
        <v>0.92827912163291404</v>
      </c>
      <c r="AX48">
        <v>0.9284766908852593</v>
      </c>
      <c r="AY48">
        <v>0.92827912163291404</v>
      </c>
      <c r="AZ48">
        <v>0.92768716974682641</v>
      </c>
      <c r="BA48">
        <v>0.92670309482282331</v>
      </c>
      <c r="BB48">
        <v>0.92533063629674805</v>
      </c>
      <c r="BC48">
        <v>0.92357497418465462</v>
      </c>
      <c r="BD48">
        <v>0.92144267525092682</v>
      </c>
      <c r="BE48">
        <v>0.9189416256902222</v>
      </c>
      <c r="BF48">
        <v>0.91608095165633008</v>
      </c>
      <c r="BG48">
        <v>0.91287092917527679</v>
      </c>
      <c r="BH48">
        <v>0.90932288513619919</v>
      </c>
      <c r="BI48">
        <v>0.90544909115872541</v>
      </c>
      <c r="BJ48">
        <v>0.90126265218916457</v>
      </c>
      <c r="BK48">
        <v>0.89677739168109138</v>
      </c>
      <c r="BL48">
        <v>0.89200773517221954</v>
      </c>
      <c r="BM48">
        <v>0.88696859398362393</v>
      </c>
      <c r="BN48">
        <v>0.88167525064547869</v>
      </c>
      <c r="BO48">
        <v>0.87614324750239814</v>
      </c>
      <c r="BP48">
        <v>0.8703882797784892</v>
      </c>
      <c r="BQ48">
        <v>0.86442609419471084</v>
      </c>
      <c r="BR48">
        <v>0.85827239403612188</v>
      </c>
      <c r="BS48">
        <v>0.85194275137059727</v>
      </c>
      <c r="BT48">
        <v>0.84545252692934258</v>
      </c>
      <c r="BU48">
        <v>0.83881679797786601</v>
      </c>
      <c r="BV48">
        <v>0.83205029433784372</v>
      </c>
      <c r="BW48">
        <v>0.8251673425684185</v>
      </c>
      <c r="BX48">
        <v>0.81818181818181823</v>
      </c>
      <c r="BY48">
        <v>0.81110710565381261</v>
      </c>
      <c r="BZ48">
        <v>0.80395606589472557</v>
      </c>
      <c r="CA48">
        <v>0.79674101077107495</v>
      </c>
      <c r="CB48">
        <v>0.78947368421052633</v>
      </c>
      <c r="CC48">
        <v>0.78216524938237297</v>
      </c>
      <c r="CD48">
        <v>0.7748262814206015</v>
      </c>
      <c r="CE48">
        <v>0.76746676514497636</v>
      </c>
      <c r="CF48">
        <v>0.76009609723561289</v>
      </c>
      <c r="CG48">
        <v>0.75272309232633527</v>
      </c>
      <c r="CH48">
        <v>0.7453559924999299</v>
      </c>
      <c r="CI48">
        <v>0.73800247969249766</v>
      </c>
      <c r="CJ48">
        <v>0.7306696905429233</v>
      </c>
      <c r="CK48">
        <v>0.72336423325561816</v>
      </c>
      <c r="CL48">
        <v>0.7160922060789302</v>
      </c>
      <c r="CM48">
        <v>0.7088592170368978</v>
      </c>
      <c r="CN48">
        <v>0.70167040458748187</v>
      </c>
      <c r="CO48">
        <v>0.6945304589153195</v>
      </c>
      <c r="CP48">
        <v>0.68744364360083221</v>
      </c>
      <c r="CQ48">
        <v>0.6804138174397717</v>
      </c>
      <c r="CR48">
        <v>0.67344445621766191</v>
      </c>
      <c r="CS48">
        <v>0.66653867427189217</v>
      </c>
      <c r="CT48">
        <v>0.6596992457003138</v>
      </c>
      <c r="CU48">
        <v>0.6529286250990104</v>
      </c>
      <c r="CV48">
        <v>0.64622896773348382</v>
      </c>
      <c r="CW48">
        <v>0.63960214906683133</v>
      </c>
    </row>
    <row r="49" spans="1:101">
      <c r="A49">
        <v>0.65040040053114334</v>
      </c>
      <c r="B49">
        <v>0.65709186786514029</v>
      </c>
      <c r="C49">
        <v>0.66384968866481353</v>
      </c>
      <c r="D49">
        <v>0.67067137172343971</v>
      </c>
      <c r="E49">
        <v>0.67755411133930166</v>
      </c>
      <c r="F49">
        <v>0.68449476735327353</v>
      </c>
      <c r="G49">
        <v>0.69148984477787723</v>
      </c>
      <c r="H49">
        <v>0.69853547313569964</v>
      </c>
      <c r="I49">
        <v>0.70562738564800931</v>
      </c>
      <c r="J49">
        <v>0.7127608984394449</v>
      </c>
      <c r="K49">
        <v>0.71993088995168775</v>
      </c>
      <c r="L49">
        <v>0.72713178078794893</v>
      </c>
      <c r="M49">
        <v>0.73435751424064855</v>
      </c>
      <c r="N49">
        <v>0.74160153778654314</v>
      </c>
      <c r="O49">
        <v>0.74885678586631144</v>
      </c>
      <c r="P49">
        <v>0.75611566429869337</v>
      </c>
      <c r="Q49">
        <v>0.76337003671197379</v>
      </c>
      <c r="R49">
        <v>0.77061121340708438</v>
      </c>
      <c r="S49">
        <v>0.77782994309582643</v>
      </c>
      <c r="T49">
        <v>0.78501640798355832</v>
      </c>
      <c r="U49">
        <v>0.79216022268679298</v>
      </c>
      <c r="V49">
        <v>0.79925043749106139</v>
      </c>
      <c r="W49">
        <v>0.80627554646152444</v>
      </c>
      <c r="X49">
        <v>0.81322350091647488</v>
      </c>
      <c r="Y49">
        <v>0.82008172876034902</v>
      </c>
      <c r="Z49">
        <v>0.82683716014645514</v>
      </c>
      <c r="AA49">
        <v>0.83347625989871565</v>
      </c>
      <c r="AB49">
        <v>0.83998506706487708</v>
      </c>
      <c r="AC49">
        <v>0.84634924189972405</v>
      </c>
      <c r="AD49">
        <v>0.85255412048506696</v>
      </c>
      <c r="AE49">
        <v>0.8585847770834214</v>
      </c>
      <c r="AF49">
        <v>0.86442609419471084</v>
      </c>
      <c r="AG49">
        <v>0.87006284014109725</v>
      </c>
      <c r="AH49">
        <v>0.87547975384608301</v>
      </c>
      <c r="AI49">
        <v>0.88066163630310956</v>
      </c>
      <c r="AJ49">
        <v>0.88559344804967077</v>
      </c>
      <c r="AK49">
        <v>0.890260411780047</v>
      </c>
      <c r="AL49">
        <v>0.89464811904848718</v>
      </c>
      <c r="AM49">
        <v>0.89874263984108826</v>
      </c>
      <c r="AN49">
        <v>0.90253063363524688</v>
      </c>
      <c r="AO49">
        <v>0.90599946042714874</v>
      </c>
      <c r="AP49">
        <v>0.90913729009698963</v>
      </c>
      <c r="AQ49">
        <v>0.91193320840474701</v>
      </c>
      <c r="AR49">
        <v>0.91437731787182952</v>
      </c>
      <c r="AS49">
        <v>0.91646083181018878</v>
      </c>
      <c r="AT49">
        <v>0.91817615981336909</v>
      </c>
      <c r="AU49">
        <v>0.91951698312467145</v>
      </c>
      <c r="AV49">
        <v>0.92047831844537953</v>
      </c>
      <c r="AW49">
        <v>0.92105656893803922</v>
      </c>
      <c r="AX49">
        <v>0.9212495614113857</v>
      </c>
      <c r="AY49">
        <v>0.92105656893803922</v>
      </c>
      <c r="AZ49">
        <v>0.92047831844537953</v>
      </c>
      <c r="BA49">
        <v>0.91951698312467145</v>
      </c>
      <c r="BB49">
        <v>0.91817615981336909</v>
      </c>
      <c r="BC49">
        <v>0.91646083181018878</v>
      </c>
      <c r="BD49">
        <v>0.91437731787182952</v>
      </c>
      <c r="BE49">
        <v>0.91193320840474701</v>
      </c>
      <c r="BF49">
        <v>0.90913729009698963</v>
      </c>
      <c r="BG49">
        <v>0.90599946042714874</v>
      </c>
      <c r="BH49">
        <v>0.90253063363524688</v>
      </c>
      <c r="BI49">
        <v>0.89874263984108826</v>
      </c>
      <c r="BJ49">
        <v>0.89464811904848718</v>
      </c>
      <c r="BK49">
        <v>0.890260411780047</v>
      </c>
      <c r="BL49">
        <v>0.88559344804967077</v>
      </c>
      <c r="BM49">
        <v>0.88066163630310956</v>
      </c>
      <c r="BN49">
        <v>0.87547975384608301</v>
      </c>
      <c r="BO49">
        <v>0.87006284014109725</v>
      </c>
      <c r="BP49">
        <v>0.86442609419471084</v>
      </c>
      <c r="BQ49">
        <v>0.8585847770834214</v>
      </c>
      <c r="BR49">
        <v>0.85255412048506696</v>
      </c>
      <c r="BS49">
        <v>0.84634924189972405</v>
      </c>
      <c r="BT49">
        <v>0.83998506706487708</v>
      </c>
      <c r="BU49">
        <v>0.83347625989871565</v>
      </c>
      <c r="BV49">
        <v>0.82683716014645514</v>
      </c>
      <c r="BW49">
        <v>0.82008172876034902</v>
      </c>
      <c r="BX49">
        <v>0.81322350091647488</v>
      </c>
      <c r="BY49">
        <v>0.80627554646152444</v>
      </c>
      <c r="BZ49">
        <v>0.79925043749106139</v>
      </c>
      <c r="CA49">
        <v>0.79216022268679298</v>
      </c>
      <c r="CB49">
        <v>0.78501640798355832</v>
      </c>
      <c r="CC49">
        <v>0.77782994309582643</v>
      </c>
      <c r="CD49">
        <v>0.77061121340708438</v>
      </c>
      <c r="CE49">
        <v>0.76337003671197379</v>
      </c>
      <c r="CF49">
        <v>0.75611566429869337</v>
      </c>
      <c r="CG49">
        <v>0.74885678586631144</v>
      </c>
      <c r="CH49">
        <v>0.74160153778654314</v>
      </c>
      <c r="CI49">
        <v>0.73435751424064855</v>
      </c>
      <c r="CJ49">
        <v>0.72713178078794893</v>
      </c>
      <c r="CK49">
        <v>0.71993088995168775</v>
      </c>
      <c r="CL49">
        <v>0.7127608984394449</v>
      </c>
      <c r="CM49">
        <v>0.70562738564800931</v>
      </c>
      <c r="CN49">
        <v>0.69853547313569964</v>
      </c>
      <c r="CO49">
        <v>0.69148984477787723</v>
      </c>
      <c r="CP49">
        <v>0.68449476735327353</v>
      </c>
      <c r="CQ49">
        <v>0.67755411133930166</v>
      </c>
      <c r="CR49">
        <v>0.67067137172343971</v>
      </c>
      <c r="CS49">
        <v>0.66384968866481353</v>
      </c>
      <c r="CT49">
        <v>0.65709186786514029</v>
      </c>
      <c r="CU49">
        <v>0.65040040053114334</v>
      </c>
      <c r="CV49">
        <v>0.64377748283140246</v>
      </c>
      <c r="CW49">
        <v>0.63722503476937864</v>
      </c>
    </row>
    <row r="50" spans="1:101">
      <c r="A50">
        <v>0.64776705303201676</v>
      </c>
      <c r="B50">
        <v>0.65437674443894167</v>
      </c>
      <c r="C50">
        <v>0.66105028841630376</v>
      </c>
      <c r="D50">
        <v>0.66778515877332312</v>
      </c>
      <c r="E50">
        <v>0.67457852009627528</v>
      </c>
      <c r="F50">
        <v>0.6814272085755172</v>
      </c>
      <c r="G50">
        <v>0.68832771248540192</v>
      </c>
      <c r="H50">
        <v>0.69527615243523344</v>
      </c>
      <c r="I50">
        <v>0.70226826153145216</v>
      </c>
      <c r="J50">
        <v>0.70929936561519058</v>
      </c>
      <c r="K50">
        <v>0.71636436376510226</v>
      </c>
      <c r="L50">
        <v>0.72345770928279074</v>
      </c>
      <c r="M50">
        <v>0.73057339140701338</v>
      </c>
      <c r="N50">
        <v>0.73770491803278693</v>
      </c>
      <c r="O50">
        <v>0.7448452997421311</v>
      </c>
      <c r="P50">
        <v>0.75198703548391299</v>
      </c>
      <c r="Q50">
        <v>0.75912210027040627</v>
      </c>
      <c r="R50">
        <v>0.76624193528694806</v>
      </c>
      <c r="S50">
        <v>0.77333744083748024</v>
      </c>
      <c r="T50">
        <v>0.78039897257170798</v>
      </c>
      <c r="U50">
        <v>0.787416341457844</v>
      </c>
      <c r="V50">
        <v>0.79437881797704524</v>
      </c>
      <c r="W50">
        <v>0.80127514102023301</v>
      </c>
      <c r="X50">
        <v>0.80809353196344846</v>
      </c>
      <c r="Y50">
        <v>0.81482171438266671</v>
      </c>
      <c r="Z50">
        <v>0.82144693984152639</v>
      </c>
      <c r="AA50">
        <v>0.82795602014428382</v>
      </c>
      <c r="AB50">
        <v>0.83433536639021111</v>
      </c>
      <c r="AC50">
        <v>0.84057103509363273</v>
      </c>
      <c r="AD50">
        <v>0.84664878154523759</v>
      </c>
      <c r="AE50">
        <v>0.85255412048506696</v>
      </c>
      <c r="AF50">
        <v>0.85827239403612188</v>
      </c>
      <c r="AG50">
        <v>0.86378884671097977</v>
      </c>
      <c r="AH50">
        <v>0.86908870715402131</v>
      </c>
      <c r="AI50">
        <v>0.87415727612153771</v>
      </c>
      <c r="AJ50">
        <v>0.87898002003458098</v>
      </c>
      <c r="AK50">
        <v>0.88354266926924896</v>
      </c>
      <c r="AL50">
        <v>0.88783132018114186</v>
      </c>
      <c r="AM50">
        <v>0.89183253970059528</v>
      </c>
      <c r="AN50">
        <v>0.89553347118899029</v>
      </c>
      <c r="AO50">
        <v>0.89892194012014714</v>
      </c>
      <c r="AP50">
        <v>0.90198655805060513</v>
      </c>
      <c r="AQ50">
        <v>0.90471682327415526</v>
      </c>
      <c r="AR50">
        <v>0.90710321652427595</v>
      </c>
      <c r="AS50">
        <v>0.90913729009698963</v>
      </c>
      <c r="AT50">
        <v>0.9108117488186861</v>
      </c>
      <c r="AU50">
        <v>0.91212052137958988</v>
      </c>
      <c r="AV50">
        <v>0.91305882069299682</v>
      </c>
      <c r="AW50">
        <v>0.91362319212055032</v>
      </c>
      <c r="AX50">
        <v>0.91381154862025715</v>
      </c>
      <c r="AY50">
        <v>0.91362319212055032</v>
      </c>
      <c r="AZ50">
        <v>0.91305882069299682</v>
      </c>
      <c r="BA50">
        <v>0.91212052137958988</v>
      </c>
      <c r="BB50">
        <v>0.9108117488186861</v>
      </c>
      <c r="BC50">
        <v>0.90913729009698963</v>
      </c>
      <c r="BD50">
        <v>0.90710321652427595</v>
      </c>
      <c r="BE50">
        <v>0.90471682327415526</v>
      </c>
      <c r="BF50">
        <v>0.90198655805060513</v>
      </c>
      <c r="BG50">
        <v>0.89892194012014714</v>
      </c>
      <c r="BH50">
        <v>0.89553347118899029</v>
      </c>
      <c r="BI50">
        <v>0.89183253970059528</v>
      </c>
      <c r="BJ50">
        <v>0.88783132018114186</v>
      </c>
      <c r="BK50">
        <v>0.88354266926924896</v>
      </c>
      <c r="BL50">
        <v>0.87898002003458098</v>
      </c>
      <c r="BM50">
        <v>0.87415727612153771</v>
      </c>
      <c r="BN50">
        <v>0.86908870715402131</v>
      </c>
      <c r="BO50">
        <v>0.86378884671097977</v>
      </c>
      <c r="BP50">
        <v>0.85827239403612188</v>
      </c>
      <c r="BQ50">
        <v>0.85255412048506696</v>
      </c>
      <c r="BR50">
        <v>0.84664878154523759</v>
      </c>
      <c r="BS50">
        <v>0.84057103509363273</v>
      </c>
      <c r="BT50">
        <v>0.83433536639021111</v>
      </c>
      <c r="BU50">
        <v>0.82795602014428382</v>
      </c>
      <c r="BV50">
        <v>0.82144693984152639</v>
      </c>
      <c r="BW50">
        <v>0.81482171438266671</v>
      </c>
      <c r="BX50">
        <v>0.80809353196344846</v>
      </c>
      <c r="BY50">
        <v>0.80127514102023301</v>
      </c>
      <c r="BZ50">
        <v>0.79437881797704524</v>
      </c>
      <c r="CA50">
        <v>0.787416341457844</v>
      </c>
      <c r="CB50">
        <v>0.78039897257170798</v>
      </c>
      <c r="CC50">
        <v>0.77333744083748024</v>
      </c>
      <c r="CD50">
        <v>0.76624193528694806</v>
      </c>
      <c r="CE50">
        <v>0.75912210027040627</v>
      </c>
      <c r="CF50">
        <v>0.75198703548391299</v>
      </c>
      <c r="CG50">
        <v>0.7448452997421311</v>
      </c>
      <c r="CH50">
        <v>0.73770491803278693</v>
      </c>
      <c r="CI50">
        <v>0.73057339140701338</v>
      </c>
      <c r="CJ50">
        <v>0.72345770928279074</v>
      </c>
      <c r="CK50">
        <v>0.71636436376510226</v>
      </c>
      <c r="CL50">
        <v>0.70929936561519058</v>
      </c>
      <c r="CM50">
        <v>0.70226826153145216</v>
      </c>
      <c r="CN50">
        <v>0.69527615243523344</v>
      </c>
      <c r="CO50">
        <v>0.68832771248540192</v>
      </c>
      <c r="CP50">
        <v>0.6814272085755172</v>
      </c>
      <c r="CQ50">
        <v>0.67457852009627528</v>
      </c>
      <c r="CR50">
        <v>0.66778515877332312</v>
      </c>
      <c r="CS50">
        <v>0.66105028841630376</v>
      </c>
      <c r="CT50">
        <v>0.65437674443894167</v>
      </c>
      <c r="CU50">
        <v>0.64776705303201676</v>
      </c>
      <c r="CV50">
        <v>0.64122344989118674</v>
      </c>
      <c r="CW50">
        <v>0.63474789841979673</v>
      </c>
    </row>
    <row r="51" spans="1:101">
      <c r="A51">
        <v>0.64503286167786789</v>
      </c>
      <c r="B51">
        <v>0.651558364144604</v>
      </c>
      <c r="C51">
        <v>0.65814518171441749</v>
      </c>
      <c r="D51">
        <v>0.66479075515903108</v>
      </c>
      <c r="E51">
        <v>0.67149222155376787</v>
      </c>
      <c r="F51">
        <v>0.67824639590452218</v>
      </c>
      <c r="G51">
        <v>0.68504975248776334</v>
      </c>
      <c r="H51">
        <v>0.69189840602166386</v>
      </c>
      <c r="I51">
        <v>0.69878809280755938</v>
      </c>
      <c r="J51">
        <v>0.70571415200378129</v>
      </c>
      <c r="K51">
        <v>0.7126715072183698</v>
      </c>
      <c r="L51">
        <v>0.71965464863310147</v>
      </c>
      <c r="M51">
        <v>0.72665761589840583</v>
      </c>
      <c r="N51">
        <v>0.7336739820667777</v>
      </c>
      <c r="O51">
        <v>0.74069683886077664</v>
      </c>
      <c r="P51">
        <v>0.74771878360010879</v>
      </c>
      <c r="Q51">
        <v>0.7547319081399414</v>
      </c>
      <c r="R51">
        <v>0.76172779019872416</v>
      </c>
      <c r="S51">
        <v>0.76869748747745892</v>
      </c>
      <c r="T51">
        <v>0.77563153499252879</v>
      </c>
      <c r="U51">
        <v>0.78251994605968467</v>
      </c>
      <c r="V51">
        <v>0.78935221737632633</v>
      </c>
      <c r="W51">
        <v>0.79611733865141288</v>
      </c>
      <c r="X51">
        <v>0.80280380722580313</v>
      </c>
      <c r="Y51">
        <v>0.80939964810908283</v>
      </c>
      <c r="Z51">
        <v>0.81589243983063175</v>
      </c>
      <c r="AA51">
        <v>0.82226934646149674</v>
      </c>
      <c r="AB51">
        <v>0.82851715610849097</v>
      </c>
      <c r="AC51">
        <v>0.83462232611198595</v>
      </c>
      <c r="AD51">
        <v>0.84057103509363273</v>
      </c>
      <c r="AE51">
        <v>0.84634924189972405</v>
      </c>
      <c r="AF51">
        <v>0.85194275137059727</v>
      </c>
      <c r="AG51">
        <v>0.85733728673754184</v>
      </c>
      <c r="AH51">
        <v>0.86251856830793716</v>
      </c>
      <c r="AI51">
        <v>0.86747239794936037</v>
      </c>
      <c r="AJ51">
        <v>0.87218474872749729</v>
      </c>
      <c r="AK51">
        <v>0.87664185889484159</v>
      </c>
      <c r="AL51">
        <v>0.88083032927205518</v>
      </c>
      <c r="AM51">
        <v>0.88473722291662682</v>
      </c>
      <c r="AN51">
        <v>0.88835016583963733</v>
      </c>
      <c r="AO51">
        <v>0.89165744741664599</v>
      </c>
      <c r="AP51">
        <v>0.89464811904848718</v>
      </c>
      <c r="AQ51">
        <v>0.89731208956722464</v>
      </c>
      <c r="AR51">
        <v>0.89964021585610066</v>
      </c>
      <c r="AS51">
        <v>0.90162438716346871</v>
      </c>
      <c r="AT51">
        <v>0.9032576016416628</v>
      </c>
      <c r="AU51">
        <v>0.90453403373329089</v>
      </c>
      <c r="AV51">
        <v>0.90544909115872541</v>
      </c>
      <c r="AW51">
        <v>0.90599946042714874</v>
      </c>
      <c r="AX51">
        <v>0.90618313999526545</v>
      </c>
      <c r="AY51">
        <v>0.90599946042714874</v>
      </c>
      <c r="AZ51">
        <v>0.90544909115872541</v>
      </c>
      <c r="BA51">
        <v>0.90453403373329089</v>
      </c>
      <c r="BB51">
        <v>0.9032576016416628</v>
      </c>
      <c r="BC51">
        <v>0.90162438716346871</v>
      </c>
      <c r="BD51">
        <v>0.89964021585610066</v>
      </c>
      <c r="BE51">
        <v>0.89731208956722464</v>
      </c>
      <c r="BF51">
        <v>0.89464811904848718</v>
      </c>
      <c r="BG51">
        <v>0.89165744741664599</v>
      </c>
      <c r="BH51">
        <v>0.88835016583963733</v>
      </c>
      <c r="BI51">
        <v>0.88473722291662682</v>
      </c>
      <c r="BJ51">
        <v>0.88083032927205518</v>
      </c>
      <c r="BK51">
        <v>0.87664185889484159</v>
      </c>
      <c r="BL51">
        <v>0.87218474872749729</v>
      </c>
      <c r="BM51">
        <v>0.86747239794936037</v>
      </c>
      <c r="BN51">
        <v>0.86251856830793716</v>
      </c>
      <c r="BO51">
        <v>0.85733728673754184</v>
      </c>
      <c r="BP51">
        <v>0.85194275137059727</v>
      </c>
      <c r="BQ51">
        <v>0.84634924189972405</v>
      </c>
      <c r="BR51">
        <v>0.84057103509363273</v>
      </c>
      <c r="BS51">
        <v>0.83462232611198595</v>
      </c>
      <c r="BT51">
        <v>0.82851715610849097</v>
      </c>
      <c r="BU51">
        <v>0.82226934646149674</v>
      </c>
      <c r="BV51">
        <v>0.81589243983063175</v>
      </c>
      <c r="BW51">
        <v>0.80939964810908283</v>
      </c>
      <c r="BX51">
        <v>0.80280380722580313</v>
      </c>
      <c r="BY51">
        <v>0.79611733865141288</v>
      </c>
      <c r="BZ51">
        <v>0.78935221737632633</v>
      </c>
      <c r="CA51">
        <v>0.78251994605968467</v>
      </c>
      <c r="CB51">
        <v>0.77563153499252879</v>
      </c>
      <c r="CC51">
        <v>0.76869748747745892</v>
      </c>
      <c r="CD51">
        <v>0.76172779019872416</v>
      </c>
      <c r="CE51">
        <v>0.7547319081399414</v>
      </c>
      <c r="CF51">
        <v>0.74771878360010879</v>
      </c>
      <c r="CG51">
        <v>0.74069683886077664</v>
      </c>
      <c r="CH51">
        <v>0.7336739820667777</v>
      </c>
      <c r="CI51">
        <v>0.72665761589840583</v>
      </c>
      <c r="CJ51">
        <v>0.71965464863310147</v>
      </c>
      <c r="CK51">
        <v>0.7126715072183698</v>
      </c>
      <c r="CL51">
        <v>0.70571415200378129</v>
      </c>
      <c r="CM51">
        <v>0.69878809280755938</v>
      </c>
      <c r="CN51">
        <v>0.69189840602166386</v>
      </c>
      <c r="CO51">
        <v>0.68504975248776334</v>
      </c>
      <c r="CP51">
        <v>0.67824639590452218</v>
      </c>
      <c r="CQ51">
        <v>0.67149222155376787</v>
      </c>
      <c r="CR51">
        <v>0.66479075515903108</v>
      </c>
      <c r="CS51">
        <v>0.65814518171441749</v>
      </c>
      <c r="CT51">
        <v>0.651558364144604</v>
      </c>
      <c r="CU51">
        <v>0.64503286167786789</v>
      </c>
      <c r="CV51">
        <v>0.6385709478333903</v>
      </c>
      <c r="CW51">
        <v>0.63217462794163448</v>
      </c>
    </row>
    <row r="52" spans="1:101">
      <c r="A52">
        <v>0.64220216852217371</v>
      </c>
      <c r="B52">
        <v>0.64864127836514451</v>
      </c>
      <c r="C52">
        <v>0.65513913882861208</v>
      </c>
      <c r="D52">
        <v>0.66169315988442701</v>
      </c>
      <c r="E52">
        <v>0.66830045357649681</v>
      </c>
      <c r="F52">
        <v>0.67495781645466613</v>
      </c>
      <c r="G52">
        <v>0.68166171178013324</v>
      </c>
      <c r="H52">
        <v>0.68840825162011676</v>
      </c>
      <c r="I52">
        <v>0.6951931789696435</v>
      </c>
      <c r="J52">
        <v>0.70201185006004441</v>
      </c>
      <c r="K52">
        <v>0.7088592170368978</v>
      </c>
      <c r="L52">
        <v>0.71572981121458812</v>
      </c>
      <c r="M52">
        <v>0.72261772714008454</v>
      </c>
      <c r="N52">
        <v>0.72951660772467919</v>
      </c>
      <c r="O52">
        <v>0.73641963072881467</v>
      </c>
      <c r="P52">
        <v>0.74331949691125676</v>
      </c>
      <c r="Q52">
        <v>0.75020842017909617</v>
      </c>
      <c r="R52">
        <v>0.75707812009862563</v>
      </c>
      <c r="S52">
        <v>0.76391981714817447</v>
      </c>
      <c r="T52">
        <v>0.77072423111149901</v>
      </c>
      <c r="U52">
        <v>0.77748158302322412</v>
      </c>
      <c r="V52">
        <v>0.78418160108492041</v>
      </c>
      <c r="W52">
        <v>0.79081353097042084</v>
      </c>
      <c r="X52">
        <v>0.79736615093062579</v>
      </c>
      <c r="Y52">
        <v>0.80382779209001687</v>
      </c>
      <c r="Z52">
        <v>0.81018636429814817</v>
      </c>
      <c r="AA52">
        <v>0.81642938785836749</v>
      </c>
      <c r="AB52">
        <v>0.82254403140200039</v>
      </c>
      <c r="AC52">
        <v>0.82851715610849097</v>
      </c>
      <c r="AD52">
        <v>0.83433536639021111</v>
      </c>
      <c r="AE52">
        <v>0.83998506706487708</v>
      </c>
      <c r="AF52">
        <v>0.84545252692934258</v>
      </c>
      <c r="AG52">
        <v>0.85072394852711752</v>
      </c>
      <c r="AH52">
        <v>0.85578554377008442</v>
      </c>
      <c r="AI52">
        <v>0.86062361493498429</v>
      </c>
      <c r="AJ52">
        <v>0.86522464041044422</v>
      </c>
      <c r="AK52">
        <v>0.86957536442435035</v>
      </c>
      <c r="AL52">
        <v>0.87366288983854656</v>
      </c>
      <c r="AM52">
        <v>0.87747477296291077</v>
      </c>
      <c r="AN52">
        <v>0.88099911921885166</v>
      </c>
      <c r="AO52">
        <v>0.88422467837834162</v>
      </c>
      <c r="AP52">
        <v>0.88714093802372007</v>
      </c>
      <c r="AQ52">
        <v>0.88973821382029805</v>
      </c>
      <c r="AR52">
        <v>0.89200773517221954</v>
      </c>
      <c r="AS52">
        <v>0.8939417248451379</v>
      </c>
      <c r="AT52">
        <v>0.89553347118899029</v>
      </c>
      <c r="AU52">
        <v>0.89677739168109138</v>
      </c>
      <c r="AV52">
        <v>0.89766908663309619</v>
      </c>
      <c r="AW52">
        <v>0.898205382062774</v>
      </c>
      <c r="AX52">
        <v>0.89838436091920082</v>
      </c>
      <c r="AY52">
        <v>0.898205382062774</v>
      </c>
      <c r="AZ52">
        <v>0.89766908663309619</v>
      </c>
      <c r="BA52">
        <v>0.89677739168109138</v>
      </c>
      <c r="BB52">
        <v>0.89553347118899029</v>
      </c>
      <c r="BC52">
        <v>0.8939417248451379</v>
      </c>
      <c r="BD52">
        <v>0.89200773517221954</v>
      </c>
      <c r="BE52">
        <v>0.88973821382029805</v>
      </c>
      <c r="BF52">
        <v>0.88714093802372007</v>
      </c>
      <c r="BG52">
        <v>0.88422467837834162</v>
      </c>
      <c r="BH52">
        <v>0.88099911921885166</v>
      </c>
      <c r="BI52">
        <v>0.87747477296291077</v>
      </c>
      <c r="BJ52">
        <v>0.87366288983854656</v>
      </c>
      <c r="BK52">
        <v>0.86957536442435035</v>
      </c>
      <c r="BL52">
        <v>0.86522464041044422</v>
      </c>
      <c r="BM52">
        <v>0.86062361493498429</v>
      </c>
      <c r="BN52">
        <v>0.85578554377008442</v>
      </c>
      <c r="BO52">
        <v>0.85072394852711752</v>
      </c>
      <c r="BP52">
        <v>0.84545252692934258</v>
      </c>
      <c r="BQ52">
        <v>0.83998506706487708</v>
      </c>
      <c r="BR52">
        <v>0.83433536639021111</v>
      </c>
      <c r="BS52">
        <v>0.82851715610849097</v>
      </c>
      <c r="BT52">
        <v>0.82254403140200039</v>
      </c>
      <c r="BU52">
        <v>0.81642938785836749</v>
      </c>
      <c r="BV52">
        <v>0.81018636429814817</v>
      </c>
      <c r="BW52">
        <v>0.80382779209001687</v>
      </c>
      <c r="BX52">
        <v>0.79736615093062579</v>
      </c>
      <c r="BY52">
        <v>0.79081353097042084</v>
      </c>
      <c r="BZ52">
        <v>0.78418160108492041</v>
      </c>
      <c r="CA52">
        <v>0.77748158302322412</v>
      </c>
      <c r="CB52">
        <v>0.77072423111149901</v>
      </c>
      <c r="CC52">
        <v>0.76391981714817447</v>
      </c>
      <c r="CD52">
        <v>0.75707812009862563</v>
      </c>
      <c r="CE52">
        <v>0.75020842017909617</v>
      </c>
      <c r="CF52">
        <v>0.74331949691125676</v>
      </c>
      <c r="CG52">
        <v>0.73641963072881467</v>
      </c>
      <c r="CH52">
        <v>0.72951660772467919</v>
      </c>
      <c r="CI52">
        <v>0.72261772714008454</v>
      </c>
      <c r="CJ52">
        <v>0.71572981121458812</v>
      </c>
      <c r="CK52">
        <v>0.7088592170368978</v>
      </c>
      <c r="CL52">
        <v>0.70201185006004441</v>
      </c>
      <c r="CM52">
        <v>0.6951931789696435</v>
      </c>
      <c r="CN52">
        <v>0.68840825162011676</v>
      </c>
      <c r="CO52">
        <v>0.68166171178013324</v>
      </c>
      <c r="CP52">
        <v>0.67495781645466613</v>
      </c>
      <c r="CQ52">
        <v>0.66830045357649681</v>
      </c>
      <c r="CR52">
        <v>0.66169315988442701</v>
      </c>
      <c r="CS52">
        <v>0.65513913882861208</v>
      </c>
      <c r="CT52">
        <v>0.64864127836514451</v>
      </c>
      <c r="CU52">
        <v>0.64220216852217371</v>
      </c>
      <c r="CV52">
        <v>0.63582411863838872</v>
      </c>
      <c r="CW52">
        <v>0.62950917419159935</v>
      </c>
    </row>
    <row r="53" spans="1:101">
      <c r="A53">
        <v>0.63927936219335046</v>
      </c>
      <c r="B53">
        <v>0.64563008373421005</v>
      </c>
      <c r="C53">
        <v>0.65203697363765512</v>
      </c>
      <c r="D53">
        <v>0.65849741357357161</v>
      </c>
      <c r="E53">
        <v>0.66500849327999356</v>
      </c>
      <c r="F53">
        <v>0.67156699380738794</v>
      </c>
      <c r="G53">
        <v>0.67816937059101468</v>
      </c>
      <c r="H53">
        <v>0.68481173646836468</v>
      </c>
      <c r="I53">
        <v>0.69148984477787723</v>
      </c>
      <c r="J53">
        <v>0.69819907269570614</v>
      </c>
      <c r="K53">
        <v>0.7049344049891616</v>
      </c>
      <c r="L53">
        <v>0.71169041838836988</v>
      </c>
      <c r="M53">
        <v>0.71846126680146005</v>
      </c>
      <c r="N53">
        <v>0.72524066762284223</v>
      </c>
      <c r="O53">
        <v>0.73202188940848445</v>
      </c>
      <c r="P53">
        <v>0.73879774121600827</v>
      </c>
      <c r="Q53">
        <v>0.7455605639302948</v>
      </c>
      <c r="R53">
        <v>0.75230222391639812</v>
      </c>
      <c r="S53">
        <v>0.75901410936008384</v>
      </c>
      <c r="T53">
        <v>0.76568712967131458</v>
      </c>
      <c r="U53">
        <v>0.77231171833646506</v>
      </c>
      <c r="V53">
        <v>0.77887783960987778</v>
      </c>
      <c r="W53">
        <v>0.78537499943339073</v>
      </c>
      <c r="X53">
        <v>0.79179226096251021</v>
      </c>
      <c r="Y53">
        <v>0.79811826505878614</v>
      </c>
      <c r="Z53">
        <v>0.80434125607855766</v>
      </c>
      <c r="AA53">
        <v>0.81044911324758784</v>
      </c>
      <c r="AB53">
        <v>0.81642938785836749</v>
      </c>
      <c r="AC53">
        <v>0.82226934646149674</v>
      </c>
      <c r="AD53">
        <v>0.82795602014428382</v>
      </c>
      <c r="AE53">
        <v>0.83347625989871565</v>
      </c>
      <c r="AF53">
        <v>0.83881679797786601</v>
      </c>
      <c r="AG53">
        <v>0.84396431502577918</v>
      </c>
      <c r="AH53">
        <v>0.84890551264261316</v>
      </c>
      <c r="AI53">
        <v>0.85362719091669537</v>
      </c>
      <c r="AJ53">
        <v>0.85811633032103307</v>
      </c>
      <c r="AK53">
        <v>0.8623601772372218</v>
      </c>
      <c r="AL53">
        <v>0.86634633223858393</v>
      </c>
      <c r="AM53">
        <v>0.87006284014109725</v>
      </c>
      <c r="AN53">
        <v>0.87349828071982905</v>
      </c>
      <c r="AO53">
        <v>0.87664185889484159</v>
      </c>
      <c r="AP53">
        <v>0.87948349311836727</v>
      </c>
      <c r="AQ53">
        <v>0.88201390064861218</v>
      </c>
      <c r="AR53">
        <v>0.88422467837834162</v>
      </c>
      <c r="AS53">
        <v>0.88610837790113683</v>
      </c>
      <c r="AT53">
        <v>0.88765857354653055</v>
      </c>
      <c r="AU53">
        <v>0.88886992219761418</v>
      </c>
      <c r="AV53">
        <v>0.88973821382029805</v>
      </c>
      <c r="AW53">
        <v>0.890260411780047</v>
      </c>
      <c r="AX53">
        <v>0.89043468219608057</v>
      </c>
      <c r="AY53">
        <v>0.890260411780047</v>
      </c>
      <c r="AZ53">
        <v>0.88973821382029805</v>
      </c>
      <c r="BA53">
        <v>0.88886992219761418</v>
      </c>
      <c r="BB53">
        <v>0.88765857354653055</v>
      </c>
      <c r="BC53">
        <v>0.88610837790113683</v>
      </c>
      <c r="BD53">
        <v>0.88422467837834162</v>
      </c>
      <c r="BE53">
        <v>0.88201390064861218</v>
      </c>
      <c r="BF53">
        <v>0.87948349311836727</v>
      </c>
      <c r="BG53">
        <v>0.87664185889484159</v>
      </c>
      <c r="BH53">
        <v>0.87349828071982905</v>
      </c>
      <c r="BI53">
        <v>0.87006284014109725</v>
      </c>
      <c r="BJ53">
        <v>0.86634633223858393</v>
      </c>
      <c r="BK53">
        <v>0.8623601772372218</v>
      </c>
      <c r="BL53">
        <v>0.85811633032103307</v>
      </c>
      <c r="BM53">
        <v>0.85362719091669537</v>
      </c>
      <c r="BN53">
        <v>0.84890551264261316</v>
      </c>
      <c r="BO53">
        <v>0.84396431502577918</v>
      </c>
      <c r="BP53">
        <v>0.83881679797786601</v>
      </c>
      <c r="BQ53">
        <v>0.83347625989871565</v>
      </c>
      <c r="BR53">
        <v>0.82795602014428382</v>
      </c>
      <c r="BS53">
        <v>0.82226934646149674</v>
      </c>
      <c r="BT53">
        <v>0.81642938785836749</v>
      </c>
      <c r="BU53">
        <v>0.81044911324758784</v>
      </c>
      <c r="BV53">
        <v>0.80434125607855766</v>
      </c>
      <c r="BW53">
        <v>0.79811826505878614</v>
      </c>
      <c r="BX53">
        <v>0.79179226096251021</v>
      </c>
      <c r="BY53">
        <v>0.78537499943339073</v>
      </c>
      <c r="BZ53">
        <v>0.77887783960987778</v>
      </c>
      <c r="CA53">
        <v>0.77231171833646506</v>
      </c>
      <c r="CB53">
        <v>0.76568712967131458</v>
      </c>
      <c r="CC53">
        <v>0.75901410936008384</v>
      </c>
      <c r="CD53">
        <v>0.75230222391639812</v>
      </c>
      <c r="CE53">
        <v>0.7455605639302948</v>
      </c>
      <c r="CF53">
        <v>0.73879774121600827</v>
      </c>
      <c r="CG53">
        <v>0.73202188940848445</v>
      </c>
      <c r="CH53">
        <v>0.72524066762284223</v>
      </c>
      <c r="CI53">
        <v>0.71846126680146005</v>
      </c>
      <c r="CJ53">
        <v>0.71169041838836988</v>
      </c>
      <c r="CK53">
        <v>0.7049344049891616</v>
      </c>
      <c r="CL53">
        <v>0.69819907269570614</v>
      </c>
      <c r="CM53">
        <v>0.69148984477787723</v>
      </c>
      <c r="CN53">
        <v>0.68481173646836468</v>
      </c>
      <c r="CO53">
        <v>0.67816937059101468</v>
      </c>
      <c r="CP53">
        <v>0.67156699380738794</v>
      </c>
      <c r="CQ53">
        <v>0.66500849327999356</v>
      </c>
      <c r="CR53">
        <v>0.65849741357357161</v>
      </c>
      <c r="CS53">
        <v>0.65203697363765512</v>
      </c>
      <c r="CT53">
        <v>0.64563008373421005</v>
      </c>
      <c r="CU53">
        <v>0.63927936219335046</v>
      </c>
      <c r="CV53">
        <v>0.63298715189784727</v>
      </c>
      <c r="CW53">
        <v>0.62675553641338522</v>
      </c>
    </row>
    <row r="54" spans="1:101">
      <c r="A54">
        <v>0.63626886201832189</v>
      </c>
      <c r="B54">
        <v>0.64252940531717895</v>
      </c>
      <c r="C54">
        <v>0.64884352581953142</v>
      </c>
      <c r="D54">
        <v>0.65520857961939782</v>
      </c>
      <c r="E54">
        <v>0.66162163708684629</v>
      </c>
      <c r="F54">
        <v>0.66807946692281328</v>
      </c>
      <c r="G54">
        <v>0.67457852009627528</v>
      </c>
      <c r="H54">
        <v>0.68111491377974975</v>
      </c>
      <c r="I54">
        <v>0.68768441541730962</v>
      </c>
      <c r="J54">
        <v>0.69428242707873944</v>
      </c>
      <c r="K54">
        <v>0.70090397027399665</v>
      </c>
      <c r="L54">
        <v>0.70754367142358776</v>
      </c>
      <c r="M54">
        <v>0.71419574820257059</v>
      </c>
      <c r="N54">
        <v>0.7208539969983192</v>
      </c>
      <c r="O54">
        <v>0.72751178174453235</v>
      </c>
      <c r="P54">
        <v>0.73416202441574441</v>
      </c>
      <c r="Q54">
        <v>0.74079719748719219</v>
      </c>
      <c r="R54">
        <v>0.74740931868365978</v>
      </c>
      <c r="S54">
        <v>0.75398994835705202</v>
      </c>
      <c r="T54">
        <v>0.76053018984509069</v>
      </c>
      <c r="U54">
        <v>0.76702069317172372</v>
      </c>
      <c r="V54">
        <v>0.77345166245258323</v>
      </c>
      <c r="W54">
        <v>0.77981286736505451</v>
      </c>
      <c r="X54">
        <v>0.78609365903115902</v>
      </c>
      <c r="Y54">
        <v>0.7922829906414528</v>
      </c>
      <c r="Z54">
        <v>0.7983694431185242</v>
      </c>
      <c r="AA54">
        <v>0.80434125607855766</v>
      </c>
      <c r="AB54">
        <v>0.81018636429814817</v>
      </c>
      <c r="AC54">
        <v>0.81589243983063175</v>
      </c>
      <c r="AD54">
        <v>0.82144693984152639</v>
      </c>
      <c r="AE54">
        <v>0.82683716014645514</v>
      </c>
      <c r="AF54">
        <v>0.83205029433784372</v>
      </c>
      <c r="AG54">
        <v>0.8370734982798651</v>
      </c>
      <c r="AH54">
        <v>0.84189395963622615</v>
      </c>
      <c r="AI54">
        <v>0.84649897197465052</v>
      </c>
      <c r="AJ54">
        <v>0.85087601286804548</v>
      </c>
      <c r="AK54">
        <v>0.85501282528856981</v>
      </c>
      <c r="AL54">
        <v>0.85889750147080235</v>
      </c>
      <c r="AM54">
        <v>0.86251856830793716</v>
      </c>
      <c r="AN54">
        <v>0.86586507324455053</v>
      </c>
      <c r="AO54">
        <v>0.86892666954523834</v>
      </c>
      <c r="AP54">
        <v>0.8716936997543171</v>
      </c>
      <c r="AQ54">
        <v>0.87415727612153771</v>
      </c>
      <c r="AR54">
        <v>0.87630935675547894</v>
      </c>
      <c r="AS54">
        <v>0.87814281628233526</v>
      </c>
      <c r="AT54">
        <v>0.87965150983460416</v>
      </c>
      <c r="AU54">
        <v>0.88083032927205518</v>
      </c>
      <c r="AV54">
        <v>0.88167525064547869</v>
      </c>
      <c r="AW54">
        <v>0.88218337205005104</v>
      </c>
      <c r="AX54">
        <v>0.88235294117647056</v>
      </c>
      <c r="AY54">
        <v>0.88218337205005104</v>
      </c>
      <c r="AZ54">
        <v>0.88167525064547869</v>
      </c>
      <c r="BA54">
        <v>0.88083032927205518</v>
      </c>
      <c r="BB54">
        <v>0.87965150983460416</v>
      </c>
      <c r="BC54">
        <v>0.87814281628233526</v>
      </c>
      <c r="BD54">
        <v>0.87630935675547894</v>
      </c>
      <c r="BE54">
        <v>0.87415727612153771</v>
      </c>
      <c r="BF54">
        <v>0.8716936997543171</v>
      </c>
      <c r="BG54">
        <v>0.86892666954523834</v>
      </c>
      <c r="BH54">
        <v>0.86586507324455053</v>
      </c>
      <c r="BI54">
        <v>0.86251856830793716</v>
      </c>
      <c r="BJ54">
        <v>0.85889750147080235</v>
      </c>
      <c r="BK54">
        <v>0.85501282528856981</v>
      </c>
      <c r="BL54">
        <v>0.85087601286804548</v>
      </c>
      <c r="BM54">
        <v>0.84649897197465052</v>
      </c>
      <c r="BN54">
        <v>0.84189395963622615</v>
      </c>
      <c r="BO54">
        <v>0.8370734982798651</v>
      </c>
      <c r="BP54">
        <v>0.83205029433784372</v>
      </c>
      <c r="BQ54">
        <v>0.82683716014645514</v>
      </c>
      <c r="BR54">
        <v>0.82144693984152639</v>
      </c>
      <c r="BS54">
        <v>0.81589243983063175</v>
      </c>
      <c r="BT54">
        <v>0.81018636429814817</v>
      </c>
      <c r="BU54">
        <v>0.80434125607855766</v>
      </c>
      <c r="BV54">
        <v>0.7983694431185242</v>
      </c>
      <c r="BW54">
        <v>0.7922829906414528</v>
      </c>
      <c r="BX54">
        <v>0.78609365903115902</v>
      </c>
      <c r="BY54">
        <v>0.77981286736505451</v>
      </c>
      <c r="BZ54">
        <v>0.77345166245258323</v>
      </c>
      <c r="CA54">
        <v>0.76702069317172372</v>
      </c>
      <c r="CB54">
        <v>0.76053018984509069</v>
      </c>
      <c r="CC54">
        <v>0.75398994835705202</v>
      </c>
      <c r="CD54">
        <v>0.74740931868365978</v>
      </c>
      <c r="CE54">
        <v>0.74079719748719219</v>
      </c>
      <c r="CF54">
        <v>0.73416202441574441</v>
      </c>
      <c r="CG54">
        <v>0.72751178174453235</v>
      </c>
      <c r="CH54">
        <v>0.7208539969983192</v>
      </c>
      <c r="CI54">
        <v>0.71419574820257059</v>
      </c>
      <c r="CJ54">
        <v>0.70754367142358776</v>
      </c>
      <c r="CK54">
        <v>0.70090397027399665</v>
      </c>
      <c r="CL54">
        <v>0.69428242707873944</v>
      </c>
      <c r="CM54">
        <v>0.68768441541730962</v>
      </c>
      <c r="CN54">
        <v>0.68111491377974975</v>
      </c>
      <c r="CO54">
        <v>0.67457852009627528</v>
      </c>
      <c r="CP54">
        <v>0.66807946692281328</v>
      </c>
      <c r="CQ54">
        <v>0.66162163708684629</v>
      </c>
      <c r="CR54">
        <v>0.65520857961939782</v>
      </c>
      <c r="CS54">
        <v>0.64884352581953142</v>
      </c>
      <c r="CT54">
        <v>0.64252940531717895</v>
      </c>
      <c r="CU54">
        <v>0.63626886201832189</v>
      </c>
      <c r="CV54">
        <v>0.63006426983345165</v>
      </c>
      <c r="CW54">
        <v>0.62391774810577727</v>
      </c>
    </row>
    <row r="55" spans="1:101">
      <c r="A55">
        <v>0.63317510275621747</v>
      </c>
      <c r="B55">
        <v>0.6393438804719821</v>
      </c>
      <c r="C55">
        <v>0.64556364379745224</v>
      </c>
      <c r="D55">
        <v>0.65183172617221519</v>
      </c>
      <c r="E55">
        <v>0.65814518171441749</v>
      </c>
      <c r="F55">
        <v>0.66450077008300534</v>
      </c>
      <c r="G55">
        <v>0.67089494127408766</v>
      </c>
      <c r="H55">
        <v>0.67732382046605255</v>
      </c>
      <c r="I55">
        <v>0.68378319304528312</v>
      </c>
      <c r="J55">
        <v>0.69026848996263346</v>
      </c>
      <c r="K55">
        <v>0.69677477359006335</v>
      </c>
      <c r="L55">
        <v>0.70329672426681733</v>
      </c>
      <c r="M55">
        <v>0.7098286277450071</v>
      </c>
      <c r="N55">
        <v>0.71636436376510226</v>
      </c>
      <c r="O55">
        <v>0.72289739601224901</v>
      </c>
      <c r="P55">
        <v>0.72942076372403908</v>
      </c>
      <c r="Q55">
        <v>0.73592707523880196</v>
      </c>
      <c r="R55">
        <v>0.74240850379001444</v>
      </c>
      <c r="S55">
        <v>0.74885678586631144</v>
      </c>
      <c r="T55">
        <v>0.75526322246702016</v>
      </c>
      <c r="U55">
        <v>0.76161868358924112</v>
      </c>
      <c r="V55">
        <v>0.76791361628335764</v>
      </c>
      <c r="W55">
        <v>0.77413805660847923</v>
      </c>
      <c r="X55">
        <v>0.78028164580677051</v>
      </c>
      <c r="Y55">
        <v>0.78633365099493413</v>
      </c>
      <c r="Z55">
        <v>0.7922829906414528</v>
      </c>
      <c r="AA55">
        <v>0.79811826505878614</v>
      </c>
      <c r="AB55">
        <v>0.80382779209001687</v>
      </c>
      <c r="AC55">
        <v>0.80939964810908283</v>
      </c>
      <c r="AD55">
        <v>0.81482171438266671</v>
      </c>
      <c r="AE55">
        <v>0.82008172876034902</v>
      </c>
      <c r="AF55">
        <v>0.8251673425684185</v>
      </c>
      <c r="AG55">
        <v>0.83006618248294117</v>
      </c>
      <c r="AH55">
        <v>0.834765917050874</v>
      </c>
      <c r="AI55">
        <v>0.83925432741628248</v>
      </c>
      <c r="AJ55">
        <v>0.84351938169460483</v>
      </c>
      <c r="AK55">
        <v>0.84754931232440278</v>
      </c>
      <c r="AL55">
        <v>0.8513326956164825</v>
      </c>
      <c r="AM55">
        <v>0.85485853261830891</v>
      </c>
      <c r="AN55">
        <v>0.85811633032103307</v>
      </c>
      <c r="AO55">
        <v>0.86109618216100536</v>
      </c>
      <c r="AP55">
        <v>0.86378884671097977</v>
      </c>
      <c r="AQ55">
        <v>0.86618582342159944</v>
      </c>
      <c r="AR55">
        <v>0.86827942426395721</v>
      </c>
      <c r="AS55">
        <v>0.87006284014109725</v>
      </c>
      <c r="AT55">
        <v>0.87153020098147238</v>
      </c>
      <c r="AU55">
        <v>0.87267662850081718</v>
      </c>
      <c r="AV55">
        <v>0.87349828071982905</v>
      </c>
      <c r="AW55">
        <v>0.87399238745155805</v>
      </c>
      <c r="AX55">
        <v>0.87415727612153771</v>
      </c>
      <c r="AY55">
        <v>0.87399238745155805</v>
      </c>
      <c r="AZ55">
        <v>0.87349828071982905</v>
      </c>
      <c r="BA55">
        <v>0.87267662850081718</v>
      </c>
      <c r="BB55">
        <v>0.87153020098147238</v>
      </c>
      <c r="BC55">
        <v>0.87006284014109725</v>
      </c>
      <c r="BD55">
        <v>0.86827942426395721</v>
      </c>
      <c r="BE55">
        <v>0.86618582342159944</v>
      </c>
      <c r="BF55">
        <v>0.86378884671097977</v>
      </c>
      <c r="BG55">
        <v>0.86109618216100536</v>
      </c>
      <c r="BH55">
        <v>0.85811633032103307</v>
      </c>
      <c r="BI55">
        <v>0.85485853261830891</v>
      </c>
      <c r="BJ55">
        <v>0.8513326956164825</v>
      </c>
      <c r="BK55">
        <v>0.84754931232440278</v>
      </c>
      <c r="BL55">
        <v>0.84351938169460483</v>
      </c>
      <c r="BM55">
        <v>0.83925432741628248</v>
      </c>
      <c r="BN55">
        <v>0.834765917050874</v>
      </c>
      <c r="BO55">
        <v>0.83006618248294117</v>
      </c>
      <c r="BP55">
        <v>0.8251673425684185</v>
      </c>
      <c r="BQ55">
        <v>0.82008172876034902</v>
      </c>
      <c r="BR55">
        <v>0.81482171438266671</v>
      </c>
      <c r="BS55">
        <v>0.80939964810908283</v>
      </c>
      <c r="BT55">
        <v>0.80382779209001687</v>
      </c>
      <c r="BU55">
        <v>0.79811826505878614</v>
      </c>
      <c r="BV55">
        <v>0.7922829906414528</v>
      </c>
      <c r="BW55">
        <v>0.78633365099493413</v>
      </c>
      <c r="BX55">
        <v>0.78028164580677051</v>
      </c>
      <c r="BY55">
        <v>0.77413805660847923</v>
      </c>
      <c r="BZ55">
        <v>0.76791361628335764</v>
      </c>
      <c r="CA55">
        <v>0.76161868358924112</v>
      </c>
      <c r="CB55">
        <v>0.75526322246702016</v>
      </c>
      <c r="CC55">
        <v>0.74885678586631144</v>
      </c>
      <c r="CD55">
        <v>0.74240850379001444</v>
      </c>
      <c r="CE55">
        <v>0.73592707523880196</v>
      </c>
      <c r="CF55">
        <v>0.72942076372403908</v>
      </c>
      <c r="CG55">
        <v>0.72289739601224901</v>
      </c>
      <c r="CH55">
        <v>0.71636436376510226</v>
      </c>
      <c r="CI55">
        <v>0.7098286277450071</v>
      </c>
      <c r="CJ55">
        <v>0.70329672426681733</v>
      </c>
      <c r="CK55">
        <v>0.69677477359006335</v>
      </c>
      <c r="CL55">
        <v>0.69026848996263346</v>
      </c>
      <c r="CM55">
        <v>0.68378319304528312</v>
      </c>
      <c r="CN55">
        <v>0.67732382046605255</v>
      </c>
      <c r="CO55">
        <v>0.67089494127408766</v>
      </c>
      <c r="CP55">
        <v>0.66450077008300534</v>
      </c>
      <c r="CQ55">
        <v>0.65814518171441749</v>
      </c>
      <c r="CR55">
        <v>0.65183172617221519</v>
      </c>
      <c r="CS55">
        <v>0.64556364379745224</v>
      </c>
      <c r="CT55">
        <v>0.6393438804719821</v>
      </c>
      <c r="CU55">
        <v>0.63317510275621747</v>
      </c>
      <c r="CV55">
        <v>0.62705971286245588</v>
      </c>
      <c r="CW55">
        <v>0.62099986338004509</v>
      </c>
    </row>
    <row r="56" spans="1:101">
      <c r="A56">
        <v>0.63000252001512003</v>
      </c>
      <c r="B56">
        <v>0.63607814346619762</v>
      </c>
      <c r="C56">
        <v>0.64220216852217371</v>
      </c>
      <c r="D56">
        <v>0.64837190905188158</v>
      </c>
      <c r="E56">
        <v>0.65458440618144276</v>
      </c>
      <c r="F56">
        <v>0.66083641395772685</v>
      </c>
      <c r="G56">
        <v>0.66712438499499105</v>
      </c>
      <c r="H56">
        <v>0.67344445621766191</v>
      </c>
      <c r="I56">
        <v>0.67979243482847229</v>
      </c>
      <c r="J56">
        <v>0.68616378464834393</v>
      </c>
      <c r="K56">
        <v>0.69255361299236795</v>
      </c>
      <c r="L56">
        <v>0.69895665826479536</v>
      </c>
      <c r="M56">
        <v>0.70536727847483649</v>
      </c>
      <c r="N56">
        <v>0.71177944089398892</v>
      </c>
      <c r="O56">
        <v>0.71818671309416648</v>
      </c>
      <c r="P56">
        <v>0.72458225562363565</v>
      </c>
      <c r="Q56">
        <v>0.73095881659415551</v>
      </c>
      <c r="R56">
        <v>0.73730872846713646</v>
      </c>
      <c r="S56">
        <v>0.74362390733842398</v>
      </c>
      <c r="T56">
        <v>0.74989585502970002</v>
      </c>
      <c r="U56">
        <v>0.75611566429869337</v>
      </c>
      <c r="V56">
        <v>0.76227402747953499</v>
      </c>
      <c r="W56">
        <v>0.76836124885782453</v>
      </c>
      <c r="X56">
        <v>0.77436726107141685</v>
      </c>
      <c r="Y56">
        <v>0.78028164580677051</v>
      </c>
      <c r="Z56">
        <v>0.78609365903115902</v>
      </c>
      <c r="AA56">
        <v>0.79179226096251021</v>
      </c>
      <c r="AB56">
        <v>0.79736615093062579</v>
      </c>
      <c r="AC56">
        <v>0.80280380722580313</v>
      </c>
      <c r="AD56">
        <v>0.80809353196344846</v>
      </c>
      <c r="AE56">
        <v>0.81322350091647488</v>
      </c>
      <c r="AF56">
        <v>0.81818181818181823</v>
      </c>
      <c r="AG56">
        <v>0.82295657545438694</v>
      </c>
      <c r="AH56">
        <v>0.82753591558270345</v>
      </c>
      <c r="AI56">
        <v>0.8319080999773526</v>
      </c>
      <c r="AJ56">
        <v>0.83606157933849512</v>
      </c>
      <c r="AK56">
        <v>0.83998506706487708</v>
      </c>
      <c r="AL56">
        <v>0.84366761460703887</v>
      </c>
      <c r="AM56">
        <v>0.84709868793508747</v>
      </c>
      <c r="AN56">
        <v>0.85026824420987623</v>
      </c>
      <c r="AO56">
        <v>0.85316680767911812</v>
      </c>
      <c r="AP56">
        <v>0.85578554377008442</v>
      </c>
      <c r="AQ56">
        <v>0.85811633032103307</v>
      </c>
      <c r="AR56">
        <v>0.86015182488677355</v>
      </c>
      <c r="AS56">
        <v>0.86188552707160315</v>
      </c>
      <c r="AT56">
        <v>0.86331183488626673</v>
      </c>
      <c r="AU56">
        <v>0.86442609419471084</v>
      </c>
      <c r="AV56">
        <v>0.86522464041044422</v>
      </c>
      <c r="AW56">
        <v>0.86570483171949097</v>
      </c>
      <c r="AX56">
        <v>0.86586507324455053</v>
      </c>
      <c r="AY56">
        <v>0.86570483171949097</v>
      </c>
      <c r="AZ56">
        <v>0.86522464041044422</v>
      </c>
      <c r="BA56">
        <v>0.86442609419471084</v>
      </c>
      <c r="BB56">
        <v>0.86331183488626673</v>
      </c>
      <c r="BC56">
        <v>0.86188552707160315</v>
      </c>
      <c r="BD56">
        <v>0.86015182488677355</v>
      </c>
      <c r="BE56">
        <v>0.85811633032103307</v>
      </c>
      <c r="BF56">
        <v>0.85578554377008442</v>
      </c>
      <c r="BG56">
        <v>0.85316680767911812</v>
      </c>
      <c r="BH56">
        <v>0.85026824420987623</v>
      </c>
      <c r="BI56">
        <v>0.84709868793508747</v>
      </c>
      <c r="BJ56">
        <v>0.84366761460703887</v>
      </c>
      <c r="BK56">
        <v>0.83998506706487708</v>
      </c>
      <c r="BL56">
        <v>0.83606157933849512</v>
      </c>
      <c r="BM56">
        <v>0.8319080999773526</v>
      </c>
      <c r="BN56">
        <v>0.82753591558270345</v>
      </c>
      <c r="BO56">
        <v>0.82295657545438694</v>
      </c>
      <c r="BP56">
        <v>0.81818181818181823</v>
      </c>
      <c r="BQ56">
        <v>0.81322350091647488</v>
      </c>
      <c r="BR56">
        <v>0.80809353196344846</v>
      </c>
      <c r="BS56">
        <v>0.80280380722580313</v>
      </c>
      <c r="BT56">
        <v>0.79736615093062579</v>
      </c>
      <c r="BU56">
        <v>0.79179226096251021</v>
      </c>
      <c r="BV56">
        <v>0.78609365903115902</v>
      </c>
      <c r="BW56">
        <v>0.78028164580677051</v>
      </c>
      <c r="BX56">
        <v>0.77436726107141685</v>
      </c>
      <c r="BY56">
        <v>0.76836124885782453</v>
      </c>
      <c r="BZ56">
        <v>0.76227402747953499</v>
      </c>
      <c r="CA56">
        <v>0.75611566429869337</v>
      </c>
      <c r="CB56">
        <v>0.74989585502970002</v>
      </c>
      <c r="CC56">
        <v>0.74362390733842398</v>
      </c>
      <c r="CD56">
        <v>0.73730872846713646</v>
      </c>
      <c r="CE56">
        <v>0.73095881659415551</v>
      </c>
      <c r="CF56">
        <v>0.72458225562363565</v>
      </c>
      <c r="CG56">
        <v>0.71818671309416648</v>
      </c>
      <c r="CH56">
        <v>0.71177944089398892</v>
      </c>
      <c r="CI56">
        <v>0.70536727847483649</v>
      </c>
      <c r="CJ56">
        <v>0.69895665826479536</v>
      </c>
      <c r="CK56">
        <v>0.69255361299236795</v>
      </c>
      <c r="CL56">
        <v>0.68616378464834393</v>
      </c>
      <c r="CM56">
        <v>0.67979243482847229</v>
      </c>
      <c r="CN56">
        <v>0.67344445621766191</v>
      </c>
      <c r="CO56">
        <v>0.66712438499499105</v>
      </c>
      <c r="CP56">
        <v>0.66083641395772685</v>
      </c>
      <c r="CQ56">
        <v>0.65458440618144276</v>
      </c>
      <c r="CR56">
        <v>0.64837190905188158</v>
      </c>
      <c r="CS56">
        <v>0.64220216852217371</v>
      </c>
      <c r="CT56">
        <v>0.63607814346619762</v>
      </c>
      <c r="CU56">
        <v>0.63000252001512003</v>
      </c>
      <c r="CV56">
        <v>0.62397772577936983</v>
      </c>
      <c r="CW56">
        <v>0.61800594387241714</v>
      </c>
    </row>
    <row r="57" spans="1:101">
      <c r="A57">
        <v>0.62675553641338522</v>
      </c>
      <c r="B57">
        <v>0.63273681091439671</v>
      </c>
      <c r="C57">
        <v>0.6387639181569591</v>
      </c>
      <c r="D57">
        <v>0.6448341556522017</v>
      </c>
      <c r="E57">
        <v>0.6509445549041194</v>
      </c>
      <c r="F57">
        <v>0.65709186786514029</v>
      </c>
      <c r="G57">
        <v>0.66327255342103508</v>
      </c>
      <c r="H57">
        <v>0.66948276401617768</v>
      </c>
      <c r="I57">
        <v>0.67571833254544256</v>
      </c>
      <c r="J57">
        <v>0.68197475965508758</v>
      </c>
      <c r="K57">
        <v>0.68824720161168529</v>
      </c>
      <c r="L57">
        <v>0.6945304589153195</v>
      </c>
      <c r="M57">
        <v>0.7008189658506323</v>
      </c>
      <c r="N57">
        <v>0.70710678118654746</v>
      </c>
      <c r="O57">
        <v>0.71338758025228166</v>
      </c>
      <c r="P57">
        <v>0.71965464863310147</v>
      </c>
      <c r="Q57">
        <v>0.7259008777437409</v>
      </c>
      <c r="R57">
        <v>0.73211876254983477</v>
      </c>
      <c r="S57">
        <v>0.73830040171756117</v>
      </c>
      <c r="T57">
        <v>0.74443750047819768</v>
      </c>
      <c r="U57">
        <v>0.75052137649675332</v>
      </c>
      <c r="V57">
        <v>0.75654296903147233</v>
      </c>
      <c r="W57">
        <v>0.76249285166302339</v>
      </c>
      <c r="X57">
        <v>0.76836124885782453</v>
      </c>
      <c r="Y57">
        <v>0.77413805660847923</v>
      </c>
      <c r="Z57">
        <v>0.77981286736505451</v>
      </c>
      <c r="AA57">
        <v>0.78537499943339073</v>
      </c>
      <c r="AB57">
        <v>0.79081353097042084</v>
      </c>
      <c r="AC57">
        <v>0.79611733865141288</v>
      </c>
      <c r="AD57">
        <v>0.80127514102023301</v>
      </c>
      <c r="AE57">
        <v>0.80627554646152444</v>
      </c>
      <c r="AF57">
        <v>0.81110710565381261</v>
      </c>
      <c r="AG57">
        <v>0.8157583682760613</v>
      </c>
      <c r="AH57">
        <v>0.82021794364855038</v>
      </c>
      <c r="AI57">
        <v>0.8244745648939692</v>
      </c>
      <c r="AJ57">
        <v>0.82851715610849097</v>
      </c>
      <c r="AK57">
        <v>0.83233490193786819</v>
      </c>
      <c r="AL57">
        <v>0.83591731886302922</v>
      </c>
      <c r="AM57">
        <v>0.83925432741628248</v>
      </c>
      <c r="AN57">
        <v>0.84233632447608775</v>
      </c>
      <c r="AO57">
        <v>0.84515425472851657</v>
      </c>
      <c r="AP57">
        <v>0.84769968033983667</v>
      </c>
      <c r="AQ57">
        <v>0.84996484785973192</v>
      </c>
      <c r="AR57">
        <v>0.85194275137059727</v>
      </c>
      <c r="AS57">
        <v>0.85362719091669537</v>
      </c>
      <c r="AT57">
        <v>0.85501282528856981</v>
      </c>
      <c r="AU57">
        <v>0.85609521830302437</v>
      </c>
      <c r="AV57">
        <v>0.856870877806439</v>
      </c>
      <c r="AW57">
        <v>0.85733728673754184</v>
      </c>
      <c r="AX57">
        <v>0.85749292571254421</v>
      </c>
      <c r="AY57">
        <v>0.85733728673754184</v>
      </c>
      <c r="AZ57">
        <v>0.856870877806439</v>
      </c>
      <c r="BA57">
        <v>0.85609521830302437</v>
      </c>
      <c r="BB57">
        <v>0.85501282528856981</v>
      </c>
      <c r="BC57">
        <v>0.85362719091669537</v>
      </c>
      <c r="BD57">
        <v>0.85194275137059727</v>
      </c>
      <c r="BE57">
        <v>0.84996484785973192</v>
      </c>
      <c r="BF57">
        <v>0.84769968033983667</v>
      </c>
      <c r="BG57">
        <v>0.84515425472851657</v>
      </c>
      <c r="BH57">
        <v>0.84233632447608775</v>
      </c>
      <c r="BI57">
        <v>0.83925432741628248</v>
      </c>
      <c r="BJ57">
        <v>0.83591731886302922</v>
      </c>
      <c r="BK57">
        <v>0.83233490193786819</v>
      </c>
      <c r="BL57">
        <v>0.82851715610849097</v>
      </c>
      <c r="BM57">
        <v>0.8244745648939692</v>
      </c>
      <c r="BN57">
        <v>0.82021794364855038</v>
      </c>
      <c r="BO57">
        <v>0.8157583682760613</v>
      </c>
      <c r="BP57">
        <v>0.81110710565381261</v>
      </c>
      <c r="BQ57">
        <v>0.80627554646152444</v>
      </c>
      <c r="BR57">
        <v>0.80127514102023301</v>
      </c>
      <c r="BS57">
        <v>0.79611733865141288</v>
      </c>
      <c r="BT57">
        <v>0.79081353097042084</v>
      </c>
      <c r="BU57">
        <v>0.78537499943339073</v>
      </c>
      <c r="BV57">
        <v>0.77981286736505451</v>
      </c>
      <c r="BW57">
        <v>0.77413805660847923</v>
      </c>
      <c r="BX57">
        <v>0.76836124885782453</v>
      </c>
      <c r="BY57">
        <v>0.76249285166302339</v>
      </c>
      <c r="BZ57">
        <v>0.75654296903147233</v>
      </c>
      <c r="CA57">
        <v>0.75052137649675332</v>
      </c>
      <c r="CB57">
        <v>0.74443750047819768</v>
      </c>
      <c r="CC57">
        <v>0.73830040171756117</v>
      </c>
      <c r="CD57">
        <v>0.73211876254983477</v>
      </c>
      <c r="CE57">
        <v>0.7259008777437409</v>
      </c>
      <c r="CF57">
        <v>0.71965464863310147</v>
      </c>
      <c r="CG57">
        <v>0.71338758025228166</v>
      </c>
      <c r="CH57">
        <v>0.70710678118654746</v>
      </c>
      <c r="CI57">
        <v>0.7008189658506323</v>
      </c>
      <c r="CJ57">
        <v>0.6945304589153195</v>
      </c>
      <c r="CK57">
        <v>0.68824720161168529</v>
      </c>
      <c r="CL57">
        <v>0.68197475965508758</v>
      </c>
      <c r="CM57">
        <v>0.67571833254544256</v>
      </c>
      <c r="CN57">
        <v>0.66948276401617768</v>
      </c>
      <c r="CO57">
        <v>0.66327255342103508</v>
      </c>
      <c r="CP57">
        <v>0.65709186786514029</v>
      </c>
      <c r="CQ57">
        <v>0.6509445549041194</v>
      </c>
      <c r="CR57">
        <v>0.6448341556522017</v>
      </c>
      <c r="CS57">
        <v>0.6387639181569591</v>
      </c>
      <c r="CT57">
        <v>0.63273681091439671</v>
      </c>
      <c r="CU57">
        <v>0.62675553641338522</v>
      </c>
      <c r="CV57">
        <v>0.6208225446127944</v>
      </c>
      <c r="CW57">
        <v>0.61494004626809085</v>
      </c>
    </row>
    <row r="58" spans="1:101">
      <c r="A58">
        <v>0.62343854853576697</v>
      </c>
      <c r="B58">
        <v>0.62932446808731779</v>
      </c>
      <c r="C58">
        <v>0.63525367371790964</v>
      </c>
      <c r="D58">
        <v>0.64122344989118674</v>
      </c>
      <c r="E58">
        <v>0.64723082193594639</v>
      </c>
      <c r="F58">
        <v>0.65327254328198392</v>
      </c>
      <c r="G58">
        <v>0.65934508276841552</v>
      </c>
      <c r="H58">
        <v>0.66544461213326223</v>
      </c>
      <c r="I58">
        <v>0.67156699380738794</v>
      </c>
      <c r="J58">
        <v>0.67770776915085629</v>
      </c>
      <c r="K58">
        <v>0.68386214728526051</v>
      </c>
      <c r="L58">
        <v>0.69002499469138645</v>
      </c>
      <c r="M58">
        <v>0.69619082575744762</v>
      </c>
      <c r="N58">
        <v>0.7023537944787922</v>
      </c>
      <c r="O58">
        <v>0.70850768752505588</v>
      </c>
      <c r="P58">
        <v>0.71464591890481954</v>
      </c>
      <c r="Q58">
        <v>0.72076152647045511</v>
      </c>
      <c r="R58">
        <v>0.72684717051644643</v>
      </c>
      <c r="S58">
        <v>0.73289513473251333</v>
      </c>
      <c r="T58">
        <v>0.73889732977765443</v>
      </c>
      <c r="U58">
        <v>0.7448452997421311</v>
      </c>
      <c r="V58">
        <v>0.75073023176070897</v>
      </c>
      <c r="W58">
        <v>0.75654296903147233</v>
      </c>
      <c r="X58">
        <v>0.76227402747953499</v>
      </c>
      <c r="Y58">
        <v>0.76791361628335764</v>
      </c>
      <c r="Z58">
        <v>0.77345166245258323</v>
      </c>
      <c r="AA58">
        <v>0.77887783960987778</v>
      </c>
      <c r="AB58">
        <v>0.78418160108492041</v>
      </c>
      <c r="AC58">
        <v>0.78935221737632633</v>
      </c>
      <c r="AD58">
        <v>0.79437881797704524</v>
      </c>
      <c r="AE58">
        <v>0.79925043749106139</v>
      </c>
      <c r="AF58">
        <v>0.80395606589472557</v>
      </c>
      <c r="AG58">
        <v>0.80848470271582773</v>
      </c>
      <c r="AH58">
        <v>0.81282541481890824</v>
      </c>
      <c r="AI58">
        <v>0.81696739739804691</v>
      </c>
      <c r="AJ58">
        <v>0.8209000376904606</v>
      </c>
      <c r="AK58">
        <v>0.82461298083801393</v>
      </c>
      <c r="AL58">
        <v>0.82809619724173189</v>
      </c>
      <c r="AM58">
        <v>0.83134005067931216</v>
      </c>
      <c r="AN58">
        <v>0.83433536639021111</v>
      </c>
      <c r="AO58">
        <v>0.8370734982798651</v>
      </c>
      <c r="AP58">
        <v>0.83954639435653722</v>
      </c>
      <c r="AQ58">
        <v>0.84174665949344252</v>
      </c>
      <c r="AR58">
        <v>0.84366761460703887</v>
      </c>
      <c r="AS58">
        <v>0.84530335136101264</v>
      </c>
      <c r="AT58">
        <v>0.84664878154523759</v>
      </c>
      <c r="AU58">
        <v>0.84769968033983667</v>
      </c>
      <c r="AV58">
        <v>0.84845272275567063</v>
      </c>
      <c r="AW58">
        <v>0.84890551264261316</v>
      </c>
      <c r="AX58">
        <v>0.84905660377358494</v>
      </c>
      <c r="AY58">
        <v>0.84890551264261316</v>
      </c>
      <c r="AZ58">
        <v>0.84845272275567063</v>
      </c>
      <c r="BA58">
        <v>0.84769968033983667</v>
      </c>
      <c r="BB58">
        <v>0.84664878154523759</v>
      </c>
      <c r="BC58">
        <v>0.84530335136101264</v>
      </c>
      <c r="BD58">
        <v>0.84366761460703887</v>
      </c>
      <c r="BE58">
        <v>0.84174665949344252</v>
      </c>
      <c r="BF58">
        <v>0.83954639435653722</v>
      </c>
      <c r="BG58">
        <v>0.8370734982798651</v>
      </c>
      <c r="BH58">
        <v>0.83433536639021111</v>
      </c>
      <c r="BI58">
        <v>0.83134005067931216</v>
      </c>
      <c r="BJ58">
        <v>0.82809619724173189</v>
      </c>
      <c r="BK58">
        <v>0.82461298083801393</v>
      </c>
      <c r="BL58">
        <v>0.8209000376904606</v>
      </c>
      <c r="BM58">
        <v>0.81696739739804691</v>
      </c>
      <c r="BN58">
        <v>0.81282541481890824</v>
      </c>
      <c r="BO58">
        <v>0.80848470271582773</v>
      </c>
      <c r="BP58">
        <v>0.80395606589472557</v>
      </c>
      <c r="BQ58">
        <v>0.79925043749106139</v>
      </c>
      <c r="BR58">
        <v>0.79437881797704524</v>
      </c>
      <c r="BS58">
        <v>0.78935221737632633</v>
      </c>
      <c r="BT58">
        <v>0.78418160108492041</v>
      </c>
      <c r="BU58">
        <v>0.77887783960987778</v>
      </c>
      <c r="BV58">
        <v>0.77345166245258323</v>
      </c>
      <c r="BW58">
        <v>0.76791361628335764</v>
      </c>
      <c r="BX58">
        <v>0.76227402747953499</v>
      </c>
      <c r="BY58">
        <v>0.75654296903147233</v>
      </c>
      <c r="BZ58">
        <v>0.75073023176070897</v>
      </c>
      <c r="CA58">
        <v>0.7448452997421311</v>
      </c>
      <c r="CB58">
        <v>0.73889732977765443</v>
      </c>
      <c r="CC58">
        <v>0.73289513473251333</v>
      </c>
      <c r="CD58">
        <v>0.72684717051644643</v>
      </c>
      <c r="CE58">
        <v>0.72076152647045511</v>
      </c>
      <c r="CF58">
        <v>0.71464591890481954</v>
      </c>
      <c r="CG58">
        <v>0.70850768752505588</v>
      </c>
      <c r="CH58">
        <v>0.7023537944787922</v>
      </c>
      <c r="CI58">
        <v>0.69619082575744762</v>
      </c>
      <c r="CJ58">
        <v>0.69002499469138645</v>
      </c>
      <c r="CK58">
        <v>0.68386214728526051</v>
      </c>
      <c r="CL58">
        <v>0.67770776915085629</v>
      </c>
      <c r="CM58">
        <v>0.67156699380738794</v>
      </c>
      <c r="CN58">
        <v>0.66544461213326223</v>
      </c>
      <c r="CO58">
        <v>0.65934508276841552</v>
      </c>
      <c r="CP58">
        <v>0.65327254328198392</v>
      </c>
      <c r="CQ58">
        <v>0.64723082193594639</v>
      </c>
      <c r="CR58">
        <v>0.64122344989118674</v>
      </c>
      <c r="CS58">
        <v>0.63525367371790964</v>
      </c>
      <c r="CT58">
        <v>0.62932446808731779</v>
      </c>
      <c r="CU58">
        <v>0.62343854853576697</v>
      </c>
      <c r="CV58">
        <v>0.61759838420614743</v>
      </c>
      <c r="CW58">
        <v>0.61180621048391726</v>
      </c>
    </row>
    <row r="59" spans="1:101">
      <c r="A59">
        <v>0.62005591472359156</v>
      </c>
      <c r="B59">
        <v>0.62584565613240983</v>
      </c>
      <c r="C59">
        <v>0.63167616570923679</v>
      </c>
      <c r="D59">
        <v>0.63754471824645376</v>
      </c>
      <c r="E59">
        <v>0.64344833638991106</v>
      </c>
      <c r="F59">
        <v>0.64938377864070684</v>
      </c>
      <c r="G59">
        <v>0.65534752746946368</v>
      </c>
      <c r="H59">
        <v>0.66133577764939966</v>
      </c>
      <c r="I59">
        <v>0.66734442492785984</v>
      </c>
      <c r="J59">
        <v>0.67336905516987278</v>
      </c>
      <c r="K59">
        <v>0.67940493412160019</v>
      </c>
      <c r="L59">
        <v>0.68544699795604958</v>
      </c>
      <c r="M59">
        <v>0.69148984477787723</v>
      </c>
      <c r="N59">
        <v>0.69752772727824996</v>
      </c>
      <c r="O59">
        <v>0.7035545467442017</v>
      </c>
      <c r="P59">
        <v>0.70956384863934041</v>
      </c>
      <c r="Q59">
        <v>0.71554881998367192</v>
      </c>
      <c r="R59">
        <v>0.72150228876922406</v>
      </c>
      <c r="S59">
        <v>0.72741672565452775</v>
      </c>
      <c r="T59">
        <v>0.73328424818426086</v>
      </c>
      <c r="U59">
        <v>0.73909662777987017</v>
      </c>
      <c r="V59">
        <v>0.7448452997421311</v>
      </c>
      <c r="W59">
        <v>0.75052137649675332</v>
      </c>
      <c r="X59">
        <v>0.75611566429869337</v>
      </c>
      <c r="Y59">
        <v>0.76161868358924112</v>
      </c>
      <c r="Z59">
        <v>0.76702069317172372</v>
      </c>
      <c r="AA59">
        <v>0.77231171833646506</v>
      </c>
      <c r="AB59">
        <v>0.77748158302322412</v>
      </c>
      <c r="AC59">
        <v>0.78251994605968467</v>
      </c>
      <c r="AD59">
        <v>0.787416341457844</v>
      </c>
      <c r="AE59">
        <v>0.79216022268679298</v>
      </c>
      <c r="AF59">
        <v>0.79674101077107495</v>
      </c>
      <c r="AG59">
        <v>0.80114814598955664</v>
      </c>
      <c r="AH59">
        <v>0.80537114287181899</v>
      </c>
      <c r="AI59">
        <v>0.80939964810908283</v>
      </c>
      <c r="AJ59">
        <v>0.81322350091647488</v>
      </c>
      <c r="AK59">
        <v>0.81683279530513264</v>
      </c>
      <c r="AL59">
        <v>0.82021794364855038</v>
      </c>
      <c r="AM59">
        <v>0.82336974086010972</v>
      </c>
      <c r="AN59">
        <v>0.82627942844039726</v>
      </c>
      <c r="AO59">
        <v>0.8289387576061058</v>
      </c>
      <c r="AP59">
        <v>0.83134005067931216</v>
      </c>
      <c r="AQ59">
        <v>0.83347625989871565</v>
      </c>
      <c r="AR59">
        <v>0.83534102281461531</v>
      </c>
      <c r="AS59">
        <v>0.83692871344815345</v>
      </c>
      <c r="AT59">
        <v>0.83823448843321269</v>
      </c>
      <c r="AU59">
        <v>0.83925432741628248</v>
      </c>
      <c r="AV59">
        <v>0.83998506706487708</v>
      </c>
      <c r="AW59">
        <v>0.84042442812729679</v>
      </c>
      <c r="AX59">
        <v>0.84057103509363273</v>
      </c>
      <c r="AY59">
        <v>0.84042442812729679</v>
      </c>
      <c r="AZ59">
        <v>0.83998506706487708</v>
      </c>
      <c r="BA59">
        <v>0.83925432741628248</v>
      </c>
      <c r="BB59">
        <v>0.83823448843321269</v>
      </c>
      <c r="BC59">
        <v>0.83692871344815345</v>
      </c>
      <c r="BD59">
        <v>0.83534102281461531</v>
      </c>
      <c r="BE59">
        <v>0.83347625989871565</v>
      </c>
      <c r="BF59">
        <v>0.83134005067931216</v>
      </c>
      <c r="BG59">
        <v>0.8289387576061058</v>
      </c>
      <c r="BH59">
        <v>0.82627942844039726</v>
      </c>
      <c r="BI59">
        <v>0.82336974086010972</v>
      </c>
      <c r="BJ59">
        <v>0.82021794364855038</v>
      </c>
      <c r="BK59">
        <v>0.81683279530513264</v>
      </c>
      <c r="BL59">
        <v>0.81322350091647488</v>
      </c>
      <c r="BM59">
        <v>0.80939964810908283</v>
      </c>
      <c r="BN59">
        <v>0.80537114287181899</v>
      </c>
      <c r="BO59">
        <v>0.80114814598955664</v>
      </c>
      <c r="BP59">
        <v>0.79674101077107495</v>
      </c>
      <c r="BQ59">
        <v>0.79216022268679298</v>
      </c>
      <c r="BR59">
        <v>0.787416341457844</v>
      </c>
      <c r="BS59">
        <v>0.78251994605968467</v>
      </c>
      <c r="BT59">
        <v>0.77748158302322412</v>
      </c>
      <c r="BU59">
        <v>0.77231171833646506</v>
      </c>
      <c r="BV59">
        <v>0.76702069317172372</v>
      </c>
      <c r="BW59">
        <v>0.76161868358924112</v>
      </c>
      <c r="BX59">
        <v>0.75611566429869337</v>
      </c>
      <c r="BY59">
        <v>0.75052137649675332</v>
      </c>
      <c r="BZ59">
        <v>0.7448452997421311</v>
      </c>
      <c r="CA59">
        <v>0.73909662777987017</v>
      </c>
      <c r="CB59">
        <v>0.73328424818426086</v>
      </c>
      <c r="CC59">
        <v>0.72741672565452775</v>
      </c>
      <c r="CD59">
        <v>0.72150228876922406</v>
      </c>
      <c r="CE59">
        <v>0.71554881998367192</v>
      </c>
      <c r="CF59">
        <v>0.70956384863934041</v>
      </c>
      <c r="CG59">
        <v>0.7035545467442017</v>
      </c>
      <c r="CH59">
        <v>0.69752772727824996</v>
      </c>
      <c r="CI59">
        <v>0.69148984477787723</v>
      </c>
      <c r="CJ59">
        <v>0.68544699795604958</v>
      </c>
      <c r="CK59">
        <v>0.67940493412160019</v>
      </c>
      <c r="CL59">
        <v>0.67336905516987278</v>
      </c>
      <c r="CM59">
        <v>0.66734442492785984</v>
      </c>
      <c r="CN59">
        <v>0.66133577764939966</v>
      </c>
      <c r="CO59">
        <v>0.65534752746946368</v>
      </c>
      <c r="CP59">
        <v>0.64938377864070684</v>
      </c>
      <c r="CQ59">
        <v>0.64344833638991106</v>
      </c>
      <c r="CR59">
        <v>0.63754471824645376</v>
      </c>
      <c r="CS59">
        <v>0.63167616570923679</v>
      </c>
      <c r="CT59">
        <v>0.62584565613240983</v>
      </c>
      <c r="CU59">
        <v>0.62005591472359156</v>
      </c>
      <c r="CV59">
        <v>0.61430942656098375</v>
      </c>
      <c r="CW59">
        <v>0.60860844854773433</v>
      </c>
    </row>
    <row r="60" spans="1:101">
      <c r="A60">
        <v>0.61661194372763972</v>
      </c>
      <c r="B60">
        <v>0.62230486023376674</v>
      </c>
      <c r="C60">
        <v>0.62803606178050531</v>
      </c>
      <c r="D60">
        <v>0.63380281690140849</v>
      </c>
      <c r="E60">
        <v>0.63960214906683133</v>
      </c>
      <c r="F60">
        <v>0.6454308254350144</v>
      </c>
      <c r="G60">
        <v>0.65128534575250219</v>
      </c>
      <c r="H60">
        <v>0.65716193150748525</v>
      </c>
      <c r="I60">
        <v>0.66305651545208144</v>
      </c>
      <c r="J60">
        <v>0.66896473162244963</v>
      </c>
      <c r="K60">
        <v>0.67488190599877129</v>
      </c>
      <c r="L60">
        <v>0.68080304796038771</v>
      </c>
      <c r="M60">
        <v>0.6867228427044848</v>
      </c>
      <c r="N60">
        <v>0.6926356448094152</v>
      </c>
      <c r="O60">
        <v>0.69853547313569964</v>
      </c>
      <c r="P60">
        <v>0.70441600726861031</v>
      </c>
      <c r="Q60">
        <v>0.71027058571556756</v>
      </c>
      <c r="R60">
        <v>0.7160922060789302</v>
      </c>
      <c r="S60">
        <v>0.72187352742963606</v>
      </c>
      <c r="T60">
        <v>0.72760687510899891</v>
      </c>
      <c r="U60">
        <v>0.73328424818426086</v>
      </c>
      <c r="V60">
        <v>0.73889732977765443</v>
      </c>
      <c r="W60">
        <v>0.74443750047819768</v>
      </c>
      <c r="X60">
        <v>0.74989585502970002</v>
      </c>
      <c r="Y60">
        <v>0.75526322246702016</v>
      </c>
      <c r="Z60">
        <v>0.76053018984509069</v>
      </c>
      <c r="AA60">
        <v>0.76568712967131458</v>
      </c>
      <c r="AB60">
        <v>0.77072423111149901</v>
      </c>
      <c r="AC60">
        <v>0.77563153499252879</v>
      </c>
      <c r="AD60">
        <v>0.78039897257170798</v>
      </c>
      <c r="AE60">
        <v>0.78501640798355832</v>
      </c>
      <c r="AF60">
        <v>0.78947368421052633</v>
      </c>
      <c r="AG60">
        <v>0.79376067235547787</v>
      </c>
      <c r="AH60">
        <v>0.79786732392223936</v>
      </c>
      <c r="AI60">
        <v>0.80178372573727308</v>
      </c>
      <c r="AJ60">
        <v>0.80550015707254596</v>
      </c>
      <c r="AK60">
        <v>0.80900714845869692</v>
      </c>
      <c r="AL60">
        <v>0.81229554161082351</v>
      </c>
      <c r="AM60">
        <v>0.81535654982875683</v>
      </c>
      <c r="AN60">
        <v>0.81818181818181823</v>
      </c>
      <c r="AO60">
        <v>0.82076348274687416</v>
      </c>
      <c r="AP60">
        <v>0.82309422814004563</v>
      </c>
      <c r="AQ60">
        <v>0.8251673425684185</v>
      </c>
      <c r="AR60">
        <v>0.82697676962995681</v>
      </c>
      <c r="AS60">
        <v>0.82851715610849097</v>
      </c>
      <c r="AT60">
        <v>0.8297838950466252</v>
      </c>
      <c r="AU60">
        <v>0.83077316343256702</v>
      </c>
      <c r="AV60">
        <v>0.83148195390654334</v>
      </c>
      <c r="AW60">
        <v>0.8319080999773526</v>
      </c>
      <c r="AX60">
        <v>0.83205029433784372</v>
      </c>
      <c r="AY60">
        <v>0.8319080999773526</v>
      </c>
      <c r="AZ60">
        <v>0.83148195390654334</v>
      </c>
      <c r="BA60">
        <v>0.83077316343256702</v>
      </c>
      <c r="BB60">
        <v>0.8297838950466252</v>
      </c>
      <c r="BC60">
        <v>0.82851715610849097</v>
      </c>
      <c r="BD60">
        <v>0.82697676962995681</v>
      </c>
      <c r="BE60">
        <v>0.8251673425684185</v>
      </c>
      <c r="BF60">
        <v>0.82309422814004563</v>
      </c>
      <c r="BG60">
        <v>0.82076348274687416</v>
      </c>
      <c r="BH60">
        <v>0.81818181818181823</v>
      </c>
      <c r="BI60">
        <v>0.81535654982875683</v>
      </c>
      <c r="BJ60">
        <v>0.81229554161082351</v>
      </c>
      <c r="BK60">
        <v>0.80900714845869692</v>
      </c>
      <c r="BL60">
        <v>0.80550015707254596</v>
      </c>
      <c r="BM60">
        <v>0.80178372573727308</v>
      </c>
      <c r="BN60">
        <v>0.79786732392223936</v>
      </c>
      <c r="BO60">
        <v>0.79376067235547787</v>
      </c>
      <c r="BP60">
        <v>0.78947368421052633</v>
      </c>
      <c r="BQ60">
        <v>0.78501640798355832</v>
      </c>
      <c r="BR60">
        <v>0.78039897257170798</v>
      </c>
      <c r="BS60">
        <v>0.77563153499252879</v>
      </c>
      <c r="BT60">
        <v>0.77072423111149901</v>
      </c>
      <c r="BU60">
        <v>0.76568712967131458</v>
      </c>
      <c r="BV60">
        <v>0.76053018984509069</v>
      </c>
      <c r="BW60">
        <v>0.75526322246702016</v>
      </c>
      <c r="BX60">
        <v>0.74989585502970002</v>
      </c>
      <c r="BY60">
        <v>0.74443750047819768</v>
      </c>
      <c r="BZ60">
        <v>0.73889732977765443</v>
      </c>
      <c r="CA60">
        <v>0.73328424818426086</v>
      </c>
      <c r="CB60">
        <v>0.72760687510899891</v>
      </c>
      <c r="CC60">
        <v>0.72187352742963606</v>
      </c>
      <c r="CD60">
        <v>0.7160922060789302</v>
      </c>
      <c r="CE60">
        <v>0.71027058571556756</v>
      </c>
      <c r="CF60">
        <v>0.70441600726861031</v>
      </c>
      <c r="CG60">
        <v>0.69853547313569964</v>
      </c>
      <c r="CH60">
        <v>0.6926356448094152</v>
      </c>
      <c r="CI60">
        <v>0.6867228427044848</v>
      </c>
      <c r="CJ60">
        <v>0.68080304796038771</v>
      </c>
      <c r="CK60">
        <v>0.67488190599877129</v>
      </c>
      <c r="CL60">
        <v>0.66896473162244963</v>
      </c>
      <c r="CM60">
        <v>0.66305651545208144</v>
      </c>
      <c r="CN60">
        <v>0.65716193150748525</v>
      </c>
      <c r="CO60">
        <v>0.65128534575250219</v>
      </c>
      <c r="CP60">
        <v>0.6454308254350144</v>
      </c>
      <c r="CQ60">
        <v>0.63960214906683133</v>
      </c>
      <c r="CR60">
        <v>0.63380281690140849</v>
      </c>
      <c r="CS60">
        <v>0.62803606178050531</v>
      </c>
      <c r="CT60">
        <v>0.62230486023376674</v>
      </c>
      <c r="CU60">
        <v>0.61661194372763972</v>
      </c>
      <c r="CV60">
        <v>0.61095980997191757</v>
      </c>
      <c r="CW60">
        <v>0.60535073420344632</v>
      </c>
    </row>
    <row r="61" spans="1:101">
      <c r="A61">
        <v>0.61311088424237081</v>
      </c>
      <c r="B61">
        <v>0.61870649872859595</v>
      </c>
      <c r="C61">
        <v>0.62433795542110304</v>
      </c>
      <c r="D61">
        <v>0.63000252001512003</v>
      </c>
      <c r="E61">
        <v>0.6356972202999055</v>
      </c>
      <c r="F61">
        <v>0.64141883564044466</v>
      </c>
      <c r="G61">
        <v>0.64716388664211888</v>
      </c>
      <c r="H61">
        <v>0.6529286250990104</v>
      </c>
      <c r="I61">
        <v>0.65870902433804213</v>
      </c>
      <c r="J61">
        <v>0.66450077008300534</v>
      </c>
      <c r="K61">
        <v>0.67029925197458817</v>
      </c>
      <c r="L61">
        <v>0.67609955589455351</v>
      </c>
      <c r="M61">
        <v>0.68189645725404258</v>
      </c>
      <c r="N61">
        <v>0.68768441541730962</v>
      </c>
      <c r="O61">
        <v>0.69345756944273851</v>
      </c>
      <c r="P61">
        <v>0.69920973533238417</v>
      </c>
      <c r="Q61">
        <v>0.7049344049891616</v>
      </c>
      <c r="R61">
        <v>0.71062474708672352</v>
      </c>
      <c r="S61">
        <v>0.71627361006058088</v>
      </c>
      <c r="T61">
        <v>0.72187352742963606</v>
      </c>
      <c r="U61">
        <v>0.72741672565452775</v>
      </c>
      <c r="V61">
        <v>0.73289513473251333</v>
      </c>
      <c r="W61">
        <v>0.73830040171756117</v>
      </c>
      <c r="X61">
        <v>0.74362390733842398</v>
      </c>
      <c r="Y61">
        <v>0.74885678586631144</v>
      </c>
      <c r="Z61">
        <v>0.75398994835705202</v>
      </c>
      <c r="AA61">
        <v>0.75901410936008384</v>
      </c>
      <c r="AB61">
        <v>0.76391981714817447</v>
      </c>
      <c r="AC61">
        <v>0.76869748747745892</v>
      </c>
      <c r="AD61">
        <v>0.77333744083748024</v>
      </c>
      <c r="AE61">
        <v>0.77782994309582643</v>
      </c>
      <c r="AF61">
        <v>0.78216524938237297</v>
      </c>
      <c r="AG61">
        <v>0.78633365099493413</v>
      </c>
      <c r="AH61">
        <v>0.79032552504244813</v>
      </c>
      <c r="AI61">
        <v>0.79413138647502146</v>
      </c>
      <c r="AJ61">
        <v>0.79774194208380944</v>
      </c>
      <c r="AK61">
        <v>0.80114814598955664</v>
      </c>
      <c r="AL61">
        <v>0.80434125607855766</v>
      </c>
      <c r="AM61">
        <v>0.8073128907907694</v>
      </c>
      <c r="AN61">
        <v>0.8100550856187968</v>
      </c>
      <c r="AO61">
        <v>0.81256034864038795</v>
      </c>
      <c r="AP61">
        <v>0.81482171438266671</v>
      </c>
      <c r="AQ61">
        <v>0.81683279530513264</v>
      </c>
      <c r="AR61">
        <v>0.81858783019167947</v>
      </c>
      <c r="AS61">
        <v>0.82008172876034902</v>
      </c>
      <c r="AT61">
        <v>0.82131011183360769</v>
      </c>
      <c r="AU61">
        <v>0.82226934646149674</v>
      </c>
      <c r="AV61">
        <v>0.82295657545438694</v>
      </c>
      <c r="AW61">
        <v>0.82336974086010972</v>
      </c>
      <c r="AX61">
        <v>0.82350760101023623</v>
      </c>
      <c r="AY61">
        <v>0.82336974086010972</v>
      </c>
      <c r="AZ61">
        <v>0.82295657545438694</v>
      </c>
      <c r="BA61">
        <v>0.82226934646149674</v>
      </c>
      <c r="BB61">
        <v>0.82131011183360769</v>
      </c>
      <c r="BC61">
        <v>0.82008172876034902</v>
      </c>
      <c r="BD61">
        <v>0.81858783019167947</v>
      </c>
      <c r="BE61">
        <v>0.81683279530513264</v>
      </c>
      <c r="BF61">
        <v>0.81482171438266671</v>
      </c>
      <c r="BG61">
        <v>0.81256034864038795</v>
      </c>
      <c r="BH61">
        <v>0.8100550856187968</v>
      </c>
      <c r="BI61">
        <v>0.8073128907907694</v>
      </c>
      <c r="BJ61">
        <v>0.80434125607855766</v>
      </c>
      <c r="BK61">
        <v>0.80114814598955664</v>
      </c>
      <c r="BL61">
        <v>0.79774194208380944</v>
      </c>
      <c r="BM61">
        <v>0.79413138647502146</v>
      </c>
      <c r="BN61">
        <v>0.79032552504244813</v>
      </c>
      <c r="BO61">
        <v>0.78633365099493413</v>
      </c>
      <c r="BP61">
        <v>0.78216524938237297</v>
      </c>
      <c r="BQ61">
        <v>0.77782994309582643</v>
      </c>
      <c r="BR61">
        <v>0.77333744083748024</v>
      </c>
      <c r="BS61">
        <v>0.76869748747745892</v>
      </c>
      <c r="BT61">
        <v>0.76391981714817447</v>
      </c>
      <c r="BU61">
        <v>0.75901410936008384</v>
      </c>
      <c r="BV61">
        <v>0.75398994835705202</v>
      </c>
      <c r="BW61">
        <v>0.74885678586631144</v>
      </c>
      <c r="BX61">
        <v>0.74362390733842398</v>
      </c>
      <c r="BY61">
        <v>0.73830040171756117</v>
      </c>
      <c r="BZ61">
        <v>0.73289513473251333</v>
      </c>
      <c r="CA61">
        <v>0.72741672565452775</v>
      </c>
      <c r="CB61">
        <v>0.72187352742963606</v>
      </c>
      <c r="CC61">
        <v>0.71627361006058088</v>
      </c>
      <c r="CD61">
        <v>0.71062474708672352</v>
      </c>
      <c r="CE61">
        <v>0.7049344049891616</v>
      </c>
      <c r="CF61">
        <v>0.69920973533238417</v>
      </c>
      <c r="CG61">
        <v>0.69345756944273851</v>
      </c>
      <c r="CH61">
        <v>0.68768441541730962</v>
      </c>
      <c r="CI61">
        <v>0.68189645725404258</v>
      </c>
      <c r="CJ61">
        <v>0.67609955589455351</v>
      </c>
      <c r="CK61">
        <v>0.67029925197458817</v>
      </c>
      <c r="CL61">
        <v>0.66450077008300534</v>
      </c>
      <c r="CM61">
        <v>0.65870902433804213</v>
      </c>
      <c r="CN61">
        <v>0.6529286250990104</v>
      </c>
      <c r="CO61">
        <v>0.64716388664211888</v>
      </c>
      <c r="CP61">
        <v>0.64141883564044466</v>
      </c>
      <c r="CQ61">
        <v>0.6356972202999055</v>
      </c>
      <c r="CR61">
        <v>0.63000252001512003</v>
      </c>
      <c r="CS61">
        <v>0.62433795542110304</v>
      </c>
      <c r="CT61">
        <v>0.61870649872859595</v>
      </c>
      <c r="CU61">
        <v>0.61311088424237081</v>
      </c>
      <c r="CV61">
        <v>0.60755361897291593</v>
      </c>
      <c r="CW61">
        <v>0.60203699326244753</v>
      </c>
    </row>
    <row r="62" spans="1:101">
      <c r="A62" s="7">
        <f>Param!$B$29/2/SQRT(Param!$B$29*Param!$B$29/4+POWER(ROW()-Param!$C$43,2)+POWER(COLUMN()-Param!$C$42,2))</f>
        <v>0.786819105973529</v>
      </c>
    </row>
  </sheetData>
  <conditionalFormatting sqref="A1:CW61">
    <cfRule type="colorScale" priority="1">
      <colorScale>
        <cfvo type="num" val="0"/>
        <cfvo type="num" val="1"/>
        <color theme="1"/>
        <color theme="0"/>
      </colorScale>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sheetPr codeName="Feuil8"/>
  <dimension ref="A1:FD223"/>
  <sheetViews>
    <sheetView topLeftCell="A100" zoomScale="70" zoomScaleNormal="70" workbookViewId="0">
      <selection activeCell="BD132" sqref="BD132"/>
    </sheetView>
  </sheetViews>
  <sheetFormatPr baseColWidth="10" defaultColWidth="2.85546875" defaultRowHeight="15"/>
  <sheetData>
    <row r="1" spans="1:160" ht="15" customHeight="1">
      <c r="A1">
        <v>0.21437323142813605</v>
      </c>
      <c r="B1">
        <v>0.21756410818272076</v>
      </c>
      <c r="C1">
        <v>0.22083289166799167</v>
      </c>
      <c r="D1">
        <v>0.2241814387174437</v>
      </c>
      <c r="E1">
        <v>0.22761157522788428</v>
      </c>
      <c r="F1">
        <v>0.23112508176051214</v>
      </c>
      <c r="G1">
        <v>0.2347236769339624</v>
      </c>
      <c r="H1">
        <v>0.23840899834336721</v>
      </c>
      <c r="I1">
        <v>0.24218258071629017</v>
      </c>
      <c r="J1">
        <v>0.24604583099342381</v>
      </c>
      <c r="K1">
        <v>0.25</v>
      </c>
      <c r="L1">
        <v>0.25404615035403849</v>
      </c>
      <c r="M1">
        <v>0.25818512024125861</v>
      </c>
      <c r="N1">
        <v>0.26241748267550802</v>
      </c>
      <c r="O1">
        <v>0.26674349986019996</v>
      </c>
      <c r="P1">
        <v>0.2711630722733202</v>
      </c>
      <c r="Q1">
        <v>0.27567568211951932</v>
      </c>
      <c r="R1">
        <v>0.28028033083179688</v>
      </c>
      <c r="S1">
        <v>0.28497547036722076</v>
      </c>
      <c r="T1">
        <v>0.2897589281316898</v>
      </c>
      <c r="U1">
        <v>0.29462782549439481</v>
      </c>
      <c r="V1">
        <v>0.29957849002046333</v>
      </c>
      <c r="W1">
        <v>0.3046063617678621</v>
      </c>
      <c r="X1">
        <v>0.30970589426965262</v>
      </c>
      <c r="Y1">
        <v>0.31487045116242401</v>
      </c>
      <c r="Z1">
        <v>0.32009219983223997</v>
      </c>
      <c r="AA1">
        <v>0.32536200393459597</v>
      </c>
      <c r="AB1">
        <v>0.33066931720496501</v>
      </c>
      <c r="AC1">
        <v>0.33600208160654393</v>
      </c>
      <c r="AD1">
        <v>0.34134663354960021</v>
      </c>
      <c r="AE1">
        <v>0.34668762264076819</v>
      </c>
      <c r="AF1">
        <v>0.35200794814759523</v>
      </c>
      <c r="AG1">
        <v>0.35728871904689341</v>
      </c>
      <c r="AH1">
        <v>0.36250924410358848</v>
      </c>
      <c r="AI1">
        <v>0.36764705882352944</v>
      </c>
      <c r="AJ1">
        <v>0.37267799624996495</v>
      </c>
      <c r="AK1">
        <v>0.37757630833136058</v>
      </c>
      <c r="AL1">
        <v>0.382314843879135</v>
      </c>
      <c r="AM1">
        <v>0.3868652878688581</v>
      </c>
      <c r="AN1">
        <v>0.39119846495275362</v>
      </c>
      <c r="AO1">
        <v>0.39528470752104744</v>
      </c>
      <c r="AP1">
        <v>0.3990942855088131</v>
      </c>
      <c r="AQ1">
        <v>0.40259789150051928</v>
      </c>
      <c r="AR1">
        <v>0.40576717072574719</v>
      </c>
      <c r="AS1">
        <v>0.40857528153788336</v>
      </c>
      <c r="AT1">
        <v>0.41099746826339323</v>
      </c>
      <c r="AU1">
        <v>0.41301162528443108</v>
      </c>
      <c r="AV1">
        <v>0.41459882925416214</v>
      </c>
      <c r="AW1">
        <v>0.41574381577358704</v>
      </c>
      <c r="AX1">
        <v>0.41643537790798096</v>
      </c>
      <c r="AY1">
        <v>0.41666666666666669</v>
      </c>
      <c r="AZ1">
        <v>0.41643537790798096</v>
      </c>
      <c r="BA1">
        <v>0.41574381577358704</v>
      </c>
      <c r="BB1">
        <v>0.41459882925416214</v>
      </c>
      <c r="BC1">
        <v>0.41301162528443108</v>
      </c>
      <c r="BD1">
        <v>0.41099746826339323</v>
      </c>
      <c r="BE1">
        <v>0.40857528153788336</v>
      </c>
      <c r="BF1">
        <v>0.40576717072574719</v>
      </c>
      <c r="BG1">
        <v>0.40259789150051928</v>
      </c>
      <c r="BH1">
        <v>0.3990942855088131</v>
      </c>
      <c r="BI1">
        <v>0.39528470752104744</v>
      </c>
      <c r="BJ1">
        <v>0.39119846495275362</v>
      </c>
      <c r="BK1">
        <v>0.3868652878688581</v>
      </c>
      <c r="BL1">
        <v>0.382314843879135</v>
      </c>
      <c r="BM1">
        <v>0.37757630833136058</v>
      </c>
      <c r="BN1">
        <v>0.37267799624996495</v>
      </c>
      <c r="BO1">
        <v>0.36764705882352944</v>
      </c>
      <c r="BP1">
        <v>0.36250924410358848</v>
      </c>
      <c r="BQ1">
        <v>0.35728871904689341</v>
      </c>
      <c r="BR1">
        <v>0.35200794814759523</v>
      </c>
      <c r="BS1">
        <v>0.34668762264076819</v>
      </c>
      <c r="BT1">
        <v>0.34134663354960021</v>
      </c>
      <c r="BU1">
        <v>0.33600208160654393</v>
      </c>
      <c r="BV1">
        <v>0.33066931720496501</v>
      </c>
      <c r="BW1">
        <v>0.32536200393459597</v>
      </c>
      <c r="BX1">
        <v>0.32009219983223997</v>
      </c>
      <c r="BY1">
        <v>0.31487045116242401</v>
      </c>
      <c r="BZ1">
        <v>0.30970589426965262</v>
      </c>
      <c r="CA1">
        <v>0.3046063617678621</v>
      </c>
      <c r="CB1">
        <v>0.29957849002046333</v>
      </c>
      <c r="CC1">
        <v>0.29462782549439481</v>
      </c>
      <c r="CD1">
        <v>0.2897589281316898</v>
      </c>
      <c r="CE1">
        <v>0.28497547036722076</v>
      </c>
      <c r="CF1">
        <v>0.28028033083179688</v>
      </c>
      <c r="CG1">
        <v>0.27567568211951932</v>
      </c>
      <c r="CH1">
        <v>0.2711630722733202</v>
      </c>
      <c r="CI1">
        <v>0.26674349986019996</v>
      </c>
      <c r="CJ1">
        <v>0.26241748267550802</v>
      </c>
      <c r="CK1">
        <v>0.25818512024125861</v>
      </c>
      <c r="CL1">
        <v>0.25404615035403849</v>
      </c>
      <c r="CM1">
        <v>0.25</v>
      </c>
      <c r="CN1">
        <v>0.24604583099342381</v>
      </c>
      <c r="CO1">
        <v>0.24218258071629017</v>
      </c>
      <c r="CP1">
        <v>0.23840899834336721</v>
      </c>
      <c r="CQ1">
        <v>0.2347236769339624</v>
      </c>
      <c r="CR1">
        <v>0.23112508176051214</v>
      </c>
      <c r="CS1">
        <v>0.22761157522788428</v>
      </c>
      <c r="CT1">
        <v>0.2241814387174437</v>
      </c>
      <c r="CU1">
        <v>0.22083289166799167</v>
      </c>
      <c r="CV1">
        <v>0.21756410818272076</v>
      </c>
      <c r="CW1">
        <v>0.21437323142813605</v>
      </c>
      <c r="EJ1" s="53" t="s">
        <v>231</v>
      </c>
      <c r="EK1" s="53"/>
      <c r="EL1" s="53"/>
      <c r="EM1" s="53"/>
      <c r="EN1" s="53"/>
      <c r="EO1" s="53"/>
      <c r="EP1" s="53"/>
      <c r="EQ1" s="53"/>
      <c r="ER1" s="53"/>
      <c r="ES1" s="53"/>
      <c r="ET1" s="53"/>
      <c r="EU1" s="53"/>
      <c r="EV1" s="53"/>
      <c r="EW1" s="53"/>
      <c r="EX1" s="53"/>
      <c r="EY1" s="53"/>
      <c r="EZ1" s="53"/>
      <c r="FA1" s="53"/>
      <c r="FB1" s="53"/>
      <c r="FC1" s="53"/>
      <c r="FD1" s="53"/>
    </row>
    <row r="2" spans="1:160">
      <c r="A2">
        <v>0.21625779731545086</v>
      </c>
      <c r="B2">
        <v>0.21953486806734671</v>
      </c>
      <c r="C2">
        <v>0.22289467238171623</v>
      </c>
      <c r="D2">
        <v>0.22633936510629632</v>
      </c>
      <c r="E2">
        <v>0.22987108766186207</v>
      </c>
      <c r="F2">
        <v>0.23349195419267574</v>
      </c>
      <c r="G2">
        <v>0.23720403540250984</v>
      </c>
      <c r="H2">
        <v>0.24100933977490593</v>
      </c>
      <c r="I2">
        <v>0.24490979184596631</v>
      </c>
      <c r="J2">
        <v>0.24890720716672721</v>
      </c>
      <c r="K2">
        <v>0.25300326356074615</v>
      </c>
      <c r="L2">
        <v>0.25719946825196582</v>
      </c>
      <c r="M2">
        <v>0.26149712040956502</v>
      </c>
      <c r="N2">
        <v>0.26589726863219815</v>
      </c>
      <c r="O2">
        <v>0.2704006628761399</v>
      </c>
      <c r="P2">
        <v>0.27500770032341509</v>
      </c>
      <c r="Q2">
        <v>0.27971836469084038</v>
      </c>
      <c r="R2">
        <v>0.28453215850374086</v>
      </c>
      <c r="S2">
        <v>0.28944802790468077</v>
      </c>
      <c r="T2">
        <v>0.29446427964471594</v>
      </c>
      <c r="U2">
        <v>0.29957849002046333</v>
      </c>
      <c r="V2">
        <v>0.3047874056838567</v>
      </c>
      <c r="W2">
        <v>0.31008683647302115</v>
      </c>
      <c r="X2">
        <v>0.31547154070316796</v>
      </c>
      <c r="Y2">
        <v>0.32093510372693551</v>
      </c>
      <c r="Z2">
        <v>0.32646981103473138</v>
      </c>
      <c r="AA2">
        <v>0.33206651772615936</v>
      </c>
      <c r="AB2">
        <v>0.337714516848937</v>
      </c>
      <c r="AC2">
        <v>0.34340140987172252</v>
      </c>
      <c r="AD2">
        <v>0.34911298342371599</v>
      </c>
      <c r="AE2">
        <v>0.35483309737728724</v>
      </c>
      <c r="AF2">
        <v>0.36054359033610062</v>
      </c>
      <c r="AG2">
        <v>0.36622420956815477</v>
      </c>
      <c r="AH2">
        <v>0.37185257331795601</v>
      </c>
      <c r="AI2">
        <v>0.37740417414948024</v>
      </c>
      <c r="AJ2">
        <v>0.38285243239480549</v>
      </c>
      <c r="AK2">
        <v>0.38816880877783555</v>
      </c>
      <c r="AL2">
        <v>0.39332298470472038</v>
      </c>
      <c r="AM2">
        <v>0.39828311742322886</v>
      </c>
      <c r="AN2">
        <v>0.40301617513697563</v>
      </c>
      <c r="AO2">
        <v>0.40748835414925527</v>
      </c>
      <c r="AP2">
        <v>0.41166557621174016</v>
      </c>
      <c r="AQ2">
        <v>0.41551405957158349</v>
      </c>
      <c r="AR2">
        <v>0.41900095197124432</v>
      </c>
      <c r="AS2">
        <v>0.42209500840823394</v>
      </c>
      <c r="AT2">
        <v>0.4247672912691155</v>
      </c>
      <c r="AU2">
        <v>0.42699186605322192</v>
      </c>
      <c r="AV2">
        <v>0.4287464628562721</v>
      </c>
      <c r="AW2">
        <v>0.43001307259611338</v>
      </c>
      <c r="AX2">
        <v>0.43077844799723602</v>
      </c>
      <c r="AY2">
        <v>0.43103448275862066</v>
      </c>
      <c r="AZ2">
        <v>0.43077844799723602</v>
      </c>
      <c r="BA2">
        <v>0.43001307259611338</v>
      </c>
      <c r="BB2">
        <v>0.4287464628562721</v>
      </c>
      <c r="BC2">
        <v>0.42699186605322192</v>
      </c>
      <c r="BD2">
        <v>0.4247672912691155</v>
      </c>
      <c r="BE2">
        <v>0.42209500840823394</v>
      </c>
      <c r="BF2">
        <v>0.41900095197124432</v>
      </c>
      <c r="BG2">
        <v>0.41551405957158349</v>
      </c>
      <c r="BH2">
        <v>0.41166557621174016</v>
      </c>
      <c r="BI2">
        <v>0.40748835414925527</v>
      </c>
      <c r="BJ2">
        <v>0.40301617513697563</v>
      </c>
      <c r="BK2">
        <v>0.39828311742322886</v>
      </c>
      <c r="BL2">
        <v>0.39332298470472038</v>
      </c>
      <c r="BM2">
        <v>0.38816880877783555</v>
      </c>
      <c r="BN2">
        <v>0.38285243239480549</v>
      </c>
      <c r="BO2">
        <v>0.37740417414948024</v>
      </c>
      <c r="BP2">
        <v>0.37185257331795601</v>
      </c>
      <c r="BQ2">
        <v>0.36622420956815477</v>
      </c>
      <c r="BR2">
        <v>0.36054359033610062</v>
      </c>
      <c r="BS2">
        <v>0.35483309737728724</v>
      </c>
      <c r="BT2">
        <v>0.34911298342371599</v>
      </c>
      <c r="BU2">
        <v>0.34340140987172252</v>
      </c>
      <c r="BV2">
        <v>0.337714516848937</v>
      </c>
      <c r="BW2">
        <v>0.33206651772615936</v>
      </c>
      <c r="BX2">
        <v>0.32646981103473138</v>
      </c>
      <c r="BY2">
        <v>0.32093510372693551</v>
      </c>
      <c r="BZ2">
        <v>0.31547154070316796</v>
      </c>
      <c r="CA2">
        <v>0.31008683647302115</v>
      </c>
      <c r="CB2">
        <v>0.3047874056838567</v>
      </c>
      <c r="CC2">
        <v>0.29957849002046333</v>
      </c>
      <c r="CD2">
        <v>0.29446427964471594</v>
      </c>
      <c r="CE2">
        <v>0.28944802790468077</v>
      </c>
      <c r="CF2">
        <v>0.28453215850374086</v>
      </c>
      <c r="CG2">
        <v>0.27971836469084038</v>
      </c>
      <c r="CH2">
        <v>0.27500770032341509</v>
      </c>
      <c r="CI2">
        <v>0.2704006628761399</v>
      </c>
      <c r="CJ2">
        <v>0.26589726863219815</v>
      </c>
      <c r="CK2">
        <v>0.26149712040956502</v>
      </c>
      <c r="CL2">
        <v>0.25719946825196582</v>
      </c>
      <c r="CM2">
        <v>0.25300326356074615</v>
      </c>
      <c r="CN2">
        <v>0.24890720716672721</v>
      </c>
      <c r="CO2">
        <v>0.24490979184596631</v>
      </c>
      <c r="CP2">
        <v>0.24100933977490593</v>
      </c>
      <c r="CQ2">
        <v>0.23720403540250984</v>
      </c>
      <c r="CR2">
        <v>0.23349195419267574</v>
      </c>
      <c r="CS2">
        <v>0.22987108766186207</v>
      </c>
      <c r="CT2">
        <v>0.22633936510629632</v>
      </c>
      <c r="CU2">
        <v>0.22289467238171623</v>
      </c>
      <c r="CV2">
        <v>0.21953486806734671</v>
      </c>
      <c r="CW2">
        <v>0.21625779731545086</v>
      </c>
      <c r="EJ2" s="53" t="s">
        <v>232</v>
      </c>
      <c r="EK2" s="53"/>
      <c r="EL2" s="53"/>
      <c r="EM2" s="53"/>
      <c r="EN2" s="53"/>
      <c r="EO2" s="53"/>
      <c r="EP2" s="53"/>
      <c r="EQ2" s="53"/>
      <c r="ER2" s="53"/>
      <c r="ES2" s="53"/>
      <c r="ET2" s="53"/>
      <c r="EU2" s="53"/>
      <c r="EV2" s="53"/>
      <c r="EW2" s="53"/>
      <c r="EX2" s="53"/>
      <c r="EY2" s="53"/>
      <c r="EZ2" s="53"/>
      <c r="FA2" s="53"/>
      <c r="FB2" s="53"/>
      <c r="FC2" s="53"/>
      <c r="FD2" s="53"/>
    </row>
    <row r="3" spans="1:160">
      <c r="A3">
        <v>0.21812650398743003</v>
      </c>
      <c r="B3">
        <v>0.22149059748072938</v>
      </c>
      <c r="C3">
        <v>0.22494242210896706</v>
      </c>
      <c r="D3">
        <v>0.22848445316722232</v>
      </c>
      <c r="E3">
        <v>0.23211917272131483</v>
      </c>
      <c r="F3">
        <v>0.23584905660377359</v>
      </c>
      <c r="G3">
        <v>0.23967655901480325</v>
      </c>
      <c r="H3">
        <v>0.24360409439171096</v>
      </c>
      <c r="I3">
        <v>0.24763401617197728</v>
      </c>
      <c r="J3">
        <v>0.25176859203461277</v>
      </c>
      <c r="K3">
        <v>0.25600997516220014</v>
      </c>
      <c r="L3">
        <v>0.26036017102294584</v>
      </c>
      <c r="M3">
        <v>0.26482099912939738</v>
      </c>
      <c r="N3">
        <v>0.26939404918997167</v>
      </c>
      <c r="O3">
        <v>0.27408063103344665</v>
      </c>
      <c r="P3">
        <v>0.27888171765822511</v>
      </c>
      <c r="Q3">
        <v>0.28379788074156237</v>
      </c>
      <c r="R3">
        <v>0.28882921794423921</v>
      </c>
      <c r="S3">
        <v>0.29397527136987411</v>
      </c>
      <c r="T3">
        <v>0.29923493659320088</v>
      </c>
      <c r="U3">
        <v>0.3046063617678621</v>
      </c>
      <c r="V3">
        <v>0.31008683647302115</v>
      </c>
      <c r="W3">
        <v>0.31567267017256584</v>
      </c>
      <c r="X3">
        <v>0.32135906045566304</v>
      </c>
      <c r="Y3">
        <v>0.3271399516188836</v>
      </c>
      <c r="Z3">
        <v>0.33300788465442621</v>
      </c>
      <c r="AA3">
        <v>0.33895384034165027</v>
      </c>
      <c r="AB3">
        <v>0.34496707791305103</v>
      </c>
      <c r="AC3">
        <v>0.35103497268858153</v>
      </c>
      <c r="AD3">
        <v>0.35714285714285715</v>
      </c>
      <c r="AE3">
        <v>0.36327387107443526</v>
      </c>
      <c r="AF3">
        <v>0.36940882785346352</v>
      </c>
      <c r="AG3">
        <v>0.37552610507881851</v>
      </c>
      <c r="AH3">
        <v>0.38160156929541478</v>
      </c>
      <c r="AI3">
        <v>0.38760854559127644</v>
      </c>
      <c r="AJ3">
        <v>0.39351784376284915</v>
      </c>
      <c r="AK3">
        <v>0.39929785312496241</v>
      </c>
      <c r="AL3">
        <v>0.40491471774483556</v>
      </c>
      <c r="AM3">
        <v>0.41033260268663296</v>
      </c>
      <c r="AN3">
        <v>0.41551405957158349</v>
      </c>
      <c r="AO3">
        <v>0.42042049624769529</v>
      </c>
      <c r="AP3">
        <v>0.42501275057377869</v>
      </c>
      <c r="AQ3">
        <v>0.42925176233965323</v>
      </c>
      <c r="AR3">
        <v>0.4330993304220232</v>
      </c>
      <c r="AS3">
        <v>0.43651893485598636</v>
      </c>
      <c r="AT3">
        <v>0.43947659620914376</v>
      </c>
      <c r="AU3">
        <v>0.44194173824159216</v>
      </c>
      <c r="AV3">
        <v>0.44388801514277187</v>
      </c>
      <c r="AW3">
        <v>0.44529406242443531</v>
      </c>
      <c r="AX3">
        <v>0.44614413140515602</v>
      </c>
      <c r="AY3">
        <v>0.44642857142857145</v>
      </c>
      <c r="AZ3">
        <v>0.44614413140515602</v>
      </c>
      <c r="BA3">
        <v>0.44529406242443531</v>
      </c>
      <c r="BB3">
        <v>0.44388801514277187</v>
      </c>
      <c r="BC3">
        <v>0.44194173824159216</v>
      </c>
      <c r="BD3">
        <v>0.43947659620914376</v>
      </c>
      <c r="BE3">
        <v>0.43651893485598636</v>
      </c>
      <c r="BF3">
        <v>0.4330993304220232</v>
      </c>
      <c r="BG3">
        <v>0.42925176233965323</v>
      </c>
      <c r="BH3">
        <v>0.42501275057377869</v>
      </c>
      <c r="BI3">
        <v>0.42042049624769529</v>
      </c>
      <c r="BJ3">
        <v>0.41551405957158349</v>
      </c>
      <c r="BK3">
        <v>0.41033260268663296</v>
      </c>
      <c r="BL3">
        <v>0.40491471774483556</v>
      </c>
      <c r="BM3">
        <v>0.39929785312496241</v>
      </c>
      <c r="BN3">
        <v>0.39351784376284915</v>
      </c>
      <c r="BO3">
        <v>0.38760854559127644</v>
      </c>
      <c r="BP3">
        <v>0.38160156929541478</v>
      </c>
      <c r="BQ3">
        <v>0.37552610507881851</v>
      </c>
      <c r="BR3">
        <v>0.36940882785346352</v>
      </c>
      <c r="BS3">
        <v>0.36327387107443526</v>
      </c>
      <c r="BT3">
        <v>0.35714285714285715</v>
      </c>
      <c r="BU3">
        <v>0.35103497268858153</v>
      </c>
      <c r="BV3">
        <v>0.34496707791305103</v>
      </c>
      <c r="BW3">
        <v>0.33895384034165027</v>
      </c>
      <c r="BX3">
        <v>0.33300788465442621</v>
      </c>
      <c r="BY3">
        <v>0.3271399516188836</v>
      </c>
      <c r="BZ3">
        <v>0.32135906045566304</v>
      </c>
      <c r="CA3">
        <v>0.31567267017256584</v>
      </c>
      <c r="CB3">
        <v>0.31008683647302115</v>
      </c>
      <c r="CC3">
        <v>0.3046063617678621</v>
      </c>
      <c r="CD3">
        <v>0.29923493659320088</v>
      </c>
      <c r="CE3">
        <v>0.29397527136987411</v>
      </c>
      <c r="CF3">
        <v>0.28882921794423921</v>
      </c>
      <c r="CG3">
        <v>0.28379788074156237</v>
      </c>
      <c r="CH3">
        <v>0.27888171765822511</v>
      </c>
      <c r="CI3">
        <v>0.27408063103344665</v>
      </c>
      <c r="CJ3">
        <v>0.26939404918997167</v>
      </c>
      <c r="CK3">
        <v>0.26482099912939738</v>
      </c>
      <c r="CL3">
        <v>0.26036017102294584</v>
      </c>
      <c r="CM3">
        <v>0.25600997516220014</v>
      </c>
      <c r="CN3">
        <v>0.25176859203461277</v>
      </c>
      <c r="CO3">
        <v>0.24763401617197728</v>
      </c>
      <c r="CP3">
        <v>0.24360409439171096</v>
      </c>
      <c r="CQ3">
        <v>0.23967655901480325</v>
      </c>
      <c r="CR3">
        <v>0.23584905660377359</v>
      </c>
      <c r="CS3">
        <v>0.23211917272131483</v>
      </c>
      <c r="CT3">
        <v>0.22848445316722232</v>
      </c>
      <c r="CU3">
        <v>0.22494242210896706</v>
      </c>
      <c r="CV3">
        <v>0.22149059748072938</v>
      </c>
      <c r="CW3">
        <v>0.21812650398743003</v>
      </c>
      <c r="EJ3" s="53"/>
      <c r="EK3" s="53"/>
      <c r="EL3" s="53"/>
      <c r="EM3" s="53"/>
      <c r="EN3" s="53"/>
      <c r="EO3" s="53"/>
      <c r="EP3" s="53"/>
      <c r="EQ3" s="53"/>
      <c r="ER3" s="53"/>
      <c r="ES3" s="53"/>
      <c r="ET3" s="53"/>
      <c r="EU3" s="53"/>
      <c r="EV3" s="53"/>
      <c r="EW3" s="53"/>
      <c r="EX3" s="53"/>
      <c r="EY3" s="53"/>
      <c r="EZ3" s="53"/>
      <c r="FA3" s="53"/>
      <c r="FB3" s="53"/>
      <c r="FC3" s="53"/>
      <c r="FD3" s="53"/>
    </row>
    <row r="4" spans="1:160">
      <c r="A4">
        <v>0.21997634941429814</v>
      </c>
      <c r="B4">
        <v>0.22342812668848824</v>
      </c>
      <c r="C4">
        <v>0.22697279612618473</v>
      </c>
      <c r="D4">
        <v>0.23061317618903426</v>
      </c>
      <c r="E4">
        <v>0.23435211516862192</v>
      </c>
      <c r="F4">
        <v>0.23819247936459562</v>
      </c>
      <c r="G4">
        <v>0.24213713882064364</v>
      </c>
      <c r="H4">
        <v>0.24618895024798496</v>
      </c>
      <c r="I4">
        <v>0.25035073671921237</v>
      </c>
      <c r="J4">
        <v>0.25462526366459703</v>
      </c>
      <c r="K4">
        <v>0.25901521064864003</v>
      </c>
      <c r="L4">
        <v>0.26352313834736496</v>
      </c>
      <c r="M4">
        <v>0.26815145008759006</v>
      </c>
      <c r="N4">
        <v>0.27290234724973278</v>
      </c>
      <c r="O4">
        <v>0.27777777777777779</v>
      </c>
      <c r="P4">
        <v>0.28277937698695427</v>
      </c>
      <c r="Q4">
        <v>0.28790839981554917</v>
      </c>
      <c r="R4">
        <v>0.29316564363762165</v>
      </c>
      <c r="S4">
        <v>0.29855136074526989</v>
      </c>
      <c r="T4">
        <v>0.30406515963157493</v>
      </c>
      <c r="U4">
        <v>0.30970589426965262</v>
      </c>
      <c r="V4">
        <v>0.31547154070316796</v>
      </c>
      <c r="W4">
        <v>0.32135906045566304</v>
      </c>
      <c r="X4">
        <v>0.32736425054932755</v>
      </c>
      <c r="Y4">
        <v>0.33348158032013009</v>
      </c>
      <c r="Z4">
        <v>0.33970401574915249</v>
      </c>
      <c r="AA4">
        <v>0.34602283272391654</v>
      </c>
      <c r="AB4">
        <v>0.35242742152162559</v>
      </c>
      <c r="AC4">
        <v>0.35890508588763398</v>
      </c>
      <c r="AD4">
        <v>0.36544084137792882</v>
      </c>
      <c r="AE4">
        <v>0.37201721914108599</v>
      </c>
      <c r="AF4">
        <v>0.37861408300961419</v>
      </c>
      <c r="AG4">
        <v>0.38520846960085353</v>
      </c>
      <c r="AH4">
        <v>0.39177446300451418</v>
      </c>
      <c r="AI4">
        <v>0.39828311742322886</v>
      </c>
      <c r="AJ4">
        <v>0.40470244264886007</v>
      </c>
      <c r="AK4">
        <v>0.41099746826339323</v>
      </c>
      <c r="AL4">
        <v>0.4171304026662499</v>
      </c>
      <c r="AM4">
        <v>0.42306090213900793</v>
      </c>
      <c r="AN4">
        <v>0.4287464628562721</v>
      </c>
      <c r="AO4">
        <v>0.43414294477949245</v>
      </c>
      <c r="AP4">
        <v>0.43920523057894156</v>
      </c>
      <c r="AQ4">
        <v>0.44388801514277187</v>
      </c>
      <c r="AR4">
        <v>0.4481467121137967</v>
      </c>
      <c r="AS4">
        <v>0.45193845378886705</v>
      </c>
      <c r="AT4">
        <v>0.45522315045576855</v>
      </c>
      <c r="AU4">
        <v>0.4579645659045698</v>
      </c>
      <c r="AV4">
        <v>0.46013135864519394</v>
      </c>
      <c r="AW4">
        <v>0.46169803447069863</v>
      </c>
      <c r="AX4">
        <v>0.4626457563735033</v>
      </c>
      <c r="AY4">
        <v>0.46296296296296297</v>
      </c>
      <c r="AZ4">
        <v>0.4626457563735033</v>
      </c>
      <c r="BA4">
        <v>0.46169803447069863</v>
      </c>
      <c r="BB4">
        <v>0.46013135864519394</v>
      </c>
      <c r="BC4">
        <v>0.4579645659045698</v>
      </c>
      <c r="BD4">
        <v>0.45522315045576855</v>
      </c>
      <c r="BE4">
        <v>0.45193845378886705</v>
      </c>
      <c r="BF4">
        <v>0.4481467121137967</v>
      </c>
      <c r="BG4">
        <v>0.44388801514277187</v>
      </c>
      <c r="BH4">
        <v>0.43920523057894156</v>
      </c>
      <c r="BI4">
        <v>0.43414294477949245</v>
      </c>
      <c r="BJ4">
        <v>0.4287464628562721</v>
      </c>
      <c r="BK4">
        <v>0.42306090213900793</v>
      </c>
      <c r="BL4">
        <v>0.4171304026662499</v>
      </c>
      <c r="BM4">
        <v>0.41099746826339323</v>
      </c>
      <c r="BN4">
        <v>0.40470244264886007</v>
      </c>
      <c r="BO4">
        <v>0.39828311742322886</v>
      </c>
      <c r="BP4">
        <v>0.39177446300451418</v>
      </c>
      <c r="BQ4">
        <v>0.38520846960085353</v>
      </c>
      <c r="BR4">
        <v>0.37861408300961419</v>
      </c>
      <c r="BS4">
        <v>0.37201721914108599</v>
      </c>
      <c r="BT4">
        <v>0.36544084137792882</v>
      </c>
      <c r="BU4">
        <v>0.35890508588763398</v>
      </c>
      <c r="BV4">
        <v>0.35242742152162559</v>
      </c>
      <c r="BW4">
        <v>0.34602283272391654</v>
      </c>
      <c r="BX4">
        <v>0.33970401574915249</v>
      </c>
      <c r="BY4">
        <v>0.33348158032013009</v>
      </c>
      <c r="BZ4">
        <v>0.32736425054932755</v>
      </c>
      <c r="CA4">
        <v>0.32135906045566304</v>
      </c>
      <c r="CB4">
        <v>0.31547154070316796</v>
      </c>
      <c r="CC4">
        <v>0.30970589426965262</v>
      </c>
      <c r="CD4">
        <v>0.30406515963157493</v>
      </c>
      <c r="CE4">
        <v>0.29855136074526989</v>
      </c>
      <c r="CF4">
        <v>0.29316564363762165</v>
      </c>
      <c r="CG4">
        <v>0.28790839981554917</v>
      </c>
      <c r="CH4">
        <v>0.28277937698695427</v>
      </c>
      <c r="CI4">
        <v>0.27777777777777779</v>
      </c>
      <c r="CJ4">
        <v>0.27290234724973278</v>
      </c>
      <c r="CK4">
        <v>0.26815145008759006</v>
      </c>
      <c r="CL4">
        <v>0.26352313834736496</v>
      </c>
      <c r="CM4">
        <v>0.25901521064864003</v>
      </c>
      <c r="CN4">
        <v>0.25462526366459703</v>
      </c>
      <c r="CO4">
        <v>0.25035073671921237</v>
      </c>
      <c r="CP4">
        <v>0.24618895024798496</v>
      </c>
      <c r="CQ4">
        <v>0.24213713882064364</v>
      </c>
      <c r="CR4">
        <v>0.23819247936459562</v>
      </c>
      <c r="CS4">
        <v>0.23435211516862192</v>
      </c>
      <c r="CT4">
        <v>0.23061317618903426</v>
      </c>
      <c r="CU4">
        <v>0.22697279612618473</v>
      </c>
      <c r="CV4">
        <v>0.22342812668848824</v>
      </c>
      <c r="CW4">
        <v>0.21997634941429814</v>
      </c>
      <c r="EJ4" s="53"/>
      <c r="EK4" s="53"/>
      <c r="EL4" s="53"/>
      <c r="EM4" s="53"/>
      <c r="EN4" s="53"/>
      <c r="EO4" s="53"/>
      <c r="EP4" s="53"/>
      <c r="EQ4" s="53"/>
      <c r="ER4" s="53"/>
      <c r="ES4" s="53"/>
      <c r="ET4" s="53"/>
      <c r="EU4" s="53"/>
      <c r="EV4" s="53"/>
      <c r="EW4" s="53"/>
      <c r="EX4" s="53"/>
      <c r="EY4" s="53"/>
      <c r="EZ4" s="53"/>
      <c r="FA4" s="53"/>
      <c r="FB4" s="53"/>
      <c r="FC4" s="53"/>
      <c r="FD4" s="53"/>
    </row>
    <row r="5" spans="1:160">
      <c r="A5">
        <v>0.22180420030864878</v>
      </c>
      <c r="B5">
        <v>0.22534413793237998</v>
      </c>
      <c r="C5">
        <v>0.2289822829522849</v>
      </c>
      <c r="D5">
        <v>0.23272181979195469</v>
      </c>
      <c r="E5">
        <v>0.23656598878264518</v>
      </c>
      <c r="F5">
        <v>0.24051807590126403</v>
      </c>
      <c r="G5">
        <v>0.24458140006088511</v>
      </c>
      <c r="H5">
        <v>0.24875929755249729</v>
      </c>
      <c r="I5">
        <v>0.25305510318091129</v>
      </c>
      <c r="J5">
        <v>0.25747212757612126</v>
      </c>
      <c r="K5">
        <v>0.26201363009394907</v>
      </c>
      <c r="L5">
        <v>0.26668278664674477</v>
      </c>
      <c r="M5">
        <v>0.27148265172691838</v>
      </c>
      <c r="N5">
        <v>0.27641611380427905</v>
      </c>
      <c r="O5">
        <v>0.28148584319440312</v>
      </c>
      <c r="P5">
        <v>0.2866942314123046</v>
      </c>
      <c r="Q5">
        <v>0.29204332094749863</v>
      </c>
      <c r="R5">
        <v>0.29753472432861194</v>
      </c>
      <c r="S5">
        <v>0.30316953129541618</v>
      </c>
      <c r="T5">
        <v>0.30894820287330343</v>
      </c>
      <c r="U5">
        <v>0.31487045116242401</v>
      </c>
      <c r="V5">
        <v>0.32093510372693551</v>
      </c>
      <c r="W5">
        <v>0.3271399516188836</v>
      </c>
      <c r="X5">
        <v>0.33348158032013009</v>
      </c>
      <c r="Y5">
        <v>0.33995518326276325</v>
      </c>
      <c r="Z5">
        <v>0.3465543581258923</v>
      </c>
      <c r="AA5">
        <v>0.35327088684013846</v>
      </c>
      <c r="AB5">
        <v>0.36009450119729836</v>
      </c>
      <c r="AC5">
        <v>0.36701263719668964</v>
      </c>
      <c r="AD5">
        <v>0.37401018279025078</v>
      </c>
      <c r="AE5">
        <v>0.38106922553105771</v>
      </c>
      <c r="AF5">
        <v>0.38816880877783555</v>
      </c>
      <c r="AG5">
        <v>0.39528470752104744</v>
      </c>
      <c r="AH5">
        <v>0.40238923748728156</v>
      </c>
      <c r="AI5">
        <v>0.4094511138002615</v>
      </c>
      <c r="AJ5">
        <v>0.41643537790798096</v>
      </c>
      <c r="AK5">
        <v>0.42330341342412275</v>
      </c>
      <c r="AL5">
        <v>0.43001307259611338</v>
      </c>
      <c r="AM5">
        <v>0.43651893485598636</v>
      </c>
      <c r="AN5">
        <v>0.44277271685988406</v>
      </c>
      <c r="AO5">
        <v>0.44872384913608632</v>
      </c>
      <c r="AP5">
        <v>0.45432022761550872</v>
      </c>
      <c r="AQ5">
        <v>0.45950913880862981</v>
      </c>
      <c r="AR5">
        <v>0.46423834544262965</v>
      </c>
      <c r="AS5">
        <v>0.46845730562241339</v>
      </c>
      <c r="AT5">
        <v>0.47211848412531121</v>
      </c>
      <c r="AU5">
        <v>0.47517870079356594</v>
      </c>
      <c r="AV5">
        <v>0.47760044993804385</v>
      </c>
      <c r="AW5">
        <v>0.47935311802960651</v>
      </c>
      <c r="AX5">
        <v>0.48041402626505492</v>
      </c>
      <c r="AY5">
        <v>0.48076923076923078</v>
      </c>
      <c r="AZ5">
        <v>0.48041402626505492</v>
      </c>
      <c r="BA5">
        <v>0.47935311802960651</v>
      </c>
      <c r="BB5">
        <v>0.47760044993804385</v>
      </c>
      <c r="BC5">
        <v>0.47517870079356594</v>
      </c>
      <c r="BD5">
        <v>0.47211848412531121</v>
      </c>
      <c r="BE5">
        <v>0.46845730562241339</v>
      </c>
      <c r="BF5">
        <v>0.46423834544262965</v>
      </c>
      <c r="BG5">
        <v>0.45950913880862981</v>
      </c>
      <c r="BH5">
        <v>0.45432022761550872</v>
      </c>
      <c r="BI5">
        <v>0.44872384913608632</v>
      </c>
      <c r="BJ5">
        <v>0.44277271685988406</v>
      </c>
      <c r="BK5">
        <v>0.43651893485598636</v>
      </c>
      <c r="BL5">
        <v>0.43001307259611338</v>
      </c>
      <c r="BM5">
        <v>0.42330341342412275</v>
      </c>
      <c r="BN5">
        <v>0.41643537790798096</v>
      </c>
      <c r="BO5">
        <v>0.4094511138002615</v>
      </c>
      <c r="BP5">
        <v>0.40238923748728156</v>
      </c>
      <c r="BQ5">
        <v>0.39528470752104744</v>
      </c>
      <c r="BR5">
        <v>0.38816880877783555</v>
      </c>
      <c r="BS5">
        <v>0.38106922553105771</v>
      </c>
      <c r="BT5">
        <v>0.37401018279025078</v>
      </c>
      <c r="BU5">
        <v>0.36701263719668964</v>
      </c>
      <c r="BV5">
        <v>0.36009450119729836</v>
      </c>
      <c r="BW5">
        <v>0.35327088684013846</v>
      </c>
      <c r="BX5">
        <v>0.3465543581258923</v>
      </c>
      <c r="BY5">
        <v>0.33995518326276325</v>
      </c>
      <c r="BZ5">
        <v>0.33348158032013009</v>
      </c>
      <c r="CA5">
        <v>0.3271399516188836</v>
      </c>
      <c r="CB5">
        <v>0.32093510372693551</v>
      </c>
      <c r="CC5">
        <v>0.31487045116242401</v>
      </c>
      <c r="CD5">
        <v>0.30894820287330343</v>
      </c>
      <c r="CE5">
        <v>0.30316953129541618</v>
      </c>
      <c r="CF5">
        <v>0.29753472432861194</v>
      </c>
      <c r="CG5">
        <v>0.29204332094749863</v>
      </c>
      <c r="CH5">
        <v>0.2866942314123046</v>
      </c>
      <c r="CI5">
        <v>0.28148584319440312</v>
      </c>
      <c r="CJ5">
        <v>0.27641611380427905</v>
      </c>
      <c r="CK5">
        <v>0.27148265172691838</v>
      </c>
      <c r="CL5">
        <v>0.26668278664674477</v>
      </c>
      <c r="CM5">
        <v>0.26201363009394907</v>
      </c>
      <c r="CN5">
        <v>0.25747212757612126</v>
      </c>
      <c r="CO5">
        <v>0.25305510318091129</v>
      </c>
      <c r="CP5">
        <v>0.24875929755249729</v>
      </c>
      <c r="CQ5">
        <v>0.24458140006088511</v>
      </c>
      <c r="CR5">
        <v>0.24051807590126403</v>
      </c>
      <c r="CS5">
        <v>0.23656598878264518</v>
      </c>
      <c r="CT5">
        <v>0.23272181979195469</v>
      </c>
      <c r="CU5">
        <v>0.2289822829522849</v>
      </c>
      <c r="CV5">
        <v>0.22534413793237998</v>
      </c>
      <c r="CW5">
        <v>0.22180420030864878</v>
      </c>
      <c r="EJ5" s="53"/>
      <c r="EK5" s="53"/>
      <c r="EL5" s="53"/>
      <c r="EM5" s="53"/>
      <c r="EN5" s="53"/>
      <c r="EO5" s="53"/>
      <c r="EP5" s="53"/>
      <c r="EQ5" s="53"/>
      <c r="ER5" s="53"/>
      <c r="ES5" s="53"/>
      <c r="ET5" s="53"/>
      <c r="EU5" s="53"/>
      <c r="EV5" s="53"/>
      <c r="EW5" s="53"/>
      <c r="EX5" s="53"/>
      <c r="EY5" s="53"/>
      <c r="EZ5" s="53"/>
      <c r="FA5" s="53"/>
      <c r="FB5" s="53"/>
      <c r="FC5" s="53"/>
      <c r="FD5" s="53"/>
    </row>
    <row r="6" spans="1:160">
      <c r="A6">
        <v>0.22360679774997896</v>
      </c>
      <c r="B6">
        <v>0.22723517084393699</v>
      </c>
      <c r="C6">
        <v>0.23096720941848425</v>
      </c>
      <c r="D6">
        <v>0.23480648648917016</v>
      </c>
      <c r="E6">
        <v>0.23875666020993114</v>
      </c>
      <c r="F6">
        <v>0.24282146558931603</v>
      </c>
      <c r="G6">
        <v>0.24700470380476369</v>
      </c>
      <c r="H6">
        <v>0.25131022868726532</v>
      </c>
      <c r="I6">
        <v>0.25574192988384131</v>
      </c>
      <c r="J6">
        <v>0.26030371213232806</v>
      </c>
      <c r="K6">
        <v>0.26499947000158997</v>
      </c>
      <c r="L6">
        <v>0.26983305736021596</v>
      </c>
      <c r="M6">
        <v>0.27480825073813819</v>
      </c>
      <c r="N6">
        <v>0.2799287056389933</v>
      </c>
      <c r="O6">
        <v>0.28519790474767209</v>
      </c>
      <c r="P6">
        <v>0.29061909685954818</v>
      </c>
      <c r="Q6">
        <v>0.29619522523875907</v>
      </c>
      <c r="R6">
        <v>0.30192884399773118</v>
      </c>
      <c r="S6">
        <v>0.30782202098615757</v>
      </c>
      <c r="T6">
        <v>0.31387622559489087</v>
      </c>
      <c r="U6">
        <v>0.32009219983223997</v>
      </c>
      <c r="V6">
        <v>0.32646981103473138</v>
      </c>
      <c r="W6">
        <v>0.33300788465442621</v>
      </c>
      <c r="X6">
        <v>0.33970401574915249</v>
      </c>
      <c r="Y6">
        <v>0.3465543581258923</v>
      </c>
      <c r="Z6">
        <v>0.35355339059327373</v>
      </c>
      <c r="AA6">
        <v>0.36069366051547574</v>
      </c>
      <c r="AB6">
        <v>0.36796550588091481</v>
      </c>
      <c r="AC6">
        <v>0.37535675846137762</v>
      </c>
      <c r="AD6">
        <v>0.38285243239480549</v>
      </c>
      <c r="AE6">
        <v>0.39043440472151519</v>
      </c>
      <c r="AF6">
        <v>0.39808109706155126</v>
      </c>
      <c r="AG6">
        <v>0.40576717072574719</v>
      </c>
      <c r="AH6">
        <v>0.41346325103476406</v>
      </c>
      <c r="AI6">
        <v>0.4211357003307557</v>
      </c>
      <c r="AJ6">
        <v>0.4287464628562721</v>
      </c>
      <c r="AK6">
        <v>0.43625300797486005</v>
      </c>
      <c r="AL6">
        <v>0.44360840061729756</v>
      </c>
      <c r="AM6">
        <v>0.45076152873413677</v>
      </c>
      <c r="AN6">
        <v>0.45765751621138279</v>
      </c>
      <c r="AO6">
        <v>0.46423834544262965</v>
      </c>
      <c r="AP6">
        <v>0.47044370593436341</v>
      </c>
      <c r="AQ6">
        <v>0.47621207359966206</v>
      </c>
      <c r="AR6">
        <v>0.48148200985709083</v>
      </c>
      <c r="AS6">
        <v>0.48619365099025874</v>
      </c>
      <c r="AT6">
        <v>0.49029033784546006</v>
      </c>
      <c r="AU6">
        <v>0.49372031595835264</v>
      </c>
      <c r="AV6">
        <v>0.49643841924346099</v>
      </c>
      <c r="AW6">
        <v>0.49840763926806247</v>
      </c>
      <c r="AX6">
        <v>0.49960047936089469</v>
      </c>
      <c r="AY6">
        <v>0.5</v>
      </c>
      <c r="AZ6">
        <v>0.49960047936089469</v>
      </c>
      <c r="BA6">
        <v>0.49840763926806247</v>
      </c>
      <c r="BB6">
        <v>0.49643841924346099</v>
      </c>
      <c r="BC6">
        <v>0.49372031595835264</v>
      </c>
      <c r="BD6">
        <v>0.49029033784546006</v>
      </c>
      <c r="BE6">
        <v>0.48619365099025874</v>
      </c>
      <c r="BF6">
        <v>0.48148200985709083</v>
      </c>
      <c r="BG6">
        <v>0.47621207359966206</v>
      </c>
      <c r="BH6">
        <v>0.47044370593436341</v>
      </c>
      <c r="BI6">
        <v>0.46423834544262965</v>
      </c>
      <c r="BJ6">
        <v>0.45765751621138279</v>
      </c>
      <c r="BK6">
        <v>0.45076152873413677</v>
      </c>
      <c r="BL6">
        <v>0.44360840061729756</v>
      </c>
      <c r="BM6">
        <v>0.43625300797486005</v>
      </c>
      <c r="BN6">
        <v>0.4287464628562721</v>
      </c>
      <c r="BO6">
        <v>0.4211357003307557</v>
      </c>
      <c r="BP6">
        <v>0.41346325103476406</v>
      </c>
      <c r="BQ6">
        <v>0.40576717072574719</v>
      </c>
      <c r="BR6">
        <v>0.39808109706155126</v>
      </c>
      <c r="BS6">
        <v>0.39043440472151519</v>
      </c>
      <c r="BT6">
        <v>0.38285243239480549</v>
      </c>
      <c r="BU6">
        <v>0.37535675846137762</v>
      </c>
      <c r="BV6">
        <v>0.36796550588091481</v>
      </c>
      <c r="BW6">
        <v>0.36069366051547574</v>
      </c>
      <c r="BX6">
        <v>0.35355339059327373</v>
      </c>
      <c r="BY6">
        <v>0.3465543581258923</v>
      </c>
      <c r="BZ6">
        <v>0.33970401574915249</v>
      </c>
      <c r="CA6">
        <v>0.33300788465442621</v>
      </c>
      <c r="CB6">
        <v>0.32646981103473138</v>
      </c>
      <c r="CC6">
        <v>0.32009219983223997</v>
      </c>
      <c r="CD6">
        <v>0.31387622559489087</v>
      </c>
      <c r="CE6">
        <v>0.30782202098615757</v>
      </c>
      <c r="CF6">
        <v>0.30192884399773118</v>
      </c>
      <c r="CG6">
        <v>0.29619522523875907</v>
      </c>
      <c r="CH6">
        <v>0.29061909685954818</v>
      </c>
      <c r="CI6">
        <v>0.28519790474767209</v>
      </c>
      <c r="CJ6">
        <v>0.2799287056389933</v>
      </c>
      <c r="CK6">
        <v>0.27480825073813819</v>
      </c>
      <c r="CL6">
        <v>0.26983305736021596</v>
      </c>
      <c r="CM6">
        <v>0.26499947000158997</v>
      </c>
      <c r="CN6">
        <v>0.26030371213232806</v>
      </c>
      <c r="CO6">
        <v>0.25574192988384131</v>
      </c>
      <c r="CP6">
        <v>0.25131022868726532</v>
      </c>
      <c r="CQ6">
        <v>0.24700470380476369</v>
      </c>
      <c r="CR6">
        <v>0.24282146558931603</v>
      </c>
      <c r="CS6">
        <v>0.23875666020993114</v>
      </c>
      <c r="CT6">
        <v>0.23480648648917016</v>
      </c>
      <c r="CU6">
        <v>0.23096720941848425</v>
      </c>
      <c r="CV6">
        <v>0.22723517084393699</v>
      </c>
      <c r="CW6">
        <v>0.22360679774997896</v>
      </c>
      <c r="EJ6" s="53"/>
      <c r="EK6" s="53"/>
      <c r="EL6" s="53"/>
      <c r="EM6" s="53"/>
      <c r="EN6" s="53"/>
      <c r="EO6" s="53"/>
      <c r="EP6" s="53"/>
      <c r="EQ6" s="53"/>
      <c r="ER6" s="53"/>
      <c r="ES6" s="53"/>
      <c r="ET6" s="53"/>
      <c r="EU6" s="53"/>
      <c r="EV6" s="53"/>
      <c r="EW6" s="53"/>
      <c r="EX6" s="53"/>
      <c r="EY6" s="53"/>
      <c r="EZ6" s="53"/>
      <c r="FA6" s="53"/>
      <c r="FB6" s="53"/>
      <c r="FC6" s="53"/>
      <c r="FD6" s="53"/>
    </row>
    <row r="7" spans="1:160">
      <c r="A7">
        <v>0.22538076436706839</v>
      </c>
      <c r="B7">
        <v>0.22909762958857474</v>
      </c>
      <c r="C7">
        <v>0.23292374765622809</v>
      </c>
      <c r="D7">
        <v>0.23686310236909805</v>
      </c>
      <c r="E7">
        <v>0.24091979515365616</v>
      </c>
      <c r="F7">
        <v>0.24509803921568626</v>
      </c>
      <c r="G7">
        <v>0.24940215139613192</v>
      </c>
      <c r="H7">
        <v>0.25383654128340477</v>
      </c>
      <c r="I7">
        <v>0.25840569706085098</v>
      </c>
      <c r="J7">
        <v>0.26311416748382149</v>
      </c>
      <c r="K7">
        <v>0.26796653928517006</v>
      </c>
      <c r="L7">
        <v>0.27296740920017432</v>
      </c>
      <c r="M7">
        <v>0.27812134968124053</v>
      </c>
      <c r="N7">
        <v>0.2834328672390739</v>
      </c>
      <c r="O7">
        <v>0.28890635220064015</v>
      </c>
      <c r="P7">
        <v>0.29454601851642065</v>
      </c>
      <c r="Q7">
        <v>0.30035583208263295</v>
      </c>
      <c r="R7">
        <v>0.30633942587241991</v>
      </c>
      <c r="S7">
        <v>0.3125</v>
      </c>
      <c r="T7">
        <v>0.31884020468302959</v>
      </c>
      <c r="U7">
        <v>0.32536200393459597</v>
      </c>
      <c r="V7">
        <v>0.33206651772615936</v>
      </c>
      <c r="W7">
        <v>0.33895384034165027</v>
      </c>
      <c r="X7">
        <v>0.34602283272391654</v>
      </c>
      <c r="Y7">
        <v>0.35327088684013846</v>
      </c>
      <c r="Z7">
        <v>0.36069366051547574</v>
      </c>
      <c r="AA7">
        <v>0.36828478186799352</v>
      </c>
      <c r="AB7">
        <v>0.37603552349761676</v>
      </c>
      <c r="AC7">
        <v>0.38393444802121951</v>
      </c>
      <c r="AD7">
        <v>0.3919670284931655</v>
      </c>
      <c r="AE7">
        <v>0.40011524979029994</v>
      </c>
      <c r="AF7">
        <v>0.40835720024050076</v>
      </c>
      <c r="AG7">
        <v>0.41666666666666669</v>
      </c>
      <c r="AH7">
        <v>0.42501275057377869</v>
      </c>
      <c r="AI7">
        <v>0.43335952830096025</v>
      </c>
      <c r="AJ7">
        <v>0.44166578333598333</v>
      </c>
      <c r="AK7">
        <v>0.44988484421793412</v>
      </c>
      <c r="AL7">
        <v>0.4579645659045698</v>
      </c>
      <c r="AM7">
        <v>0.46584749531245617</v>
      </c>
      <c r="AN7">
        <v>0.47347126192410638</v>
      </c>
      <c r="AO7">
        <v>0.48076923076923078</v>
      </c>
      <c r="AP7">
        <v>0.48767144665054402</v>
      </c>
      <c r="AQ7">
        <v>0.49410588440130926</v>
      </c>
      <c r="AR7">
        <v>0.5</v>
      </c>
      <c r="AS7">
        <v>0.50528255215902707</v>
      </c>
      <c r="AT7">
        <v>0.50988563528000264</v>
      </c>
      <c r="AU7">
        <v>0.51374683532924159</v>
      </c>
      <c r="AV7">
        <v>0.51681139412170196</v>
      </c>
      <c r="AW7">
        <v>0.51903424908587481</v>
      </c>
      <c r="AX7">
        <v>0.5203818089022666</v>
      </c>
      <c r="AY7">
        <v>0.52083333333333337</v>
      </c>
      <c r="AZ7">
        <v>0.5203818089022666</v>
      </c>
      <c r="BA7">
        <v>0.51903424908587481</v>
      </c>
      <c r="BB7">
        <v>0.51681139412170196</v>
      </c>
      <c r="BC7">
        <v>0.51374683532924159</v>
      </c>
      <c r="BD7">
        <v>0.50988563528000264</v>
      </c>
      <c r="BE7">
        <v>0.50528255215902707</v>
      </c>
      <c r="BF7">
        <v>0.5</v>
      </c>
      <c r="BG7">
        <v>0.49410588440130926</v>
      </c>
      <c r="BH7">
        <v>0.48767144665054402</v>
      </c>
      <c r="BI7">
        <v>0.48076923076923078</v>
      </c>
      <c r="BJ7">
        <v>0.47347126192410638</v>
      </c>
      <c r="BK7">
        <v>0.46584749531245617</v>
      </c>
      <c r="BL7">
        <v>0.4579645659045698</v>
      </c>
      <c r="BM7">
        <v>0.44988484421793412</v>
      </c>
      <c r="BN7">
        <v>0.44166578333598333</v>
      </c>
      <c r="BO7">
        <v>0.43335952830096025</v>
      </c>
      <c r="BP7">
        <v>0.42501275057377869</v>
      </c>
      <c r="BQ7">
        <v>0.41666666666666669</v>
      </c>
      <c r="BR7">
        <v>0.40835720024050076</v>
      </c>
      <c r="BS7">
        <v>0.40011524979029994</v>
      </c>
      <c r="BT7">
        <v>0.3919670284931655</v>
      </c>
      <c r="BU7">
        <v>0.38393444802121951</v>
      </c>
      <c r="BV7">
        <v>0.37603552349761676</v>
      </c>
      <c r="BW7">
        <v>0.36828478186799352</v>
      </c>
      <c r="BX7">
        <v>0.36069366051547574</v>
      </c>
      <c r="BY7">
        <v>0.35327088684013846</v>
      </c>
      <c r="BZ7">
        <v>0.34602283272391654</v>
      </c>
      <c r="CA7">
        <v>0.33895384034165027</v>
      </c>
      <c r="CB7">
        <v>0.33206651772615936</v>
      </c>
      <c r="CC7">
        <v>0.32536200393459597</v>
      </c>
      <c r="CD7">
        <v>0.31884020468302959</v>
      </c>
      <c r="CE7">
        <v>0.3125</v>
      </c>
      <c r="CF7">
        <v>0.30633942587241991</v>
      </c>
      <c r="CG7">
        <v>0.30035583208263295</v>
      </c>
      <c r="CH7">
        <v>0.29454601851642065</v>
      </c>
      <c r="CI7">
        <v>0.28890635220064015</v>
      </c>
      <c r="CJ7">
        <v>0.2834328672390739</v>
      </c>
      <c r="CK7">
        <v>0.27812134968124053</v>
      </c>
      <c r="CL7">
        <v>0.27296740920017432</v>
      </c>
      <c r="CM7">
        <v>0.26796653928517006</v>
      </c>
      <c r="CN7">
        <v>0.26311416748382149</v>
      </c>
      <c r="CO7">
        <v>0.25840569706085098</v>
      </c>
      <c r="CP7">
        <v>0.25383654128340477</v>
      </c>
      <c r="CQ7">
        <v>0.24940215139613192</v>
      </c>
      <c r="CR7">
        <v>0.24509803921568626</v>
      </c>
      <c r="CS7">
        <v>0.24091979515365616</v>
      </c>
      <c r="CT7">
        <v>0.23686310236909805</v>
      </c>
      <c r="CU7">
        <v>0.23292374765622809</v>
      </c>
      <c r="CV7">
        <v>0.22909762958857474</v>
      </c>
      <c r="CW7">
        <v>0.22538076436706839</v>
      </c>
    </row>
    <row r="8" spans="1:160">
      <c r="A8">
        <v>0.22712261316964366</v>
      </c>
      <c r="B8">
        <v>0.23092779185536449</v>
      </c>
      <c r="C8">
        <v>0.23484792414703962</v>
      </c>
      <c r="D8">
        <v>0.23888742607653632</v>
      </c>
      <c r="E8">
        <v>0.24305086711954235</v>
      </c>
      <c r="F8">
        <v>0.24734296727668903</v>
      </c>
      <c r="G8">
        <v>0.25176859203461277</v>
      </c>
      <c r="H8">
        <v>0.25633274474845685</v>
      </c>
      <c r="I8">
        <v>0.26104055590520886</v>
      </c>
      <c r="J8">
        <v>0.26589726863219815</v>
      </c>
      <c r="K8">
        <v>0.27090821970547974</v>
      </c>
      <c r="L8">
        <v>0.27607881518711636</v>
      </c>
      <c r="M8">
        <v>0.28141449967705029</v>
      </c>
      <c r="N8">
        <v>0.28692071800305541</v>
      </c>
      <c r="O8">
        <v>0.29260286799032642</v>
      </c>
      <c r="P8">
        <v>0.29846624275045502</v>
      </c>
      <c r="Q8">
        <v>0.30451596070880993</v>
      </c>
      <c r="R8">
        <v>0.3107568813522677</v>
      </c>
      <c r="S8">
        <v>0.3171935044307474</v>
      </c>
      <c r="T8">
        <v>0.3238298500942749</v>
      </c>
      <c r="U8">
        <v>0.33066931720496501</v>
      </c>
      <c r="V8">
        <v>0.337714516848937</v>
      </c>
      <c r="W8">
        <v>0.34496707791305103</v>
      </c>
      <c r="X8">
        <v>0.35242742152162559</v>
      </c>
      <c r="Y8">
        <v>0.36009450119729836</v>
      </c>
      <c r="Z8">
        <v>0.36796550588091481</v>
      </c>
      <c r="AA8">
        <v>0.37603552349761676</v>
      </c>
      <c r="AB8">
        <v>0.38429716368834105</v>
      </c>
      <c r="AC8">
        <v>0.39274013975418431</v>
      </c>
      <c r="AD8">
        <v>0.40135081191745975</v>
      </c>
      <c r="AE8">
        <v>0.41011169682799165</v>
      </c>
      <c r="AF8">
        <v>0.41900095197124432</v>
      </c>
      <c r="AG8">
        <v>0.42799184837368798</v>
      </c>
      <c r="AH8">
        <v>0.43705225079691601</v>
      </c>
      <c r="AI8">
        <v>0.44614413140515602</v>
      </c>
      <c r="AJ8">
        <v>0.45522315045576855</v>
      </c>
      <c r="AK8">
        <v>0.46423834544262965</v>
      </c>
      <c r="AL8">
        <v>0.47313197756529035</v>
      </c>
      <c r="AM8">
        <v>0.48183959030731233</v>
      </c>
      <c r="AN8">
        <v>0.49029033784546006</v>
      </c>
      <c r="AO8">
        <v>0.49840763926806247</v>
      </c>
      <c r="AP8">
        <v>0.50611020636182258</v>
      </c>
      <c r="AQ8">
        <v>0.51331347647073866</v>
      </c>
      <c r="AR8">
        <v>0.51993145675481434</v>
      </c>
      <c r="AS8">
        <v>0.52587895238958904</v>
      </c>
      <c r="AT8">
        <v>0.53107411082760925</v>
      </c>
      <c r="AU8">
        <v>0.53544117109764922</v>
      </c>
      <c r="AV8">
        <v>0.53891326694903363</v>
      </c>
      <c r="AW8">
        <v>0.54143510228026248</v>
      </c>
      <c r="AX8">
        <v>0.54296530345383676</v>
      </c>
      <c r="AY8">
        <v>0.54347826086956519</v>
      </c>
      <c r="AZ8">
        <v>0.54296530345383676</v>
      </c>
      <c r="BA8">
        <v>0.54143510228026248</v>
      </c>
      <c r="BB8">
        <v>0.53891326694903363</v>
      </c>
      <c r="BC8">
        <v>0.53544117109764922</v>
      </c>
      <c r="BD8">
        <v>0.53107411082760925</v>
      </c>
      <c r="BE8">
        <v>0.52587895238958904</v>
      </c>
      <c r="BF8">
        <v>0.51993145675481434</v>
      </c>
      <c r="BG8">
        <v>0.51331347647073866</v>
      </c>
      <c r="BH8">
        <v>0.50611020636182258</v>
      </c>
      <c r="BI8">
        <v>0.49840763926806247</v>
      </c>
      <c r="BJ8">
        <v>0.49029033784546006</v>
      </c>
      <c r="BK8">
        <v>0.48183959030731233</v>
      </c>
      <c r="BL8">
        <v>0.47313197756529035</v>
      </c>
      <c r="BM8">
        <v>0.46423834544262965</v>
      </c>
      <c r="BN8">
        <v>0.45522315045576855</v>
      </c>
      <c r="BO8">
        <v>0.44614413140515602</v>
      </c>
      <c r="BP8">
        <v>0.43705225079691601</v>
      </c>
      <c r="BQ8">
        <v>0.42799184837368798</v>
      </c>
      <c r="BR8">
        <v>0.41900095197124432</v>
      </c>
      <c r="BS8">
        <v>0.41011169682799165</v>
      </c>
      <c r="BT8">
        <v>0.40135081191745975</v>
      </c>
      <c r="BU8">
        <v>0.39274013975418431</v>
      </c>
      <c r="BV8">
        <v>0.38429716368834105</v>
      </c>
      <c r="BW8">
        <v>0.37603552349761676</v>
      </c>
      <c r="BX8">
        <v>0.36796550588091481</v>
      </c>
      <c r="BY8">
        <v>0.36009450119729836</v>
      </c>
      <c r="BZ8">
        <v>0.35242742152162559</v>
      </c>
      <c r="CA8">
        <v>0.34496707791305103</v>
      </c>
      <c r="CB8">
        <v>0.337714516848937</v>
      </c>
      <c r="CC8">
        <v>0.33066931720496501</v>
      </c>
      <c r="CD8">
        <v>0.3238298500942749</v>
      </c>
      <c r="CE8">
        <v>0.3171935044307474</v>
      </c>
      <c r="CF8">
        <v>0.3107568813522677</v>
      </c>
      <c r="CG8">
        <v>0.30451596070880993</v>
      </c>
      <c r="CH8">
        <v>0.29846624275045502</v>
      </c>
      <c r="CI8">
        <v>0.29260286799032642</v>
      </c>
      <c r="CJ8">
        <v>0.28692071800305541</v>
      </c>
      <c r="CK8">
        <v>0.28141449967705029</v>
      </c>
      <c r="CL8">
        <v>0.27607881518711636</v>
      </c>
      <c r="CM8">
        <v>0.27090821970547974</v>
      </c>
      <c r="CN8">
        <v>0.26589726863219815</v>
      </c>
      <c r="CO8">
        <v>0.26104055590520886</v>
      </c>
      <c r="CP8">
        <v>0.25633274474845685</v>
      </c>
      <c r="CQ8">
        <v>0.25176859203461277</v>
      </c>
      <c r="CR8">
        <v>0.24734296727668903</v>
      </c>
      <c r="CS8">
        <v>0.24305086711954235</v>
      </c>
      <c r="CT8">
        <v>0.23888742607653632</v>
      </c>
      <c r="CU8">
        <v>0.23484792414703962</v>
      </c>
      <c r="CV8">
        <v>0.23092779185536449</v>
      </c>
      <c r="CW8">
        <v>0.22712261316964366</v>
      </c>
    </row>
    <row r="9" spans="1:160">
      <c r="A9">
        <v>0.22882875810569139</v>
      </c>
      <c r="B9">
        <v>0.23272181979195469</v>
      </c>
      <c r="C9">
        <v>0.23673563096205319</v>
      </c>
      <c r="D9">
        <v>0.24087506025490388</v>
      </c>
      <c r="E9">
        <v>0.24514516892273003</v>
      </c>
      <c r="F9">
        <v>0.24955121136644465</v>
      </c>
      <c r="G9">
        <v>0.25409863380679426</v>
      </c>
      <c r="H9">
        <v>0.25879307063294732</v>
      </c>
      <c r="I9">
        <v>0.26364033788099867</v>
      </c>
      <c r="J9">
        <v>0.26864642319011178</v>
      </c>
      <c r="K9">
        <v>0.27381747146145219</v>
      </c>
      <c r="L9">
        <v>0.27915976530222086</v>
      </c>
      <c r="M9">
        <v>0.28467969917142311</v>
      </c>
      <c r="N9">
        <v>0.2903837459529261</v>
      </c>
      <c r="O9">
        <v>0.29627841446248576</v>
      </c>
      <c r="P9">
        <v>0.3023701961467874</v>
      </c>
      <c r="Q9">
        <v>0.30866549895299678</v>
      </c>
      <c r="R9">
        <v>0.31517056603706201</v>
      </c>
      <c r="S9">
        <v>0.32189137664037798</v>
      </c>
      <c r="T9">
        <v>0.32883352610291028</v>
      </c>
      <c r="U9">
        <v>0.33600208160654393</v>
      </c>
      <c r="V9">
        <v>0.34340140987172252</v>
      </c>
      <c r="W9">
        <v>0.35103497268858153</v>
      </c>
      <c r="X9">
        <v>0.35890508588763398</v>
      </c>
      <c r="Y9">
        <v>0.36701263719668964</v>
      </c>
      <c r="Z9">
        <v>0.37535675846137762</v>
      </c>
      <c r="AA9">
        <v>0.38393444802121951</v>
      </c>
      <c r="AB9">
        <v>0.39274013975418431</v>
      </c>
      <c r="AC9">
        <v>0.40176521658326564</v>
      </c>
      <c r="AD9">
        <v>0.41099746826339323</v>
      </c>
      <c r="AE9">
        <v>0.42042049624769529</v>
      </c>
      <c r="AF9">
        <v>0.43001307259611338</v>
      </c>
      <c r="AG9">
        <v>0.43974846545643242</v>
      </c>
      <c r="AH9">
        <v>0.449593750791004</v>
      </c>
      <c r="AI9">
        <v>0.45950913880862981</v>
      </c>
      <c r="AJ9">
        <v>0.4694473538679248</v>
      </c>
      <c r="AK9">
        <v>0.47935311802960651</v>
      </c>
      <c r="AL9">
        <v>0.48916280012177021</v>
      </c>
      <c r="AM9">
        <v>0.49880430279226384</v>
      </c>
      <c r="AN9">
        <v>0.50819726761358852</v>
      </c>
      <c r="AO9">
        <v>0.51725368037648001</v>
      </c>
      <c r="AP9">
        <v>0.52587895238958904</v>
      </c>
      <c r="AQ9">
        <v>0.5339735360729756</v>
      </c>
      <c r="AR9">
        <v>0.54143510228026248</v>
      </c>
      <c r="AS9">
        <v>0.54816126206689331</v>
      </c>
      <c r="AT9">
        <v>0.55405275897242034</v>
      </c>
      <c r="AU9">
        <v>0.55901699437494745</v>
      </c>
      <c r="AV9">
        <v>0.56297168638880624</v>
      </c>
      <c r="AW9">
        <v>0.56584841276574083</v>
      </c>
      <c r="AX9">
        <v>0.56759576148312474</v>
      </c>
      <c r="AY9">
        <v>0.56818181818181823</v>
      </c>
      <c r="AZ9">
        <v>0.56759576148312474</v>
      </c>
      <c r="BA9">
        <v>0.56584841276574083</v>
      </c>
      <c r="BB9">
        <v>0.56297168638880624</v>
      </c>
      <c r="BC9">
        <v>0.55901699437494745</v>
      </c>
      <c r="BD9">
        <v>0.55405275897242034</v>
      </c>
      <c r="BE9">
        <v>0.54816126206689331</v>
      </c>
      <c r="BF9">
        <v>0.54143510228026248</v>
      </c>
      <c r="BG9">
        <v>0.5339735360729756</v>
      </c>
      <c r="BH9">
        <v>0.52587895238958904</v>
      </c>
      <c r="BI9">
        <v>0.51725368037648001</v>
      </c>
      <c r="BJ9">
        <v>0.50819726761358852</v>
      </c>
      <c r="BK9">
        <v>0.49880430279226384</v>
      </c>
      <c r="BL9">
        <v>0.48916280012177021</v>
      </c>
      <c r="BM9">
        <v>0.47935311802960651</v>
      </c>
      <c r="BN9">
        <v>0.4694473538679248</v>
      </c>
      <c r="BO9">
        <v>0.45950913880862981</v>
      </c>
      <c r="BP9">
        <v>0.449593750791004</v>
      </c>
      <c r="BQ9">
        <v>0.43974846545643242</v>
      </c>
      <c r="BR9">
        <v>0.43001307259611338</v>
      </c>
      <c r="BS9">
        <v>0.42042049624769529</v>
      </c>
      <c r="BT9">
        <v>0.41099746826339323</v>
      </c>
      <c r="BU9">
        <v>0.40176521658326564</v>
      </c>
      <c r="BV9">
        <v>0.39274013975418431</v>
      </c>
      <c r="BW9">
        <v>0.38393444802121951</v>
      </c>
      <c r="BX9">
        <v>0.37535675846137762</v>
      </c>
      <c r="BY9">
        <v>0.36701263719668964</v>
      </c>
      <c r="BZ9">
        <v>0.35890508588763398</v>
      </c>
      <c r="CA9">
        <v>0.35103497268858153</v>
      </c>
      <c r="CB9">
        <v>0.34340140987172252</v>
      </c>
      <c r="CC9">
        <v>0.33600208160654393</v>
      </c>
      <c r="CD9">
        <v>0.32883352610291028</v>
      </c>
      <c r="CE9">
        <v>0.32189137664037798</v>
      </c>
      <c r="CF9">
        <v>0.31517056603706201</v>
      </c>
      <c r="CG9">
        <v>0.30866549895299678</v>
      </c>
      <c r="CH9">
        <v>0.3023701961467874</v>
      </c>
      <c r="CI9">
        <v>0.29627841446248576</v>
      </c>
      <c r="CJ9">
        <v>0.2903837459529261</v>
      </c>
      <c r="CK9">
        <v>0.28467969917142311</v>
      </c>
      <c r="CL9">
        <v>0.27915976530222086</v>
      </c>
      <c r="CM9">
        <v>0.27381747146145219</v>
      </c>
      <c r="CN9">
        <v>0.26864642319011178</v>
      </c>
      <c r="CO9">
        <v>0.26364033788099867</v>
      </c>
      <c r="CP9">
        <v>0.25879307063294732</v>
      </c>
      <c r="CQ9">
        <v>0.25409863380679426</v>
      </c>
      <c r="CR9">
        <v>0.24955121136644465</v>
      </c>
      <c r="CS9">
        <v>0.24514516892273003</v>
      </c>
      <c r="CT9">
        <v>0.24087506025490388</v>
      </c>
      <c r="CU9">
        <v>0.23673563096205319</v>
      </c>
      <c r="CV9">
        <v>0.23272181979195469</v>
      </c>
      <c r="CW9">
        <v>0.22882875810569139</v>
      </c>
    </row>
    <row r="10" spans="1:160">
      <c r="A10">
        <v>0.23049552640184034</v>
      </c>
      <c r="B10">
        <v>0.23447577296379027</v>
      </c>
      <c r="C10">
        <v>0.23858263929744508</v>
      </c>
      <c r="D10">
        <v>0.24282146558931603</v>
      </c>
      <c r="E10">
        <v>0.24719782713669403</v>
      </c>
      <c r="F10">
        <v>0.25171753888757376</v>
      </c>
      <c r="G10">
        <v>0.25638665846127273</v>
      </c>
      <c r="H10">
        <v>0.26121148720535808</v>
      </c>
      <c r="I10">
        <v>0.266198568749975</v>
      </c>
      <c r="J10">
        <v>0.27135468440812965</v>
      </c>
      <c r="K10">
        <v>0.27668684463685733</v>
      </c>
      <c r="L10">
        <v>0.2822022756160818</v>
      </c>
      <c r="M10">
        <v>0.28790839981554917</v>
      </c>
      <c r="N10">
        <v>0.29381280920141778</v>
      </c>
      <c r="O10">
        <v>0.29992322947862271</v>
      </c>
      <c r="P10">
        <v>0.3062474734687658</v>
      </c>
      <c r="Q10">
        <v>0.31279338138209273</v>
      </c>
      <c r="R10">
        <v>0.31956874535307106</v>
      </c>
      <c r="S10">
        <v>0.32658121517072758</v>
      </c>
      <c r="T10">
        <v>0.33383818164852092</v>
      </c>
      <c r="U10">
        <v>0.34134663354960021</v>
      </c>
      <c r="V10">
        <v>0.34911298342371599</v>
      </c>
      <c r="W10">
        <v>0.35714285714285715</v>
      </c>
      <c r="X10">
        <v>0.36544084137792882</v>
      </c>
      <c r="Y10">
        <v>0.37401018279025078</v>
      </c>
      <c r="Z10">
        <v>0.38285243239480549</v>
      </c>
      <c r="AA10">
        <v>0.3919670284931655</v>
      </c>
      <c r="AB10">
        <v>0.40135081191745975</v>
      </c>
      <c r="AC10">
        <v>0.41099746826339323</v>
      </c>
      <c r="AD10">
        <v>0.42089689356342119</v>
      </c>
      <c r="AE10">
        <v>0.43103448275862066</v>
      </c>
      <c r="AF10">
        <v>0.44139034471653044</v>
      </c>
      <c r="AG10">
        <v>0.45193845378886705</v>
      </c>
      <c r="AH10">
        <v>0.4626457563735033</v>
      </c>
      <c r="AI10">
        <v>0.47347126192410638</v>
      </c>
      <c r="AJ10">
        <v>0.48436516143258035</v>
      </c>
      <c r="AK10">
        <v>0.49526803234395456</v>
      </c>
      <c r="AL10">
        <v>0.50611020636182258</v>
      </c>
      <c r="AM10">
        <v>0.51681139412170196</v>
      </c>
      <c r="AN10">
        <v>0.52728067576199733</v>
      </c>
      <c r="AO10">
        <v>0.53741697549043466</v>
      </c>
      <c r="AP10">
        <v>0.54711013691551058</v>
      </c>
      <c r="AQ10">
        <v>0.55624269936248105</v>
      </c>
      <c r="AR10">
        <v>0.56469243931578206</v>
      </c>
      <c r="AS10">
        <v>0.57233568311953764</v>
      </c>
      <c r="AT10">
        <v>0.57905131826509937</v>
      </c>
      <c r="AU10">
        <v>0.58472533715623498</v>
      </c>
      <c r="AV10">
        <v>0.58925565098878963</v>
      </c>
      <c r="AW10">
        <v>0.59255682892497152</v>
      </c>
      <c r="AX10">
        <v>0.5945643676931176</v>
      </c>
      <c r="AY10">
        <v>0.59523809523809523</v>
      </c>
      <c r="AZ10">
        <v>0.5945643676931176</v>
      </c>
      <c r="BA10">
        <v>0.59255682892497152</v>
      </c>
      <c r="BB10">
        <v>0.58925565098878963</v>
      </c>
      <c r="BC10">
        <v>0.58472533715623498</v>
      </c>
      <c r="BD10">
        <v>0.57905131826509937</v>
      </c>
      <c r="BE10">
        <v>0.57233568311953764</v>
      </c>
      <c r="BF10">
        <v>0.56469243931578206</v>
      </c>
      <c r="BG10">
        <v>0.55624269936248105</v>
      </c>
      <c r="BH10">
        <v>0.54711013691551058</v>
      </c>
      <c r="BI10">
        <v>0.53741697549043466</v>
      </c>
      <c r="BJ10">
        <v>0.52728067576199733</v>
      </c>
      <c r="BK10">
        <v>0.51681139412170196</v>
      </c>
      <c r="BL10">
        <v>0.50611020636182258</v>
      </c>
      <c r="BM10">
        <v>0.49526803234395456</v>
      </c>
      <c r="BN10">
        <v>0.48436516143258035</v>
      </c>
      <c r="BO10">
        <v>0.47347126192410638</v>
      </c>
      <c r="BP10">
        <v>0.4626457563735033</v>
      </c>
      <c r="BQ10">
        <v>0.45193845378886705</v>
      </c>
      <c r="BR10">
        <v>0.44139034471653044</v>
      </c>
      <c r="BS10">
        <v>0.43103448275862066</v>
      </c>
      <c r="BT10">
        <v>0.42089689356342119</v>
      </c>
      <c r="BU10">
        <v>0.41099746826339323</v>
      </c>
      <c r="BV10">
        <v>0.40135081191745975</v>
      </c>
      <c r="BW10">
        <v>0.3919670284931655</v>
      </c>
      <c r="BX10">
        <v>0.38285243239480549</v>
      </c>
      <c r="BY10">
        <v>0.37401018279025078</v>
      </c>
      <c r="BZ10">
        <v>0.36544084137792882</v>
      </c>
      <c r="CA10">
        <v>0.35714285714285715</v>
      </c>
      <c r="CB10">
        <v>0.34911298342371599</v>
      </c>
      <c r="CC10">
        <v>0.34134663354960021</v>
      </c>
      <c r="CD10">
        <v>0.33383818164852092</v>
      </c>
      <c r="CE10">
        <v>0.32658121517072758</v>
      </c>
      <c r="CF10">
        <v>0.31956874535307106</v>
      </c>
      <c r="CG10">
        <v>0.31279338138209273</v>
      </c>
      <c r="CH10">
        <v>0.3062474734687658</v>
      </c>
      <c r="CI10">
        <v>0.29992322947862271</v>
      </c>
      <c r="CJ10">
        <v>0.29381280920141778</v>
      </c>
      <c r="CK10">
        <v>0.28790839981554917</v>
      </c>
      <c r="CL10">
        <v>0.2822022756160818</v>
      </c>
      <c r="CM10">
        <v>0.27668684463685733</v>
      </c>
      <c r="CN10">
        <v>0.27135468440812965</v>
      </c>
      <c r="CO10">
        <v>0.266198568749975</v>
      </c>
      <c r="CP10">
        <v>0.26121148720535808</v>
      </c>
      <c r="CQ10">
        <v>0.25638665846127273</v>
      </c>
      <c r="CR10">
        <v>0.25171753888757376</v>
      </c>
      <c r="CS10">
        <v>0.24719782713669403</v>
      </c>
      <c r="CT10">
        <v>0.24282146558931603</v>
      </c>
      <c r="CU10">
        <v>0.23858263929744508</v>
      </c>
      <c r="CV10">
        <v>0.23447577296379027</v>
      </c>
      <c r="CW10">
        <v>0.23049552640184034</v>
      </c>
    </row>
    <row r="11" spans="1:160">
      <c r="A11">
        <v>0.23211917272131483</v>
      </c>
      <c r="B11">
        <v>0.23618562339163229</v>
      </c>
      <c r="C11">
        <v>0.24038461538461539</v>
      </c>
      <c r="D11">
        <v>0.24472197756079214</v>
      </c>
      <c r="E11">
        <v>0.24920381963403124</v>
      </c>
      <c r="F11">
        <v>0.25383654128340477</v>
      </c>
      <c r="G11">
        <v>0.25862684018824</v>
      </c>
      <c r="H11">
        <v>0.2635817185722405</v>
      </c>
      <c r="I11">
        <v>0.26870848774521733</v>
      </c>
      <c r="J11">
        <v>0.27401477001338403</v>
      </c>
      <c r="K11">
        <v>0.27950849718747373</v>
      </c>
      <c r="L11">
        <v>0.28519790474767209</v>
      </c>
      <c r="M11">
        <v>0.29109152052038895</v>
      </c>
      <c r="N11">
        <v>0.2971981464784213</v>
      </c>
      <c r="O11">
        <v>0.30352683198664504</v>
      </c>
      <c r="P11">
        <v>0.31008683647302115</v>
      </c>
      <c r="Q11">
        <v>0.31688757910212112</v>
      </c>
      <c r="R11">
        <v>0.32393857255834013</v>
      </c>
      <c r="S11">
        <v>0.33124933750198754</v>
      </c>
      <c r="T11">
        <v>0.3388292936388082</v>
      </c>
      <c r="U11">
        <v>0.34668762264076819</v>
      </c>
      <c r="V11">
        <v>0.35483309737728724</v>
      </c>
      <c r="W11">
        <v>0.36327387107443526</v>
      </c>
      <c r="X11">
        <v>0.37201721914108599</v>
      </c>
      <c r="Y11">
        <v>0.38106922553105771</v>
      </c>
      <c r="Z11">
        <v>0.39043440472151519</v>
      </c>
      <c r="AA11">
        <v>0.40011524979029994</v>
      </c>
      <c r="AB11">
        <v>0.41011169682799165</v>
      </c>
      <c r="AC11">
        <v>0.42042049624769529</v>
      </c>
      <c r="AD11">
        <v>0.43103448275862066</v>
      </c>
      <c r="AE11">
        <v>0.44194173824159216</v>
      </c>
      <c r="AF11">
        <v>0.45312464599650859</v>
      </c>
      <c r="AG11">
        <v>0.46455884140447895</v>
      </c>
      <c r="AH11">
        <v>0.47621207359966206</v>
      </c>
      <c r="AI11">
        <v>0.48804300590189398</v>
      </c>
      <c r="AJ11">
        <v>0.5</v>
      </c>
      <c r="AK11">
        <v>0.51201995032440029</v>
      </c>
      <c r="AL11">
        <v>0.52402726018789814</v>
      </c>
      <c r="AM11">
        <v>0.53593307857034012</v>
      </c>
      <c r="AN11">
        <v>0.54763494292290438</v>
      </c>
      <c r="AO11">
        <v>0.55901699437494745</v>
      </c>
      <c r="AP11">
        <v>0.56995094073444152</v>
      </c>
      <c r="AQ11">
        <v>0.58029793180328715</v>
      </c>
      <c r="AR11">
        <v>0.58991147272876088</v>
      </c>
      <c r="AS11">
        <v>0.59864142826321964</v>
      </c>
      <c r="AT11">
        <v>0.60633906259083237</v>
      </c>
      <c r="AU11">
        <v>0.61286292230682515</v>
      </c>
      <c r="AV11">
        <v>0.61808522054268589</v>
      </c>
      <c r="AW11">
        <v>0.62189824388124326</v>
      </c>
      <c r="AX11">
        <v>0.62422021179865284</v>
      </c>
      <c r="AY11">
        <v>0.625</v>
      </c>
      <c r="AZ11">
        <v>0.62422021179865284</v>
      </c>
      <c r="BA11">
        <v>0.62189824388124326</v>
      </c>
      <c r="BB11">
        <v>0.61808522054268589</v>
      </c>
      <c r="BC11">
        <v>0.61286292230682515</v>
      </c>
      <c r="BD11">
        <v>0.60633906259083237</v>
      </c>
      <c r="BE11">
        <v>0.59864142826321964</v>
      </c>
      <c r="BF11">
        <v>0.58991147272876088</v>
      </c>
      <c r="BG11">
        <v>0.58029793180328715</v>
      </c>
      <c r="BH11">
        <v>0.56995094073444152</v>
      </c>
      <c r="BI11">
        <v>0.55901699437494745</v>
      </c>
      <c r="BJ11">
        <v>0.54763494292290438</v>
      </c>
      <c r="BK11">
        <v>0.53593307857034012</v>
      </c>
      <c r="BL11">
        <v>0.52402726018789814</v>
      </c>
      <c r="BM11">
        <v>0.51201995032440029</v>
      </c>
      <c r="BN11">
        <v>0.5</v>
      </c>
      <c r="BO11">
        <v>0.48804300590189398</v>
      </c>
      <c r="BP11">
        <v>0.47621207359966206</v>
      </c>
      <c r="BQ11">
        <v>0.46455884140447895</v>
      </c>
      <c r="BR11">
        <v>0.45312464599650859</v>
      </c>
      <c r="BS11">
        <v>0.44194173824159216</v>
      </c>
      <c r="BT11">
        <v>0.43103448275862066</v>
      </c>
      <c r="BU11">
        <v>0.42042049624769529</v>
      </c>
      <c r="BV11">
        <v>0.41011169682799165</v>
      </c>
      <c r="BW11">
        <v>0.40011524979029994</v>
      </c>
      <c r="BX11">
        <v>0.39043440472151519</v>
      </c>
      <c r="BY11">
        <v>0.38106922553105771</v>
      </c>
      <c r="BZ11">
        <v>0.37201721914108599</v>
      </c>
      <c r="CA11">
        <v>0.36327387107443526</v>
      </c>
      <c r="CB11">
        <v>0.35483309737728724</v>
      </c>
      <c r="CC11">
        <v>0.34668762264076819</v>
      </c>
      <c r="CD11">
        <v>0.3388292936388082</v>
      </c>
      <c r="CE11">
        <v>0.33124933750198754</v>
      </c>
      <c r="CF11">
        <v>0.32393857255834013</v>
      </c>
      <c r="CG11">
        <v>0.31688757910212112</v>
      </c>
      <c r="CH11">
        <v>0.31008683647302115</v>
      </c>
      <c r="CI11">
        <v>0.30352683198664504</v>
      </c>
      <c r="CJ11">
        <v>0.2971981464784213</v>
      </c>
      <c r="CK11">
        <v>0.29109152052038895</v>
      </c>
      <c r="CL11">
        <v>0.28519790474767209</v>
      </c>
      <c r="CM11">
        <v>0.27950849718747373</v>
      </c>
      <c r="CN11">
        <v>0.27401477001338403</v>
      </c>
      <c r="CO11">
        <v>0.26870848774521733</v>
      </c>
      <c r="CP11">
        <v>0.2635817185722405</v>
      </c>
      <c r="CQ11">
        <v>0.25862684018824</v>
      </c>
      <c r="CR11">
        <v>0.25383654128340477</v>
      </c>
      <c r="CS11">
        <v>0.24920381963403124</v>
      </c>
      <c r="CT11">
        <v>0.24472197756079214</v>
      </c>
      <c r="CU11">
        <v>0.24038461538461539</v>
      </c>
      <c r="CV11">
        <v>0.23618562339163229</v>
      </c>
      <c r="CW11">
        <v>0.23211917272131483</v>
      </c>
    </row>
    <row r="12" spans="1:160">
      <c r="A12">
        <v>0.23369589514708722</v>
      </c>
      <c r="B12">
        <v>0.23784727269136338</v>
      </c>
      <c r="C12">
        <v>0.24213713882064364</v>
      </c>
      <c r="D12">
        <v>0.24657182598514737</v>
      </c>
      <c r="E12">
        <v>0.25115799632881114</v>
      </c>
      <c r="F12">
        <v>0.25590265594760714</v>
      </c>
      <c r="G12">
        <v>0.26081316861823595</v>
      </c>
      <c r="H12">
        <v>0.26589726863219815</v>
      </c>
      <c r="I12">
        <v>0.2711630722733202</v>
      </c>
      <c r="J12">
        <v>0.27661908735786001</v>
      </c>
      <c r="K12">
        <v>0.28227422011071557</v>
      </c>
      <c r="L12">
        <v>0.28813777847348382</v>
      </c>
      <c r="M12">
        <v>0.29421947072365656</v>
      </c>
      <c r="N12">
        <v>0.30052939802146561</v>
      </c>
      <c r="O12">
        <v>0.30707803918297555</v>
      </c>
      <c r="P12">
        <v>0.31387622559489087</v>
      </c>
      <c r="Q12">
        <v>0.32093510372693551</v>
      </c>
      <c r="R12">
        <v>0.32826608214930636</v>
      </c>
      <c r="S12">
        <v>0.33588075931278694</v>
      </c>
      <c r="T12">
        <v>0.34379082758505752</v>
      </c>
      <c r="U12">
        <v>0.35200794814759523</v>
      </c>
      <c r="V12">
        <v>0.36054359033610062</v>
      </c>
      <c r="W12">
        <v>0.36940882785346352</v>
      </c>
      <c r="X12">
        <v>0.37861408300961419</v>
      </c>
      <c r="Y12">
        <v>0.38816880877783555</v>
      </c>
      <c r="Z12">
        <v>0.39808109706155126</v>
      </c>
      <c r="AA12">
        <v>0.40835720024050076</v>
      </c>
      <c r="AB12">
        <v>0.41900095197124432</v>
      </c>
      <c r="AC12">
        <v>0.43001307259611338</v>
      </c>
      <c r="AD12">
        <v>0.44139034471653044</v>
      </c>
      <c r="AE12">
        <v>0.45312464599650859</v>
      </c>
      <c r="AF12">
        <v>0.46520182972799179</v>
      </c>
      <c r="AG12">
        <v>0.47760044993804385</v>
      </c>
      <c r="AH12">
        <v>0.49029033784546006</v>
      </c>
      <c r="AI12">
        <v>0.50323105139279656</v>
      </c>
      <c r="AJ12">
        <v>0.51637024048251723</v>
      </c>
      <c r="AK12">
        <v>0.52964199825879477</v>
      </c>
      <c r="AL12">
        <v>0.54296530345383676</v>
      </c>
      <c r="AM12">
        <v>0.55624269936248105</v>
      </c>
      <c r="AN12">
        <v>0.56935939834284621</v>
      </c>
      <c r="AO12">
        <v>0.58218304104077789</v>
      </c>
      <c r="AP12">
        <v>0.5945643676931176</v>
      </c>
      <c r="AQ12">
        <v>0.60633906259083237</v>
      </c>
      <c r="AR12">
        <v>0.61733099790599355</v>
      </c>
      <c r="AS12">
        <v>0.62735701653561948</v>
      </c>
      <c r="AT12">
        <v>0.63623324819910954</v>
      </c>
      <c r="AU12">
        <v>0.64378275328075596</v>
      </c>
      <c r="AV12">
        <v>0.64984405613754548</v>
      </c>
      <c r="AW12">
        <v>0.65427990323776719</v>
      </c>
      <c r="AX12">
        <v>0.65698541403454591</v>
      </c>
      <c r="AY12">
        <v>0.65789473684210531</v>
      </c>
      <c r="AZ12">
        <v>0.65698541403454591</v>
      </c>
      <c r="BA12">
        <v>0.65427990323776719</v>
      </c>
      <c r="BB12">
        <v>0.64984405613754548</v>
      </c>
      <c r="BC12">
        <v>0.64378275328075596</v>
      </c>
      <c r="BD12">
        <v>0.63623324819910954</v>
      </c>
      <c r="BE12">
        <v>0.62735701653561948</v>
      </c>
      <c r="BF12">
        <v>0.61733099790599355</v>
      </c>
      <c r="BG12">
        <v>0.60633906259083237</v>
      </c>
      <c r="BH12">
        <v>0.5945643676931176</v>
      </c>
      <c r="BI12">
        <v>0.58218304104077789</v>
      </c>
      <c r="BJ12">
        <v>0.56935939834284621</v>
      </c>
      <c r="BK12">
        <v>0.55624269936248105</v>
      </c>
      <c r="BL12">
        <v>0.54296530345383676</v>
      </c>
      <c r="BM12">
        <v>0.52964199825879477</v>
      </c>
      <c r="BN12">
        <v>0.51637024048251723</v>
      </c>
      <c r="BO12">
        <v>0.50323105139279656</v>
      </c>
      <c r="BP12">
        <v>0.49029033784546006</v>
      </c>
      <c r="BQ12">
        <v>0.47760044993804385</v>
      </c>
      <c r="BR12">
        <v>0.46520182972799179</v>
      </c>
      <c r="BS12">
        <v>0.45312464599650859</v>
      </c>
      <c r="BT12">
        <v>0.44139034471653044</v>
      </c>
      <c r="BU12">
        <v>0.43001307259611338</v>
      </c>
      <c r="BV12">
        <v>0.41900095197124432</v>
      </c>
      <c r="BW12">
        <v>0.40835720024050076</v>
      </c>
      <c r="BX12">
        <v>0.39808109706155126</v>
      </c>
      <c r="BY12">
        <v>0.38816880877783555</v>
      </c>
      <c r="BZ12">
        <v>0.37861408300961419</v>
      </c>
      <c r="CA12">
        <v>0.36940882785346352</v>
      </c>
      <c r="CB12">
        <v>0.36054359033610062</v>
      </c>
      <c r="CC12">
        <v>0.35200794814759523</v>
      </c>
      <c r="CD12">
        <v>0.34379082758505752</v>
      </c>
      <c r="CE12">
        <v>0.33588075931278694</v>
      </c>
      <c r="CF12">
        <v>0.32826608214930636</v>
      </c>
      <c r="CG12">
        <v>0.32093510372693551</v>
      </c>
      <c r="CH12">
        <v>0.31387622559489087</v>
      </c>
      <c r="CI12">
        <v>0.30707803918297555</v>
      </c>
      <c r="CJ12">
        <v>0.30052939802146561</v>
      </c>
      <c r="CK12">
        <v>0.29421947072365656</v>
      </c>
      <c r="CL12">
        <v>0.28813777847348382</v>
      </c>
      <c r="CM12">
        <v>0.28227422011071557</v>
      </c>
      <c r="CN12">
        <v>0.27661908735786001</v>
      </c>
      <c r="CO12">
        <v>0.2711630722733202</v>
      </c>
      <c r="CP12">
        <v>0.26589726863219815</v>
      </c>
      <c r="CQ12">
        <v>0.26081316861823595</v>
      </c>
      <c r="CR12">
        <v>0.25590265594760714</v>
      </c>
      <c r="CS12">
        <v>0.25115799632881114</v>
      </c>
      <c r="CT12">
        <v>0.24657182598514737</v>
      </c>
      <c r="CU12">
        <v>0.24213713882064364</v>
      </c>
      <c r="CV12">
        <v>0.23784727269136338</v>
      </c>
      <c r="CW12">
        <v>0.23369589514708722</v>
      </c>
    </row>
    <row r="13" spans="1:160">
      <c r="A13">
        <v>0.2352218529671817</v>
      </c>
      <c r="B13">
        <v>0.23945657130528786</v>
      </c>
      <c r="C13">
        <v>0.24383572332527201</v>
      </c>
      <c r="D13">
        <v>0.24836615736600115</v>
      </c>
      <c r="E13">
        <v>0.25305510318091129</v>
      </c>
      <c r="F13">
        <v>0.25791019191257203</v>
      </c>
      <c r="G13">
        <v>0.26293947619479452</v>
      </c>
      <c r="H13">
        <v>0.26815145008759006</v>
      </c>
      <c r="I13">
        <v>0.27355506845775529</v>
      </c>
      <c r="J13">
        <v>0.27915976530222086</v>
      </c>
      <c r="K13">
        <v>0.28497547036722076</v>
      </c>
      <c r="L13">
        <v>0.29101262323732424</v>
      </c>
      <c r="M13">
        <v>0.2972821838465588</v>
      </c>
      <c r="N13">
        <v>0.30379563808979598</v>
      </c>
      <c r="O13">
        <v>0.3105649968749708</v>
      </c>
      <c r="P13">
        <v>0.31760278654219537</v>
      </c>
      <c r="Q13">
        <v>0.32492202806877274</v>
      </c>
      <c r="R13">
        <v>0.33253620186150923</v>
      </c>
      <c r="S13">
        <v>0.34045919418927706</v>
      </c>
      <c r="T13">
        <v>0.34870522040729418</v>
      </c>
      <c r="U13">
        <v>0.35728871904689341</v>
      </c>
      <c r="V13">
        <v>0.36622420956815477</v>
      </c>
      <c r="W13">
        <v>0.37552610507881851</v>
      </c>
      <c r="X13">
        <v>0.38520846960085353</v>
      </c>
      <c r="Y13">
        <v>0.39528470752104744</v>
      </c>
      <c r="Z13">
        <v>0.40576717072574719</v>
      </c>
      <c r="AA13">
        <v>0.41666666666666669</v>
      </c>
      <c r="AB13">
        <v>0.42799184837368798</v>
      </c>
      <c r="AC13">
        <v>0.43974846545643242</v>
      </c>
      <c r="AD13">
        <v>0.45193845378886705</v>
      </c>
      <c r="AE13">
        <v>0.46455884140447895</v>
      </c>
      <c r="AF13">
        <v>0.47760044993804385</v>
      </c>
      <c r="AG13">
        <v>0.49104637582399135</v>
      </c>
      <c r="AH13">
        <v>0.50487024482626208</v>
      </c>
      <c r="AI13">
        <v>0.51903424908587481</v>
      </c>
      <c r="AJ13">
        <v>0.53348699972039992</v>
      </c>
      <c r="AK13">
        <v>0.54816126206689331</v>
      </c>
      <c r="AL13">
        <v>0.56297168638880624</v>
      </c>
      <c r="AM13">
        <v>0.5778127044012803</v>
      </c>
      <c r="AN13">
        <v>0.59255682892497152</v>
      </c>
      <c r="AO13">
        <v>0.60705366397329008</v>
      </c>
      <c r="AP13">
        <v>0.6211299937499416</v>
      </c>
      <c r="AQ13">
        <v>0.6345913532085119</v>
      </c>
      <c r="AR13">
        <v>0.64722546634812217</v>
      </c>
      <c r="AS13">
        <v>0.65880784586841235</v>
      </c>
      <c r="AT13">
        <v>0.66910965946523648</v>
      </c>
      <c r="AU13">
        <v>0.67790768068330054</v>
      </c>
      <c r="AV13">
        <v>0.68499578043898868</v>
      </c>
      <c r="AW13">
        <v>0.69019703796779086</v>
      </c>
      <c r="AX13">
        <v>0.69337524528153638</v>
      </c>
      <c r="AY13">
        <v>0.69444444444444442</v>
      </c>
      <c r="AZ13">
        <v>0.69337524528153638</v>
      </c>
      <c r="BA13">
        <v>0.69019703796779086</v>
      </c>
      <c r="BB13">
        <v>0.68499578043898868</v>
      </c>
      <c r="BC13">
        <v>0.67790768068330054</v>
      </c>
      <c r="BD13">
        <v>0.66910965946523648</v>
      </c>
      <c r="BE13">
        <v>0.65880784586841235</v>
      </c>
      <c r="BF13">
        <v>0.64722546634812217</v>
      </c>
      <c r="BG13">
        <v>0.6345913532085119</v>
      </c>
      <c r="BH13">
        <v>0.6211299937499416</v>
      </c>
      <c r="BI13">
        <v>0.60705366397329008</v>
      </c>
      <c r="BJ13">
        <v>0.59255682892497152</v>
      </c>
      <c r="BK13">
        <v>0.5778127044012803</v>
      </c>
      <c r="BL13">
        <v>0.56297168638880624</v>
      </c>
      <c r="BM13">
        <v>0.54816126206689331</v>
      </c>
      <c r="BN13">
        <v>0.53348699972039992</v>
      </c>
      <c r="BO13">
        <v>0.51903424908587481</v>
      </c>
      <c r="BP13">
        <v>0.50487024482626208</v>
      </c>
      <c r="BQ13">
        <v>0.49104637582399135</v>
      </c>
      <c r="BR13">
        <v>0.47760044993804385</v>
      </c>
      <c r="BS13">
        <v>0.46455884140447895</v>
      </c>
      <c r="BT13">
        <v>0.45193845378886705</v>
      </c>
      <c r="BU13">
        <v>0.43974846545643242</v>
      </c>
      <c r="BV13">
        <v>0.42799184837368798</v>
      </c>
      <c r="BW13">
        <v>0.41666666666666669</v>
      </c>
      <c r="BX13">
        <v>0.40576717072574719</v>
      </c>
      <c r="BY13">
        <v>0.39528470752104744</v>
      </c>
      <c r="BZ13">
        <v>0.38520846960085353</v>
      </c>
      <c r="CA13">
        <v>0.37552610507881851</v>
      </c>
      <c r="CB13">
        <v>0.36622420956815477</v>
      </c>
      <c r="CC13">
        <v>0.35728871904689341</v>
      </c>
      <c r="CD13">
        <v>0.34870522040729418</v>
      </c>
      <c r="CE13">
        <v>0.34045919418927706</v>
      </c>
      <c r="CF13">
        <v>0.33253620186150923</v>
      </c>
      <c r="CG13">
        <v>0.32492202806877274</v>
      </c>
      <c r="CH13">
        <v>0.31760278654219537</v>
      </c>
      <c r="CI13">
        <v>0.3105649968749708</v>
      </c>
      <c r="CJ13">
        <v>0.30379563808979598</v>
      </c>
      <c r="CK13">
        <v>0.2972821838465588</v>
      </c>
      <c r="CL13">
        <v>0.29101262323732424</v>
      </c>
      <c r="CM13">
        <v>0.28497547036722076</v>
      </c>
      <c r="CN13">
        <v>0.27915976530222086</v>
      </c>
      <c r="CO13">
        <v>0.27355506845775529</v>
      </c>
      <c r="CP13">
        <v>0.26815145008759006</v>
      </c>
      <c r="CQ13">
        <v>0.26293947619479452</v>
      </c>
      <c r="CR13">
        <v>0.25791019191257203</v>
      </c>
      <c r="CS13">
        <v>0.25305510318091129</v>
      </c>
      <c r="CT13">
        <v>0.24836615736600115</v>
      </c>
      <c r="CU13">
        <v>0.24383572332527201</v>
      </c>
      <c r="CV13">
        <v>0.23945657130528786</v>
      </c>
      <c r="CW13">
        <v>0.2352218529671817</v>
      </c>
    </row>
    <row r="14" spans="1:160">
      <c r="A14">
        <v>0.23669318620492819</v>
      </c>
      <c r="B14">
        <v>0.24100933977490593</v>
      </c>
      <c r="C14">
        <v>0.24547583988573107</v>
      </c>
      <c r="D14">
        <v>0.25010006004002805</v>
      </c>
      <c r="E14">
        <v>0.25488980946443301</v>
      </c>
      <c r="F14">
        <v>0.25985335935189485</v>
      </c>
      <c r="G14">
        <v>0.26499947000158997</v>
      </c>
      <c r="H14">
        <v>0.27033741865521266</v>
      </c>
      <c r="I14">
        <v>0.27587702774498762</v>
      </c>
      <c r="J14">
        <v>0.28162869316208305</v>
      </c>
      <c r="K14">
        <v>0.28760341201827333</v>
      </c>
      <c r="L14">
        <v>0.29381280920141778</v>
      </c>
      <c r="M14">
        <v>0.3002691618075396</v>
      </c>
      <c r="N14">
        <v>0.3069854202578759</v>
      </c>
      <c r="O14">
        <v>0.31397522456458021</v>
      </c>
      <c r="P14">
        <v>0.32125291377714199</v>
      </c>
      <c r="Q14">
        <v>0.32883352610291028</v>
      </c>
      <c r="R14">
        <v>0.33673278652522837</v>
      </c>
      <c r="S14">
        <v>0.34496707791305103</v>
      </c>
      <c r="T14">
        <v>0.35355339059327373</v>
      </c>
      <c r="U14">
        <v>0.36250924410358848</v>
      </c>
      <c r="V14">
        <v>0.37185257331795601</v>
      </c>
      <c r="W14">
        <v>0.38160156929541478</v>
      </c>
      <c r="X14">
        <v>0.39177446300451418</v>
      </c>
      <c r="Y14">
        <v>0.40238923748728156</v>
      </c>
      <c r="Z14">
        <v>0.41346325103476406</v>
      </c>
      <c r="AA14">
        <v>0.42501275057377869</v>
      </c>
      <c r="AB14">
        <v>0.43705225079691601</v>
      </c>
      <c r="AC14">
        <v>0.449593750791004</v>
      </c>
      <c r="AD14">
        <v>0.4626457563735033</v>
      </c>
      <c r="AE14">
        <v>0.47621207359966206</v>
      </c>
      <c r="AF14">
        <v>0.49029033784546006</v>
      </c>
      <c r="AG14">
        <v>0.50487024482626208</v>
      </c>
      <c r="AH14">
        <v>0.51993145675481434</v>
      </c>
      <c r="AI14">
        <v>0.53544117109764922</v>
      </c>
      <c r="AJ14">
        <v>0.55135136423903863</v>
      </c>
      <c r="AK14">
        <v>0.56759576148312474</v>
      </c>
      <c r="AL14">
        <v>0.58408664189499726</v>
      </c>
      <c r="AM14">
        <v>0.60071166416526589</v>
      </c>
      <c r="AN14">
        <v>0.61733099790599355</v>
      </c>
      <c r="AO14">
        <v>0.63377515820424224</v>
      </c>
      <c r="AP14">
        <v>0.64984405613754548</v>
      </c>
      <c r="AQ14">
        <v>0.66530786926543684</v>
      </c>
      <c r="AR14">
        <v>0.6799103665255265</v>
      </c>
      <c r="AS14">
        <v>0.69337524528153638</v>
      </c>
      <c r="AT14">
        <v>0.70541580997887543</v>
      </c>
      <c r="AU14">
        <v>0.71574791789233538</v>
      </c>
      <c r="AV14">
        <v>0.72410555795436538</v>
      </c>
      <c r="AW14">
        <v>0.73025779729623252</v>
      </c>
      <c r="AX14">
        <v>0.73402527439337928</v>
      </c>
      <c r="AY14">
        <v>0.73529411764705888</v>
      </c>
      <c r="AZ14">
        <v>0.73402527439337928</v>
      </c>
      <c r="BA14">
        <v>0.73025779729623252</v>
      </c>
      <c r="BB14">
        <v>0.72410555795436538</v>
      </c>
      <c r="BC14">
        <v>0.71574791789233538</v>
      </c>
      <c r="BD14">
        <v>0.70541580997887543</v>
      </c>
      <c r="BE14">
        <v>0.69337524528153638</v>
      </c>
      <c r="BF14">
        <v>0.6799103665255265</v>
      </c>
      <c r="BG14">
        <v>0.66530786926543684</v>
      </c>
      <c r="BH14">
        <v>0.64984405613754548</v>
      </c>
      <c r="BI14">
        <v>0.63377515820424224</v>
      </c>
      <c r="BJ14">
        <v>0.61733099790599355</v>
      </c>
      <c r="BK14">
        <v>0.60071166416526589</v>
      </c>
      <c r="BL14">
        <v>0.58408664189499726</v>
      </c>
      <c r="BM14">
        <v>0.56759576148312474</v>
      </c>
      <c r="BN14">
        <v>0.55135136423903863</v>
      </c>
      <c r="BO14">
        <v>0.53544117109764922</v>
      </c>
      <c r="BP14">
        <v>0.51993145675481434</v>
      </c>
      <c r="BQ14">
        <v>0.50487024482626208</v>
      </c>
      <c r="BR14">
        <v>0.49029033784546006</v>
      </c>
      <c r="BS14">
        <v>0.47621207359966206</v>
      </c>
      <c r="BT14">
        <v>0.4626457563735033</v>
      </c>
      <c r="BU14">
        <v>0.449593750791004</v>
      </c>
      <c r="BV14">
        <v>0.43705225079691601</v>
      </c>
      <c r="BW14">
        <v>0.42501275057377869</v>
      </c>
      <c r="BX14">
        <v>0.41346325103476406</v>
      </c>
      <c r="BY14">
        <v>0.40238923748728156</v>
      </c>
      <c r="BZ14">
        <v>0.39177446300451418</v>
      </c>
      <c r="CA14">
        <v>0.38160156929541478</v>
      </c>
      <c r="CB14">
        <v>0.37185257331795601</v>
      </c>
      <c r="CC14">
        <v>0.36250924410358848</v>
      </c>
      <c r="CD14">
        <v>0.35355339059327373</v>
      </c>
      <c r="CE14">
        <v>0.34496707791305103</v>
      </c>
      <c r="CF14">
        <v>0.33673278652522837</v>
      </c>
      <c r="CG14">
        <v>0.32883352610291028</v>
      </c>
      <c r="CH14">
        <v>0.32125291377714199</v>
      </c>
      <c r="CI14">
        <v>0.31397522456458021</v>
      </c>
      <c r="CJ14">
        <v>0.3069854202578759</v>
      </c>
      <c r="CK14">
        <v>0.3002691618075396</v>
      </c>
      <c r="CL14">
        <v>0.29381280920141778</v>
      </c>
      <c r="CM14">
        <v>0.28760341201827333</v>
      </c>
      <c r="CN14">
        <v>0.28162869316208305</v>
      </c>
      <c r="CO14">
        <v>0.27587702774498762</v>
      </c>
      <c r="CP14">
        <v>0.27033741865521266</v>
      </c>
      <c r="CQ14">
        <v>0.26499947000158997</v>
      </c>
      <c r="CR14">
        <v>0.25985335935189485</v>
      </c>
      <c r="CS14">
        <v>0.25488980946443301</v>
      </c>
      <c r="CT14">
        <v>0.25010006004002805</v>
      </c>
      <c r="CU14">
        <v>0.24547583988573107</v>
      </c>
      <c r="CV14">
        <v>0.24100933977490593</v>
      </c>
      <c r="CW14">
        <v>0.23669318620492819</v>
      </c>
    </row>
    <row r="15" spans="1:160">
      <c r="A15">
        <v>0.23810603679983103</v>
      </c>
      <c r="B15">
        <v>0.24250139196198481</v>
      </c>
      <c r="C15">
        <v>0.24705294220065463</v>
      </c>
      <c r="D15">
        <v>0.25176859203461277</v>
      </c>
      <c r="E15">
        <v>0.25665673823536933</v>
      </c>
      <c r="F15">
        <v>0.26172630285531684</v>
      </c>
      <c r="G15">
        <v>0.2669867680364878</v>
      </c>
      <c r="H15">
        <v>0.27244821251673307</v>
      </c>
      <c r="I15">
        <v>0.27812134968124053</v>
      </c>
      <c r="J15">
        <v>0.28401756691617691</v>
      </c>
      <c r="K15">
        <v>0.29014896590164357</v>
      </c>
      <c r="L15">
        <v>0.29652840332523905</v>
      </c>
      <c r="M15">
        <v>0.30316953129541618</v>
      </c>
      <c r="N15">
        <v>0.31008683647302115</v>
      </c>
      <c r="O15">
        <v>0.31729567660425595</v>
      </c>
      <c r="P15">
        <v>0.32481231270921435</v>
      </c>
      <c r="Q15">
        <v>0.33265393463271842</v>
      </c>
      <c r="R15">
        <v>0.34083867696825737</v>
      </c>
      <c r="S15">
        <v>0.3493856214843421</v>
      </c>
      <c r="T15">
        <v>0.35831478107050957</v>
      </c>
      <c r="U15">
        <v>0.36764705882352944</v>
      </c>
      <c r="V15">
        <v>0.37740417414948024</v>
      </c>
      <c r="W15">
        <v>0.38760854559127644</v>
      </c>
      <c r="X15">
        <v>0.39828311742322886</v>
      </c>
      <c r="Y15">
        <v>0.4094511138002615</v>
      </c>
      <c r="Z15">
        <v>0.4211357003307557</v>
      </c>
      <c r="AA15">
        <v>0.43335952830096025</v>
      </c>
      <c r="AB15">
        <v>0.44614413140515602</v>
      </c>
      <c r="AC15">
        <v>0.45950913880862981</v>
      </c>
      <c r="AD15">
        <v>0.47347126192410638</v>
      </c>
      <c r="AE15">
        <v>0.48804300590189398</v>
      </c>
      <c r="AF15">
        <v>0.50323105139279656</v>
      </c>
      <c r="AG15">
        <v>0.51903424908587481</v>
      </c>
      <c r="AH15">
        <v>0.53544117109764922</v>
      </c>
      <c r="AI15">
        <v>0.55242717280199016</v>
      </c>
      <c r="AJ15">
        <v>0.56995094073444152</v>
      </c>
      <c r="AK15">
        <v>0.58795054273974823</v>
      </c>
      <c r="AL15">
        <v>0.60633906259083237</v>
      </c>
      <c r="AM15">
        <v>0.625</v>
      </c>
      <c r="AN15">
        <v>0.64378275328075596</v>
      </c>
      <c r="AO15">
        <v>0.66249867500397508</v>
      </c>
      <c r="AP15">
        <v>0.68091838837855412</v>
      </c>
      <c r="AQ15">
        <v>0.6987712429686842</v>
      </c>
      <c r="AR15">
        <v>0.71574791789233538</v>
      </c>
      <c r="AS15">
        <v>0.73150716997581611</v>
      </c>
      <c r="AT15">
        <v>0.74568748283986697</v>
      </c>
      <c r="AU15">
        <v>0.75792382823854054</v>
      </c>
      <c r="AV15">
        <v>0.76786889604243902</v>
      </c>
      <c r="AW15">
        <v>0.77521709118255289</v>
      </c>
      <c r="AX15">
        <v>0.77972857693975661</v>
      </c>
      <c r="AY15">
        <v>0.78125</v>
      </c>
      <c r="AZ15">
        <v>0.77972857693975661</v>
      </c>
      <c r="BA15">
        <v>0.77521709118255289</v>
      </c>
      <c r="BB15">
        <v>0.76786889604243902</v>
      </c>
      <c r="BC15">
        <v>0.75792382823854054</v>
      </c>
      <c r="BD15">
        <v>0.74568748283986697</v>
      </c>
      <c r="BE15">
        <v>0.73150716997581611</v>
      </c>
      <c r="BF15">
        <v>0.71574791789233538</v>
      </c>
      <c r="BG15">
        <v>0.6987712429686842</v>
      </c>
      <c r="BH15">
        <v>0.68091838837855412</v>
      </c>
      <c r="BI15">
        <v>0.66249867500397508</v>
      </c>
      <c r="BJ15">
        <v>0.64378275328075596</v>
      </c>
      <c r="BK15">
        <v>0.625</v>
      </c>
      <c r="BL15">
        <v>0.60633906259083237</v>
      </c>
      <c r="BM15">
        <v>0.58795054273974823</v>
      </c>
      <c r="BN15">
        <v>0.56995094073444152</v>
      </c>
      <c r="BO15">
        <v>0.55242717280199016</v>
      </c>
      <c r="BP15">
        <v>0.53544117109764922</v>
      </c>
      <c r="BQ15">
        <v>0.51903424908587481</v>
      </c>
      <c r="BR15">
        <v>0.50323105139279656</v>
      </c>
      <c r="BS15">
        <v>0.48804300590189398</v>
      </c>
      <c r="BT15">
        <v>0.47347126192410638</v>
      </c>
      <c r="BU15">
        <v>0.45950913880862981</v>
      </c>
      <c r="BV15">
        <v>0.44614413140515602</v>
      </c>
      <c r="BW15">
        <v>0.43335952830096025</v>
      </c>
      <c r="BX15">
        <v>0.4211357003307557</v>
      </c>
      <c r="BY15">
        <v>0.4094511138002615</v>
      </c>
      <c r="BZ15">
        <v>0.39828311742322886</v>
      </c>
      <c r="CA15">
        <v>0.38760854559127644</v>
      </c>
      <c r="CB15">
        <v>0.37740417414948024</v>
      </c>
      <c r="CC15">
        <v>0.36764705882352944</v>
      </c>
      <c r="CD15">
        <v>0.35831478107050957</v>
      </c>
      <c r="CE15">
        <v>0.3493856214843421</v>
      </c>
      <c r="CF15">
        <v>0.34083867696825737</v>
      </c>
      <c r="CG15">
        <v>0.33265393463271842</v>
      </c>
      <c r="CH15">
        <v>0.32481231270921435</v>
      </c>
      <c r="CI15">
        <v>0.31729567660425595</v>
      </c>
      <c r="CJ15">
        <v>0.31008683647302115</v>
      </c>
      <c r="CK15">
        <v>0.30316953129541618</v>
      </c>
      <c r="CL15">
        <v>0.29652840332523905</v>
      </c>
      <c r="CM15">
        <v>0.29014896590164357</v>
      </c>
      <c r="CN15">
        <v>0.28401756691617691</v>
      </c>
      <c r="CO15">
        <v>0.27812134968124053</v>
      </c>
      <c r="CP15">
        <v>0.27244821251673307</v>
      </c>
      <c r="CQ15">
        <v>0.2669867680364878</v>
      </c>
      <c r="CR15">
        <v>0.26172630285531684</v>
      </c>
      <c r="CS15">
        <v>0.25665673823536933</v>
      </c>
      <c r="CT15">
        <v>0.25176859203461277</v>
      </c>
      <c r="CU15">
        <v>0.24705294220065463</v>
      </c>
      <c r="CV15">
        <v>0.24250139196198481</v>
      </c>
      <c r="CW15">
        <v>0.23810603679983103</v>
      </c>
    </row>
    <row r="16" spans="1:160">
      <c r="A16">
        <v>0.23945657130528786</v>
      </c>
      <c r="B16">
        <v>0.24392856007842645</v>
      </c>
      <c r="C16">
        <v>0.24856249427995566</v>
      </c>
      <c r="D16">
        <v>0.25336681149433049</v>
      </c>
      <c r="E16">
        <v>0.25835049985909753</v>
      </c>
      <c r="F16">
        <v>0.26352313834736496</v>
      </c>
      <c r="G16">
        <v>0.26889493982344886</v>
      </c>
      <c r="H16">
        <v>0.27447679693191174</v>
      </c>
      <c r="I16">
        <v>0.28028033083179688</v>
      </c>
      <c r="J16">
        <v>0.28631794271961009</v>
      </c>
      <c r="K16">
        <v>0.29260286799032642</v>
      </c>
      <c r="L16">
        <v>0.29914923275739086</v>
      </c>
      <c r="M16">
        <v>0.3059721122800404</v>
      </c>
      <c r="N16">
        <v>0.31308759061601521</v>
      </c>
      <c r="O16">
        <v>0.32051282051282054</v>
      </c>
      <c r="P16">
        <v>0.32826608214930636</v>
      </c>
      <c r="Q16">
        <v>0.33636683881357798</v>
      </c>
      <c r="R16">
        <v>0.34483578691765332</v>
      </c>
      <c r="S16">
        <v>0.35369489685893296</v>
      </c>
      <c r="T16">
        <v>0.36296744008690063</v>
      </c>
      <c r="U16">
        <v>0.37267799624996495</v>
      </c>
      <c r="V16">
        <v>0.38285243239480549</v>
      </c>
      <c r="W16">
        <v>0.39351784376284915</v>
      </c>
      <c r="X16">
        <v>0.40470244264886007</v>
      </c>
      <c r="Y16">
        <v>0.41643537790798096</v>
      </c>
      <c r="Z16">
        <v>0.4287464628562721</v>
      </c>
      <c r="AA16">
        <v>0.44166578333598333</v>
      </c>
      <c r="AB16">
        <v>0.45522315045576855</v>
      </c>
      <c r="AC16">
        <v>0.4694473538679248</v>
      </c>
      <c r="AD16">
        <v>0.48436516143258035</v>
      </c>
      <c r="AE16">
        <v>0.5</v>
      </c>
      <c r="AF16">
        <v>0.51637024048251723</v>
      </c>
      <c r="AG16">
        <v>0.53348699972039992</v>
      </c>
      <c r="AH16">
        <v>0.55135136423903863</v>
      </c>
      <c r="AI16">
        <v>0.56995094073444152</v>
      </c>
      <c r="AJ16">
        <v>0.58925565098878963</v>
      </c>
      <c r="AK16">
        <v>0.6092127235357242</v>
      </c>
      <c r="AL16">
        <v>0.62974090232484803</v>
      </c>
      <c r="AM16">
        <v>0.65072400786919193</v>
      </c>
      <c r="AN16">
        <v>0.67200416321308787</v>
      </c>
      <c r="AO16">
        <v>0.69337524528153638</v>
      </c>
      <c r="AP16">
        <v>0.71457743809378682</v>
      </c>
      <c r="AQ16">
        <v>0.73529411764705888</v>
      </c>
      <c r="AR16">
        <v>0.75515261666272115</v>
      </c>
      <c r="AS16">
        <v>0.7737305757377162</v>
      </c>
      <c r="AT16">
        <v>0.79056941504209488</v>
      </c>
      <c r="AU16">
        <v>0.80519578300103856</v>
      </c>
      <c r="AV16">
        <v>0.81715056307576672</v>
      </c>
      <c r="AW16">
        <v>0.82602325056886217</v>
      </c>
      <c r="AX16">
        <v>0.83148763154717409</v>
      </c>
      <c r="AY16">
        <v>0.83333333333333337</v>
      </c>
      <c r="AZ16">
        <v>0.83148763154717409</v>
      </c>
      <c r="BA16">
        <v>0.82602325056886217</v>
      </c>
      <c r="BB16">
        <v>0.81715056307576672</v>
      </c>
      <c r="BC16">
        <v>0.80519578300103856</v>
      </c>
      <c r="BD16">
        <v>0.79056941504209488</v>
      </c>
      <c r="BE16">
        <v>0.7737305757377162</v>
      </c>
      <c r="BF16">
        <v>0.75515261666272115</v>
      </c>
      <c r="BG16">
        <v>0.73529411764705888</v>
      </c>
      <c r="BH16">
        <v>0.71457743809378682</v>
      </c>
      <c r="BI16">
        <v>0.69337524528153638</v>
      </c>
      <c r="BJ16">
        <v>0.67200416321308787</v>
      </c>
      <c r="BK16">
        <v>0.65072400786919193</v>
      </c>
      <c r="BL16">
        <v>0.62974090232484803</v>
      </c>
      <c r="BM16">
        <v>0.6092127235357242</v>
      </c>
      <c r="BN16">
        <v>0.58925565098878963</v>
      </c>
      <c r="BO16">
        <v>0.56995094073444152</v>
      </c>
      <c r="BP16">
        <v>0.55135136423903863</v>
      </c>
      <c r="BQ16">
        <v>0.53348699972039992</v>
      </c>
      <c r="BR16">
        <v>0.51637024048251723</v>
      </c>
      <c r="BS16">
        <v>0.5</v>
      </c>
      <c r="BT16">
        <v>0.48436516143258035</v>
      </c>
      <c r="BU16">
        <v>0.4694473538679248</v>
      </c>
      <c r="BV16">
        <v>0.45522315045576855</v>
      </c>
      <c r="BW16">
        <v>0.44166578333598333</v>
      </c>
      <c r="BX16">
        <v>0.4287464628562721</v>
      </c>
      <c r="BY16">
        <v>0.41643537790798096</v>
      </c>
      <c r="BZ16">
        <v>0.40470244264886007</v>
      </c>
      <c r="CA16">
        <v>0.39351784376284915</v>
      </c>
      <c r="CB16">
        <v>0.38285243239480549</v>
      </c>
      <c r="CC16">
        <v>0.37267799624996495</v>
      </c>
      <c r="CD16">
        <v>0.36296744008690063</v>
      </c>
      <c r="CE16">
        <v>0.35369489685893296</v>
      </c>
      <c r="CF16">
        <v>0.34483578691765332</v>
      </c>
      <c r="CG16">
        <v>0.33636683881357798</v>
      </c>
      <c r="CH16">
        <v>0.32826608214930636</v>
      </c>
      <c r="CI16">
        <v>0.32051282051282054</v>
      </c>
      <c r="CJ16">
        <v>0.31308759061601521</v>
      </c>
      <c r="CK16">
        <v>0.3059721122800404</v>
      </c>
      <c r="CL16">
        <v>0.29914923275739086</v>
      </c>
      <c r="CM16">
        <v>0.29260286799032642</v>
      </c>
      <c r="CN16">
        <v>0.28631794271961009</v>
      </c>
      <c r="CO16">
        <v>0.28028033083179688</v>
      </c>
      <c r="CP16">
        <v>0.27447679693191174</v>
      </c>
      <c r="CQ16">
        <v>0.26889493982344886</v>
      </c>
      <c r="CR16">
        <v>0.26352313834736496</v>
      </c>
      <c r="CS16">
        <v>0.25835049985909753</v>
      </c>
      <c r="CT16">
        <v>0.25336681149433049</v>
      </c>
      <c r="CU16">
        <v>0.24856249427995566</v>
      </c>
      <c r="CV16">
        <v>0.24392856007842645</v>
      </c>
      <c r="CW16">
        <v>0.23945657130528786</v>
      </c>
    </row>
    <row r="17" spans="1:101">
      <c r="A17">
        <v>0.24074100492854542</v>
      </c>
      <c r="B17">
        <v>0.24528672133694468</v>
      </c>
      <c r="C17">
        <v>0.25</v>
      </c>
      <c r="D17">
        <v>0.25488980946443301</v>
      </c>
      <c r="E17">
        <v>0.25996572837740717</v>
      </c>
      <c r="F17">
        <v>0.26523799342521787</v>
      </c>
      <c r="G17">
        <v>0.27071755114013124</v>
      </c>
      <c r="H17">
        <v>0.27641611380427905</v>
      </c>
      <c r="I17">
        <v>0.28234621965789103</v>
      </c>
      <c r="J17">
        <v>0.2885212975817058</v>
      </c>
      <c r="K17">
        <v>0.29495573636438044</v>
      </c>
      <c r="L17">
        <v>0.30166495857747033</v>
      </c>
      <c r="M17">
        <v>0.30866549895299678</v>
      </c>
      <c r="N17">
        <v>0.31597508697847421</v>
      </c>
      <c r="O17">
        <v>0.32361273317406108</v>
      </c>
      <c r="P17">
        <v>0.33159881817330689</v>
      </c>
      <c r="Q17">
        <v>0.33995518326276325</v>
      </c>
      <c r="R17">
        <v>0.34870522040729418</v>
      </c>
      <c r="S17">
        <v>0.35787395894616769</v>
      </c>
      <c r="T17">
        <v>0.36748814502365917</v>
      </c>
      <c r="U17">
        <v>0.37757630833136058</v>
      </c>
      <c r="V17">
        <v>0.38816880877783555</v>
      </c>
      <c r="W17">
        <v>0.39929785312496241</v>
      </c>
      <c r="X17">
        <v>0.41099746826339323</v>
      </c>
      <c r="Y17">
        <v>0.42330341342412275</v>
      </c>
      <c r="Z17">
        <v>0.43625300797486005</v>
      </c>
      <c r="AA17">
        <v>0.44988484421793412</v>
      </c>
      <c r="AB17">
        <v>0.46423834544262965</v>
      </c>
      <c r="AC17">
        <v>0.47935311802960651</v>
      </c>
      <c r="AD17">
        <v>0.49526803234395456</v>
      </c>
      <c r="AE17">
        <v>0.51201995032440029</v>
      </c>
      <c r="AF17">
        <v>0.52964199825879477</v>
      </c>
      <c r="AG17">
        <v>0.54816126206689331</v>
      </c>
      <c r="AH17">
        <v>0.56759576148312474</v>
      </c>
      <c r="AI17">
        <v>0.58795054273974823</v>
      </c>
      <c r="AJ17">
        <v>0.6092127235357242</v>
      </c>
      <c r="AK17">
        <v>0.63134534034513168</v>
      </c>
      <c r="AL17">
        <v>0.65427990323776719</v>
      </c>
      <c r="AM17">
        <v>0.67790768068330054</v>
      </c>
      <c r="AN17">
        <v>0.70206994537716305</v>
      </c>
      <c r="AO17">
        <v>0.72654774214887052</v>
      </c>
      <c r="AP17">
        <v>0.75105221015763701</v>
      </c>
      <c r="AQ17">
        <v>0.77521709118255289</v>
      </c>
      <c r="AR17">
        <v>0.79859570624992482</v>
      </c>
      <c r="AS17">
        <v>0.82066520537326593</v>
      </c>
      <c r="AT17">
        <v>0.84084099249539057</v>
      </c>
      <c r="AU17">
        <v>0.85850352467930646</v>
      </c>
      <c r="AV17">
        <v>0.87303786971197272</v>
      </c>
      <c r="AW17">
        <v>0.88388347648318433</v>
      </c>
      <c r="AX17">
        <v>0.89058812484887062</v>
      </c>
      <c r="AY17">
        <v>0.8928571428571429</v>
      </c>
      <c r="AZ17">
        <v>0.89058812484887062</v>
      </c>
      <c r="BA17">
        <v>0.88388347648318433</v>
      </c>
      <c r="BB17">
        <v>0.87303786971197272</v>
      </c>
      <c r="BC17">
        <v>0.85850352467930646</v>
      </c>
      <c r="BD17">
        <v>0.84084099249539057</v>
      </c>
      <c r="BE17">
        <v>0.82066520537326593</v>
      </c>
      <c r="BF17">
        <v>0.79859570624992482</v>
      </c>
      <c r="BG17">
        <v>0.77521709118255289</v>
      </c>
      <c r="BH17">
        <v>0.75105221015763701</v>
      </c>
      <c r="BI17">
        <v>0.72654774214887052</v>
      </c>
      <c r="BJ17">
        <v>0.70206994537716305</v>
      </c>
      <c r="BK17">
        <v>0.67790768068330054</v>
      </c>
      <c r="BL17">
        <v>0.65427990323776719</v>
      </c>
      <c r="BM17">
        <v>0.63134534034513168</v>
      </c>
      <c r="BN17">
        <v>0.6092127235357242</v>
      </c>
      <c r="BO17">
        <v>0.58795054273974823</v>
      </c>
      <c r="BP17">
        <v>0.56759576148312474</v>
      </c>
      <c r="BQ17">
        <v>0.54816126206689331</v>
      </c>
      <c r="BR17">
        <v>0.52964199825879477</v>
      </c>
      <c r="BS17">
        <v>0.51201995032440029</v>
      </c>
      <c r="BT17">
        <v>0.49526803234395456</v>
      </c>
      <c r="BU17">
        <v>0.47935311802960651</v>
      </c>
      <c r="BV17">
        <v>0.46423834544262965</v>
      </c>
      <c r="BW17">
        <v>0.44988484421793412</v>
      </c>
      <c r="BX17">
        <v>0.43625300797486005</v>
      </c>
      <c r="BY17">
        <v>0.42330341342412275</v>
      </c>
      <c r="BZ17">
        <v>0.41099746826339323</v>
      </c>
      <c r="CA17">
        <v>0.39929785312496241</v>
      </c>
      <c r="CB17">
        <v>0.38816880877783555</v>
      </c>
      <c r="CC17">
        <v>0.37757630833136058</v>
      </c>
      <c r="CD17">
        <v>0.36748814502365917</v>
      </c>
      <c r="CE17">
        <v>0.35787395894616769</v>
      </c>
      <c r="CF17">
        <v>0.34870522040729418</v>
      </c>
      <c r="CG17">
        <v>0.33995518326276325</v>
      </c>
      <c r="CH17">
        <v>0.33159881817330689</v>
      </c>
      <c r="CI17">
        <v>0.32361273317406108</v>
      </c>
      <c r="CJ17">
        <v>0.31597508697847421</v>
      </c>
      <c r="CK17">
        <v>0.30866549895299678</v>
      </c>
      <c r="CL17">
        <v>0.30166495857747033</v>
      </c>
      <c r="CM17">
        <v>0.29495573636438044</v>
      </c>
      <c r="CN17">
        <v>0.2885212975817058</v>
      </c>
      <c r="CO17">
        <v>0.28234621965789103</v>
      </c>
      <c r="CP17">
        <v>0.27641611380427905</v>
      </c>
      <c r="CQ17">
        <v>0.27071755114013124</v>
      </c>
      <c r="CR17">
        <v>0.26523799342521787</v>
      </c>
      <c r="CS17">
        <v>0.25996572837740717</v>
      </c>
      <c r="CT17">
        <v>0.25488980946443301</v>
      </c>
      <c r="CU17">
        <v>0.25</v>
      </c>
      <c r="CV17">
        <v>0.24528672133694468</v>
      </c>
      <c r="CW17">
        <v>0.24074100492854542</v>
      </c>
    </row>
    <row r="18" spans="1:101">
      <c r="A18">
        <v>0.24195562669706802</v>
      </c>
      <c r="B18">
        <v>0.24657182598514737</v>
      </c>
      <c r="C18">
        <v>0.25136103435415197</v>
      </c>
      <c r="D18">
        <v>0.25633274474845685</v>
      </c>
      <c r="E18">
        <v>0.26149712040956502</v>
      </c>
      <c r="F18">
        <v>0.26686505078920619</v>
      </c>
      <c r="G18">
        <v>0.27244821251673307</v>
      </c>
      <c r="H18">
        <v>0.27825913584261897</v>
      </c>
      <c r="I18">
        <v>0.28431127699147191</v>
      </c>
      <c r="J18">
        <v>0.29061909685954818</v>
      </c>
      <c r="K18">
        <v>0.2971981464784213</v>
      </c>
      <c r="L18">
        <v>0.30406515963157493</v>
      </c>
      <c r="M18">
        <v>0.31123815294518292</v>
      </c>
      <c r="N18">
        <v>0.31873653366592292</v>
      </c>
      <c r="O18">
        <v>0.32658121517072758</v>
      </c>
      <c r="P18">
        <v>0.33479474000348758</v>
      </c>
      <c r="Q18">
        <v>0.34340140987172252</v>
      </c>
      <c r="R18">
        <v>0.35242742152162559</v>
      </c>
      <c r="S18">
        <v>0.36190100668840203</v>
      </c>
      <c r="T18">
        <v>0.37185257331795601</v>
      </c>
      <c r="U18">
        <v>0.382314843879135</v>
      </c>
      <c r="V18">
        <v>0.39332298470472038</v>
      </c>
      <c r="W18">
        <v>0.40491471774483556</v>
      </c>
      <c r="X18">
        <v>0.4171304026662499</v>
      </c>
      <c r="Y18">
        <v>0.43001307259611338</v>
      </c>
      <c r="Z18">
        <v>0.44360840061729756</v>
      </c>
      <c r="AA18">
        <v>0.4579645659045698</v>
      </c>
      <c r="AB18">
        <v>0.47313197756529035</v>
      </c>
      <c r="AC18">
        <v>0.48916280012177021</v>
      </c>
      <c r="AD18">
        <v>0.50611020636182258</v>
      </c>
      <c r="AE18">
        <v>0.52402726018789814</v>
      </c>
      <c r="AF18">
        <v>0.54296530345383676</v>
      </c>
      <c r="AG18">
        <v>0.56297168638880624</v>
      </c>
      <c r="AH18">
        <v>0.58408664189499726</v>
      </c>
      <c r="AI18">
        <v>0.60633906259083237</v>
      </c>
      <c r="AJ18">
        <v>0.62974090232484803</v>
      </c>
      <c r="AK18">
        <v>0.65427990323776719</v>
      </c>
      <c r="AL18">
        <v>0.6799103665255265</v>
      </c>
      <c r="AM18">
        <v>0.70654177368027693</v>
      </c>
      <c r="AN18">
        <v>0.73402527439337928</v>
      </c>
      <c r="AO18">
        <v>0.76213845106211542</v>
      </c>
      <c r="AP18">
        <v>0.79056941504209488</v>
      </c>
      <c r="AQ18">
        <v>0.818902227600523</v>
      </c>
      <c r="AR18">
        <v>0.84660682684824551</v>
      </c>
      <c r="AS18">
        <v>0.87303786971197272</v>
      </c>
      <c r="AT18">
        <v>0.89744769827217263</v>
      </c>
      <c r="AU18">
        <v>0.91901827761725963</v>
      </c>
      <c r="AV18">
        <v>0.93691461124482678</v>
      </c>
      <c r="AW18">
        <v>0.95035740158713189</v>
      </c>
      <c r="AX18">
        <v>0.95870623605921301</v>
      </c>
      <c r="AY18">
        <v>0.96153846153846156</v>
      </c>
      <c r="AZ18">
        <v>0.95870623605921301</v>
      </c>
      <c r="BA18">
        <v>0.95035740158713189</v>
      </c>
      <c r="BB18">
        <v>0.93691461124482678</v>
      </c>
      <c r="BC18">
        <v>0.91901827761725963</v>
      </c>
      <c r="BD18">
        <v>0.89744769827217263</v>
      </c>
      <c r="BE18">
        <v>0.87303786971197272</v>
      </c>
      <c r="BF18">
        <v>0.84660682684824551</v>
      </c>
      <c r="BG18">
        <v>0.818902227600523</v>
      </c>
      <c r="BH18">
        <v>0.79056941504209488</v>
      </c>
      <c r="BI18">
        <v>0.76213845106211542</v>
      </c>
      <c r="BJ18">
        <v>0.73402527439337928</v>
      </c>
      <c r="BK18">
        <v>0.70654177368027693</v>
      </c>
      <c r="BL18">
        <v>0.6799103665255265</v>
      </c>
      <c r="BM18">
        <v>0.65427990323776719</v>
      </c>
      <c r="BN18">
        <v>0.62974090232484803</v>
      </c>
      <c r="BO18">
        <v>0.60633906259083237</v>
      </c>
      <c r="BP18">
        <v>0.58408664189499726</v>
      </c>
      <c r="BQ18">
        <v>0.56297168638880624</v>
      </c>
      <c r="BR18">
        <v>0.54296530345383676</v>
      </c>
      <c r="BS18">
        <v>0.52402726018789814</v>
      </c>
      <c r="BT18">
        <v>0.50611020636182258</v>
      </c>
      <c r="BU18">
        <v>0.48916280012177021</v>
      </c>
      <c r="BV18">
        <v>0.47313197756529035</v>
      </c>
      <c r="BW18">
        <v>0.4579645659045698</v>
      </c>
      <c r="BX18">
        <v>0.44360840061729756</v>
      </c>
      <c r="BY18">
        <v>0.43001307259611338</v>
      </c>
      <c r="BZ18">
        <v>0.4171304026662499</v>
      </c>
      <c r="CA18">
        <v>0.40491471774483556</v>
      </c>
      <c r="CB18">
        <v>0.39332298470472038</v>
      </c>
      <c r="CC18">
        <v>0.382314843879135</v>
      </c>
      <c r="CD18">
        <v>0.37185257331795601</v>
      </c>
      <c r="CE18">
        <v>0.36190100668840203</v>
      </c>
      <c r="CF18">
        <v>0.35242742152162559</v>
      </c>
      <c r="CG18">
        <v>0.34340140987172252</v>
      </c>
      <c r="CH18">
        <v>0.33479474000348758</v>
      </c>
      <c r="CI18">
        <v>0.32658121517072758</v>
      </c>
      <c r="CJ18">
        <v>0.31873653366592292</v>
      </c>
      <c r="CK18">
        <v>0.31123815294518292</v>
      </c>
      <c r="CL18">
        <v>0.30406515963157493</v>
      </c>
      <c r="CM18">
        <v>0.2971981464784213</v>
      </c>
      <c r="CN18">
        <v>0.29061909685954818</v>
      </c>
      <c r="CO18">
        <v>0.28431127699147191</v>
      </c>
      <c r="CP18">
        <v>0.27825913584261897</v>
      </c>
      <c r="CQ18">
        <v>0.27244821251673307</v>
      </c>
      <c r="CR18">
        <v>0.26686505078920619</v>
      </c>
      <c r="CS18">
        <v>0.26149712040956502</v>
      </c>
      <c r="CT18">
        <v>0.25633274474845685</v>
      </c>
      <c r="CU18">
        <v>0.25136103435415197</v>
      </c>
      <c r="CV18">
        <v>0.24657182598514737</v>
      </c>
      <c r="CW18">
        <v>0.24195562669706802</v>
      </c>
    </row>
    <row r="19" spans="1:101">
      <c r="A19">
        <v>0.24309682549512937</v>
      </c>
      <c r="B19">
        <v>0.24777992643672767</v>
      </c>
      <c r="C19">
        <v>0.25264127607951353</v>
      </c>
      <c r="D19">
        <v>0.25769088048522959</v>
      </c>
      <c r="E19">
        <v>0.26293947619479452</v>
      </c>
      <c r="F19">
        <v>0.26839859433367952</v>
      </c>
      <c r="G19">
        <v>0.27408063103344665</v>
      </c>
      <c r="H19">
        <v>0.27999892480619309</v>
      </c>
      <c r="I19">
        <v>0.28616784155976882</v>
      </c>
      <c r="J19">
        <v>0.29260286799032642</v>
      </c>
      <c r="K19">
        <v>0.29932071413160982</v>
      </c>
      <c r="L19">
        <v>0.30633942587241991</v>
      </c>
      <c r="M19">
        <v>0.31367850826780974</v>
      </c>
      <c r="N19">
        <v>0.32135906045566304</v>
      </c>
      <c r="O19">
        <v>0.32940392293420617</v>
      </c>
      <c r="P19">
        <v>0.33783783783783783</v>
      </c>
      <c r="Q19">
        <v>0.34668762264076819</v>
      </c>
      <c r="R19">
        <v>0.35598235738198369</v>
      </c>
      <c r="S19">
        <v>0.36575358498790805</v>
      </c>
      <c r="T19">
        <v>0.37603552349761676</v>
      </c>
      <c r="U19">
        <v>0.3868652878688581</v>
      </c>
      <c r="V19">
        <v>0.39828311742322886</v>
      </c>
      <c r="W19">
        <v>0.41033260268663296</v>
      </c>
      <c r="X19">
        <v>0.42306090213900793</v>
      </c>
      <c r="Y19">
        <v>0.43651893485598636</v>
      </c>
      <c r="Z19">
        <v>0.45076152873413677</v>
      </c>
      <c r="AA19">
        <v>0.46584749531245617</v>
      </c>
      <c r="AB19">
        <v>0.48183959030731233</v>
      </c>
      <c r="AC19">
        <v>0.49880430279226384</v>
      </c>
      <c r="AD19">
        <v>0.51681139412170196</v>
      </c>
      <c r="AE19">
        <v>0.53593307857034012</v>
      </c>
      <c r="AF19">
        <v>0.55624269936248105</v>
      </c>
      <c r="AG19">
        <v>0.5778127044012803</v>
      </c>
      <c r="AH19">
        <v>0.60071166416526589</v>
      </c>
      <c r="AI19">
        <v>0.625</v>
      </c>
      <c r="AJ19">
        <v>0.65072400786919193</v>
      </c>
      <c r="AK19">
        <v>0.67790768068330054</v>
      </c>
      <c r="AL19">
        <v>0.70654177368027693</v>
      </c>
      <c r="AM19">
        <v>0.73656956373598703</v>
      </c>
      <c r="AN19">
        <v>0.76786889604243902</v>
      </c>
      <c r="AO19">
        <v>0.80023049958059989</v>
      </c>
      <c r="AP19">
        <v>0.83333333333333337</v>
      </c>
      <c r="AQ19">
        <v>0.8667190566019205</v>
      </c>
      <c r="AR19">
        <v>0.89976968843586824</v>
      </c>
      <c r="AS19">
        <v>0.93169499062491234</v>
      </c>
      <c r="AT19">
        <v>0.96153846153846156</v>
      </c>
      <c r="AU19">
        <v>0.98821176880261852</v>
      </c>
      <c r="AV19">
        <v>1</v>
      </c>
      <c r="AW19">
        <v>1</v>
      </c>
      <c r="AX19">
        <v>1</v>
      </c>
      <c r="AY19">
        <v>1</v>
      </c>
      <c r="AZ19">
        <v>1</v>
      </c>
      <c r="BA19">
        <v>1</v>
      </c>
      <c r="BB19">
        <v>1</v>
      </c>
      <c r="BC19">
        <v>0.98821176880261852</v>
      </c>
      <c r="BD19">
        <v>0.96153846153846156</v>
      </c>
      <c r="BE19">
        <v>0.93169499062491234</v>
      </c>
      <c r="BF19">
        <v>0.89976968843586824</v>
      </c>
      <c r="BG19">
        <v>0.8667190566019205</v>
      </c>
      <c r="BH19">
        <v>0.83333333333333337</v>
      </c>
      <c r="BI19">
        <v>0.80023049958059989</v>
      </c>
      <c r="BJ19">
        <v>0.76786889604243902</v>
      </c>
      <c r="BK19">
        <v>0.73656956373598703</v>
      </c>
      <c r="BL19">
        <v>0.70654177368027693</v>
      </c>
      <c r="BM19">
        <v>0.67790768068330054</v>
      </c>
      <c r="BN19">
        <v>0.65072400786919193</v>
      </c>
      <c r="BO19">
        <v>0.625</v>
      </c>
      <c r="BP19">
        <v>0.60071166416526589</v>
      </c>
      <c r="BQ19">
        <v>0.5778127044012803</v>
      </c>
      <c r="BR19">
        <v>0.55624269936248105</v>
      </c>
      <c r="BS19">
        <v>0.53593307857034012</v>
      </c>
      <c r="BT19">
        <v>0.51681139412170196</v>
      </c>
      <c r="BU19">
        <v>0.49880430279226384</v>
      </c>
      <c r="BV19">
        <v>0.48183959030731233</v>
      </c>
      <c r="BW19">
        <v>0.46584749531245617</v>
      </c>
      <c r="BX19">
        <v>0.45076152873413677</v>
      </c>
      <c r="BY19">
        <v>0.43651893485598636</v>
      </c>
      <c r="BZ19">
        <v>0.42306090213900793</v>
      </c>
      <c r="CA19">
        <v>0.41033260268663296</v>
      </c>
      <c r="CB19">
        <v>0.39828311742322886</v>
      </c>
      <c r="CC19">
        <v>0.3868652878688581</v>
      </c>
      <c r="CD19">
        <v>0.37603552349761676</v>
      </c>
      <c r="CE19">
        <v>0.36575358498790805</v>
      </c>
      <c r="CF19">
        <v>0.35598235738198369</v>
      </c>
      <c r="CG19">
        <v>0.34668762264076819</v>
      </c>
      <c r="CH19">
        <v>0.33783783783783783</v>
      </c>
      <c r="CI19">
        <v>0.32940392293420617</v>
      </c>
      <c r="CJ19">
        <v>0.32135906045566304</v>
      </c>
      <c r="CK19">
        <v>0.31367850826780974</v>
      </c>
      <c r="CL19">
        <v>0.30633942587241991</v>
      </c>
      <c r="CM19">
        <v>0.29932071413160982</v>
      </c>
      <c r="CN19">
        <v>0.29260286799032642</v>
      </c>
      <c r="CO19">
        <v>0.28616784155976882</v>
      </c>
      <c r="CP19">
        <v>0.27999892480619309</v>
      </c>
      <c r="CQ19">
        <v>0.27408063103344665</v>
      </c>
      <c r="CR19">
        <v>0.26839859433367952</v>
      </c>
      <c r="CS19">
        <v>0.26293947619479452</v>
      </c>
      <c r="CT19">
        <v>0.25769088048522959</v>
      </c>
      <c r="CU19">
        <v>0.25264127607951353</v>
      </c>
      <c r="CV19">
        <v>0.24777992643672767</v>
      </c>
      <c r="CW19">
        <v>0.24309682549512937</v>
      </c>
    </row>
    <row r="20" spans="1:101">
      <c r="A20">
        <v>0.24416111667627249</v>
      </c>
      <c r="B20">
        <v>0.24890720716672721</v>
      </c>
      <c r="C20">
        <v>0.25383654128340477</v>
      </c>
      <c r="D20">
        <v>0.25895962202032552</v>
      </c>
      <c r="E20">
        <v>0.26428774229739532</v>
      </c>
      <c r="F20">
        <v>0.26983305736021596</v>
      </c>
      <c r="G20">
        <v>0.27560866481401475</v>
      </c>
      <c r="H20">
        <v>0.28162869316208305</v>
      </c>
      <c r="I20">
        <v>0.28790839981554917</v>
      </c>
      <c r="J20">
        <v>0.29446427964471594</v>
      </c>
      <c r="K20">
        <v>0.30131418525118447</v>
      </c>
      <c r="L20">
        <v>0.30847746025205247</v>
      </c>
      <c r="M20">
        <v>0.31597508697847421</v>
      </c>
      <c r="N20">
        <v>0.3238298500942749</v>
      </c>
      <c r="O20">
        <v>0.33206651772615936</v>
      </c>
      <c r="P20">
        <v>0.34071204175044839</v>
      </c>
      <c r="Q20">
        <v>0.34979577888029834</v>
      </c>
      <c r="R20">
        <v>0.35934973411004306</v>
      </c>
      <c r="S20">
        <v>0.36940882785346352</v>
      </c>
      <c r="T20">
        <v>0.38001118769405101</v>
      </c>
      <c r="U20">
        <v>0.39119846495275362</v>
      </c>
      <c r="V20">
        <v>0.40301617513697563</v>
      </c>
      <c r="W20">
        <v>0.41551405957158349</v>
      </c>
      <c r="X20">
        <v>0.4287464628562721</v>
      </c>
      <c r="Y20">
        <v>0.44277271685988406</v>
      </c>
      <c r="Z20">
        <v>0.45765751621138279</v>
      </c>
      <c r="AA20">
        <v>0.47347126192410638</v>
      </c>
      <c r="AB20">
        <v>0.49029033784546006</v>
      </c>
      <c r="AC20">
        <v>0.50819726761358852</v>
      </c>
      <c r="AD20">
        <v>0.52728067576199733</v>
      </c>
      <c r="AE20">
        <v>0.54763494292290438</v>
      </c>
      <c r="AF20">
        <v>0.56935939834284621</v>
      </c>
      <c r="AG20">
        <v>0.59255682892497152</v>
      </c>
      <c r="AH20">
        <v>0.61733099790599355</v>
      </c>
      <c r="AI20">
        <v>0.64378275328075596</v>
      </c>
      <c r="AJ20">
        <v>0.67200416321308787</v>
      </c>
      <c r="AK20">
        <v>0.70206994537716305</v>
      </c>
      <c r="AL20">
        <v>0.73402527439337928</v>
      </c>
      <c r="AM20">
        <v>0.76786889604243902</v>
      </c>
      <c r="AN20">
        <v>0.80353043316653128</v>
      </c>
      <c r="AO20">
        <v>0.84084099249539057</v>
      </c>
      <c r="AP20">
        <v>0.87949693091286485</v>
      </c>
      <c r="AQ20">
        <v>0.91901827761725963</v>
      </c>
      <c r="AR20">
        <v>0.95870623605921301</v>
      </c>
      <c r="AS20">
        <v>0.99760860558452769</v>
      </c>
      <c r="AT20">
        <v>1</v>
      </c>
      <c r="AU20">
        <v>1</v>
      </c>
      <c r="AV20">
        <v>1</v>
      </c>
      <c r="AW20">
        <v>1</v>
      </c>
      <c r="AX20">
        <v>1</v>
      </c>
      <c r="AY20">
        <v>1</v>
      </c>
      <c r="AZ20">
        <v>1</v>
      </c>
      <c r="BA20">
        <v>1</v>
      </c>
      <c r="BB20">
        <v>1</v>
      </c>
      <c r="BC20">
        <v>1</v>
      </c>
      <c r="BD20">
        <v>1</v>
      </c>
      <c r="BE20">
        <v>0.99760860558452769</v>
      </c>
      <c r="BF20">
        <v>0.95870623605921301</v>
      </c>
      <c r="BG20">
        <v>0.91901827761725963</v>
      </c>
      <c r="BH20">
        <v>0.87949693091286485</v>
      </c>
      <c r="BI20">
        <v>0.84084099249539057</v>
      </c>
      <c r="BJ20">
        <v>0.80353043316653128</v>
      </c>
      <c r="BK20">
        <v>0.76786889604243902</v>
      </c>
      <c r="BL20">
        <v>0.73402527439337928</v>
      </c>
      <c r="BM20">
        <v>0.70206994537716305</v>
      </c>
      <c r="BN20">
        <v>0.67200416321308787</v>
      </c>
      <c r="BO20">
        <v>0.64378275328075596</v>
      </c>
      <c r="BP20">
        <v>0.61733099790599355</v>
      </c>
      <c r="BQ20">
        <v>0.59255682892497152</v>
      </c>
      <c r="BR20">
        <v>0.56935939834284621</v>
      </c>
      <c r="BS20">
        <v>0.54763494292290438</v>
      </c>
      <c r="BT20">
        <v>0.52728067576199733</v>
      </c>
      <c r="BU20">
        <v>0.50819726761358852</v>
      </c>
      <c r="BV20">
        <v>0.49029033784546006</v>
      </c>
      <c r="BW20">
        <v>0.47347126192410638</v>
      </c>
      <c r="BX20">
        <v>0.45765751621138279</v>
      </c>
      <c r="BY20">
        <v>0.44277271685988406</v>
      </c>
      <c r="BZ20">
        <v>0.4287464628562721</v>
      </c>
      <c r="CA20">
        <v>0.41551405957158349</v>
      </c>
      <c r="CB20">
        <v>0.40301617513697563</v>
      </c>
      <c r="CC20">
        <v>0.39119846495275362</v>
      </c>
      <c r="CD20">
        <v>0.38001118769405101</v>
      </c>
      <c r="CE20">
        <v>0.36940882785346352</v>
      </c>
      <c r="CF20">
        <v>0.35934973411004306</v>
      </c>
      <c r="CG20">
        <v>0.34979577888029834</v>
      </c>
      <c r="CH20">
        <v>0.34071204175044839</v>
      </c>
      <c r="CI20">
        <v>0.33206651772615936</v>
      </c>
      <c r="CJ20">
        <v>0.3238298500942749</v>
      </c>
      <c r="CK20">
        <v>0.31597508697847421</v>
      </c>
      <c r="CL20">
        <v>0.30847746025205247</v>
      </c>
      <c r="CM20">
        <v>0.30131418525118447</v>
      </c>
      <c r="CN20">
        <v>0.29446427964471594</v>
      </c>
      <c r="CO20">
        <v>0.28790839981554917</v>
      </c>
      <c r="CP20">
        <v>0.28162869316208305</v>
      </c>
      <c r="CQ20">
        <v>0.27560866481401475</v>
      </c>
      <c r="CR20">
        <v>0.26983305736021596</v>
      </c>
      <c r="CS20">
        <v>0.26428774229739532</v>
      </c>
      <c r="CT20">
        <v>0.25895962202032552</v>
      </c>
      <c r="CU20">
        <v>0.25383654128340477</v>
      </c>
      <c r="CV20">
        <v>0.24890720716672721</v>
      </c>
      <c r="CW20">
        <v>0.24416111667627249</v>
      </c>
    </row>
    <row r="21" spans="1:101">
      <c r="A21">
        <v>0.24514516892273003</v>
      </c>
      <c r="B21">
        <v>0.24995001499500177</v>
      </c>
      <c r="C21">
        <v>0.25494281764000132</v>
      </c>
      <c r="D21">
        <v>0.26013455558107323</v>
      </c>
      <c r="E21">
        <v>0.26553705541380462</v>
      </c>
      <c r="F21">
        <v>0.2711630722733202</v>
      </c>
      <c r="G21">
        <v>0.27702637948621017</v>
      </c>
      <c r="H21">
        <v>0.28314186832534782</v>
      </c>
      <c r="I21">
        <v>0.28952565913254968</v>
      </c>
      <c r="J21">
        <v>0.29619522523875907</v>
      </c>
      <c r="K21">
        <v>0.30316953129541618</v>
      </c>
      <c r="L21">
        <v>0.31046918783462979</v>
      </c>
      <c r="M21">
        <v>0.31811662409955477</v>
      </c>
      <c r="N21">
        <v>0.32613628142846834</v>
      </c>
      <c r="O21">
        <v>0.33455482973261824</v>
      </c>
      <c r="P21">
        <v>0.34340140987172252</v>
      </c>
      <c r="Q21">
        <v>0.35270790498943771</v>
      </c>
      <c r="R21">
        <v>0.36250924410358848</v>
      </c>
      <c r="S21">
        <v>0.37284374141993348</v>
      </c>
      <c r="T21">
        <v>0.38375347490344797</v>
      </c>
      <c r="U21">
        <v>0.39528470752104744</v>
      </c>
      <c r="V21">
        <v>0.40748835414925527</v>
      </c>
      <c r="W21">
        <v>0.42042049624769529</v>
      </c>
      <c r="X21">
        <v>0.43414294477949245</v>
      </c>
      <c r="Y21">
        <v>0.44872384913608632</v>
      </c>
      <c r="Z21">
        <v>0.46423834544262965</v>
      </c>
      <c r="AA21">
        <v>0.48076923076923078</v>
      </c>
      <c r="AB21">
        <v>0.49840763926806247</v>
      </c>
      <c r="AC21">
        <v>0.51725368037648001</v>
      </c>
      <c r="AD21">
        <v>0.53741697549043466</v>
      </c>
      <c r="AE21">
        <v>0.55901699437494745</v>
      </c>
      <c r="AF21">
        <v>0.58218304104077789</v>
      </c>
      <c r="AG21">
        <v>0.60705366397329008</v>
      </c>
      <c r="AH21">
        <v>0.63377515820424224</v>
      </c>
      <c r="AI21">
        <v>0.66249867500397508</v>
      </c>
      <c r="AJ21">
        <v>0.69337524528153638</v>
      </c>
      <c r="AK21">
        <v>0.72654774214887052</v>
      </c>
      <c r="AL21">
        <v>0.76213845106211542</v>
      </c>
      <c r="AM21">
        <v>0.80023049958059989</v>
      </c>
      <c r="AN21">
        <v>0.84084099249539057</v>
      </c>
      <c r="AO21">
        <v>0.88388347648318433</v>
      </c>
      <c r="AP21">
        <v>0.9291176828089579</v>
      </c>
      <c r="AQ21">
        <v>0.97608601180378796</v>
      </c>
      <c r="AR21">
        <v>1</v>
      </c>
      <c r="AS21">
        <v>1</v>
      </c>
      <c r="AT21">
        <v>1</v>
      </c>
      <c r="AU21">
        <v>1</v>
      </c>
      <c r="AV21">
        <v>1</v>
      </c>
      <c r="AW21">
        <v>1</v>
      </c>
      <c r="AX21">
        <v>1</v>
      </c>
      <c r="AY21">
        <v>1</v>
      </c>
      <c r="AZ21">
        <v>1</v>
      </c>
      <c r="BA21">
        <v>1</v>
      </c>
      <c r="BB21">
        <v>1</v>
      </c>
      <c r="BC21">
        <v>1</v>
      </c>
      <c r="BD21">
        <v>1</v>
      </c>
      <c r="BE21">
        <v>1</v>
      </c>
      <c r="BF21">
        <v>1</v>
      </c>
      <c r="BG21">
        <v>0.97608601180378796</v>
      </c>
      <c r="BH21">
        <v>0.9291176828089579</v>
      </c>
      <c r="BI21">
        <v>0.88388347648318433</v>
      </c>
      <c r="BJ21">
        <v>0.84084099249539057</v>
      </c>
      <c r="BK21">
        <v>0.80023049958059989</v>
      </c>
      <c r="BL21">
        <v>0.76213845106211542</v>
      </c>
      <c r="BM21">
        <v>0.72654774214887052</v>
      </c>
      <c r="BN21">
        <v>0.69337524528153638</v>
      </c>
      <c r="BO21">
        <v>0.66249867500397508</v>
      </c>
      <c r="BP21">
        <v>0.63377515820424224</v>
      </c>
      <c r="BQ21">
        <v>0.60705366397329008</v>
      </c>
      <c r="BR21">
        <v>0.58218304104077789</v>
      </c>
      <c r="BS21">
        <v>0.55901699437494745</v>
      </c>
      <c r="BT21">
        <v>0.53741697549043466</v>
      </c>
      <c r="BU21">
        <v>0.51725368037648001</v>
      </c>
      <c r="BV21">
        <v>0.49840763926806247</v>
      </c>
      <c r="BW21">
        <v>0.48076923076923078</v>
      </c>
      <c r="BX21">
        <v>0.46423834544262965</v>
      </c>
      <c r="BY21">
        <v>0.44872384913608632</v>
      </c>
      <c r="BZ21">
        <v>0.43414294477949245</v>
      </c>
      <c r="CA21">
        <v>0.42042049624769529</v>
      </c>
      <c r="CB21">
        <v>0.40748835414925527</v>
      </c>
      <c r="CC21">
        <v>0.39528470752104744</v>
      </c>
      <c r="CD21">
        <v>0.38375347490344797</v>
      </c>
      <c r="CE21">
        <v>0.37284374141993348</v>
      </c>
      <c r="CF21">
        <v>0.36250924410358848</v>
      </c>
      <c r="CG21">
        <v>0.35270790498943771</v>
      </c>
      <c r="CH21">
        <v>0.34340140987172252</v>
      </c>
      <c r="CI21">
        <v>0.33455482973261824</v>
      </c>
      <c r="CJ21">
        <v>0.32613628142846834</v>
      </c>
      <c r="CK21">
        <v>0.31811662409955477</v>
      </c>
      <c r="CL21">
        <v>0.31046918783462979</v>
      </c>
      <c r="CM21">
        <v>0.30316953129541618</v>
      </c>
      <c r="CN21">
        <v>0.29619522523875907</v>
      </c>
      <c r="CO21">
        <v>0.28952565913254968</v>
      </c>
      <c r="CP21">
        <v>0.28314186832534782</v>
      </c>
      <c r="CQ21">
        <v>0.27702637948621017</v>
      </c>
      <c r="CR21">
        <v>0.2711630722733202</v>
      </c>
      <c r="CS21">
        <v>0.26553705541380462</v>
      </c>
      <c r="CT21">
        <v>0.26013455558107323</v>
      </c>
      <c r="CU21">
        <v>0.25494281764000132</v>
      </c>
      <c r="CV21">
        <v>0.24995001499500177</v>
      </c>
      <c r="CW21">
        <v>0.24514516892273003</v>
      </c>
    </row>
    <row r="22" spans="1:101">
      <c r="A22">
        <v>0.24604583099342381</v>
      </c>
      <c r="B22">
        <v>0.25090488934490635</v>
      </c>
      <c r="C22">
        <v>0.25595629868081299</v>
      </c>
      <c r="D22">
        <v>0.26121148720535808</v>
      </c>
      <c r="E22">
        <v>0.26668278664674477</v>
      </c>
      <c r="F22">
        <v>0.27238352102525559</v>
      </c>
      <c r="G22">
        <v>0.27832810576209249</v>
      </c>
      <c r="H22">
        <v>0.28453215850374086</v>
      </c>
      <c r="I22">
        <v>0.29101262323732424</v>
      </c>
      <c r="J22">
        <v>0.2977879095036231</v>
      </c>
      <c r="K22">
        <v>0.3048780487804878</v>
      </c>
      <c r="L22">
        <v>0.31230487041494226</v>
      </c>
      <c r="M22">
        <v>0.32009219983223997</v>
      </c>
      <c r="N22">
        <v>0.32826608214930636</v>
      </c>
      <c r="O22">
        <v>0.33685503477268469</v>
      </c>
      <c r="P22">
        <v>0.34589033307030342</v>
      </c>
      <c r="Q22">
        <v>0.35540633377261466</v>
      </c>
      <c r="R22">
        <v>0.36544084137792882</v>
      </c>
      <c r="S22">
        <v>0.37603552349761676</v>
      </c>
      <c r="T22">
        <v>0.38723638175549357</v>
      </c>
      <c r="U22">
        <v>0.3990942855088131</v>
      </c>
      <c r="V22">
        <v>0.41166557621174016</v>
      </c>
      <c r="W22">
        <v>0.42501275057377869</v>
      </c>
      <c r="X22">
        <v>0.43920523057894156</v>
      </c>
      <c r="Y22">
        <v>0.45432022761550872</v>
      </c>
      <c r="Z22">
        <v>0.47044370593436341</v>
      </c>
      <c r="AA22">
        <v>0.48767144665054402</v>
      </c>
      <c r="AB22">
        <v>0.50611020636182258</v>
      </c>
      <c r="AC22">
        <v>0.52587895238958904</v>
      </c>
      <c r="AD22">
        <v>0.54711013691551058</v>
      </c>
      <c r="AE22">
        <v>0.56995094073444152</v>
      </c>
      <c r="AF22">
        <v>0.5945643676931176</v>
      </c>
      <c r="AG22">
        <v>0.6211299937499416</v>
      </c>
      <c r="AH22">
        <v>0.64984405613754548</v>
      </c>
      <c r="AI22">
        <v>0.68091838837855412</v>
      </c>
      <c r="AJ22">
        <v>0.71457743809378682</v>
      </c>
      <c r="AK22">
        <v>0.75105221015763701</v>
      </c>
      <c r="AL22">
        <v>0.79056941504209488</v>
      </c>
      <c r="AM22">
        <v>0.83333333333333337</v>
      </c>
      <c r="AN22">
        <v>0.87949693091286485</v>
      </c>
      <c r="AO22">
        <v>0.9291176828089579</v>
      </c>
      <c r="AP22">
        <v>0.98209275164798271</v>
      </c>
      <c r="AQ22">
        <v>1</v>
      </c>
      <c r="AR22">
        <v>1</v>
      </c>
      <c r="AS22">
        <v>1</v>
      </c>
      <c r="AT22">
        <v>1</v>
      </c>
      <c r="AU22">
        <v>1</v>
      </c>
      <c r="AV22">
        <v>1</v>
      </c>
      <c r="AW22">
        <v>1</v>
      </c>
      <c r="AX22">
        <v>1</v>
      </c>
      <c r="AY22">
        <v>1</v>
      </c>
      <c r="AZ22">
        <v>1</v>
      </c>
      <c r="BA22">
        <v>1</v>
      </c>
      <c r="BB22">
        <v>1</v>
      </c>
      <c r="BC22">
        <v>1</v>
      </c>
      <c r="BD22">
        <v>1</v>
      </c>
      <c r="BE22">
        <v>1</v>
      </c>
      <c r="BF22">
        <v>1</v>
      </c>
      <c r="BG22">
        <v>1</v>
      </c>
      <c r="BH22">
        <v>0.98209275164798271</v>
      </c>
      <c r="BI22">
        <v>0.9291176828089579</v>
      </c>
      <c r="BJ22">
        <v>0.87949693091286485</v>
      </c>
      <c r="BK22">
        <v>0.83333333333333337</v>
      </c>
      <c r="BL22">
        <v>0.79056941504209488</v>
      </c>
      <c r="BM22">
        <v>0.75105221015763701</v>
      </c>
      <c r="BN22">
        <v>0.71457743809378682</v>
      </c>
      <c r="BO22">
        <v>0.68091838837855412</v>
      </c>
      <c r="BP22">
        <v>0.64984405613754548</v>
      </c>
      <c r="BQ22">
        <v>0.6211299937499416</v>
      </c>
      <c r="BR22">
        <v>0.5945643676931176</v>
      </c>
      <c r="BS22">
        <v>0.56995094073444152</v>
      </c>
      <c r="BT22">
        <v>0.54711013691551058</v>
      </c>
      <c r="BU22">
        <v>0.52587895238958904</v>
      </c>
      <c r="BV22">
        <v>0.50611020636182258</v>
      </c>
      <c r="BW22">
        <v>0.48767144665054402</v>
      </c>
      <c r="BX22">
        <v>0.47044370593436341</v>
      </c>
      <c r="BY22">
        <v>0.45432022761550872</v>
      </c>
      <c r="BZ22">
        <v>0.43920523057894156</v>
      </c>
      <c r="CA22">
        <v>0.42501275057377869</v>
      </c>
      <c r="CB22">
        <v>0.41166557621174016</v>
      </c>
      <c r="CC22">
        <v>0.3990942855088131</v>
      </c>
      <c r="CD22">
        <v>0.38723638175549357</v>
      </c>
      <c r="CE22">
        <v>0.37603552349761676</v>
      </c>
      <c r="CF22">
        <v>0.36544084137792882</v>
      </c>
      <c r="CG22">
        <v>0.35540633377261466</v>
      </c>
      <c r="CH22">
        <v>0.34589033307030342</v>
      </c>
      <c r="CI22">
        <v>0.33685503477268469</v>
      </c>
      <c r="CJ22">
        <v>0.32826608214930636</v>
      </c>
      <c r="CK22">
        <v>0.32009219983223997</v>
      </c>
      <c r="CL22">
        <v>0.31230487041494226</v>
      </c>
      <c r="CM22">
        <v>0.3048780487804878</v>
      </c>
      <c r="CN22">
        <v>0.2977879095036231</v>
      </c>
      <c r="CO22">
        <v>0.29101262323732424</v>
      </c>
      <c r="CP22">
        <v>0.28453215850374086</v>
      </c>
      <c r="CQ22">
        <v>0.27832810576209249</v>
      </c>
      <c r="CR22">
        <v>0.27238352102525559</v>
      </c>
      <c r="CS22">
        <v>0.26668278664674477</v>
      </c>
      <c r="CT22">
        <v>0.26121148720535808</v>
      </c>
      <c r="CU22">
        <v>0.25595629868081299</v>
      </c>
      <c r="CV22">
        <v>0.25090488934490635</v>
      </c>
      <c r="CW22">
        <v>0.24604583099342381</v>
      </c>
    </row>
    <row r="23" spans="1:101">
      <c r="A23">
        <v>0.24686015797917632</v>
      </c>
      <c r="B23">
        <v>0.25176859203461277</v>
      </c>
      <c r="C23">
        <v>0.2568734176646208</v>
      </c>
      <c r="D23">
        <v>0.26218648132556571</v>
      </c>
      <c r="E23">
        <v>0.26772058554882461</v>
      </c>
      <c r="F23">
        <v>0.27348958549608515</v>
      </c>
      <c r="G23">
        <v>0.27950849718747373</v>
      </c>
      <c r="H23">
        <v>0.28579361903592571</v>
      </c>
      <c r="I23">
        <v>0.29236266857811749</v>
      </c>
      <c r="J23">
        <v>0.29923493659320088</v>
      </c>
      <c r="K23">
        <v>0.30643146115341258</v>
      </c>
      <c r="L23">
        <v>0.31397522456458021</v>
      </c>
      <c r="M23">
        <v>0.32189137664037798</v>
      </c>
      <c r="N23">
        <v>0.33020748832427949</v>
      </c>
      <c r="O23">
        <v>0.33895384034165027</v>
      </c>
      <c r="P23">
        <v>0.34816375234709551</v>
      </c>
      <c r="Q23">
        <v>0.35787395894616769</v>
      </c>
      <c r="R23">
        <v>0.36812504003360025</v>
      </c>
      <c r="S23">
        <v>0.37896191411927027</v>
      </c>
      <c r="T23">
        <v>0.39043440472151519</v>
      </c>
      <c r="U23">
        <v>0.40259789150051928</v>
      </c>
      <c r="V23">
        <v>0.41551405957158349</v>
      </c>
      <c r="W23">
        <v>0.42925176233965323</v>
      </c>
      <c r="X23">
        <v>0.44388801514277187</v>
      </c>
      <c r="Y23">
        <v>0.45950913880862981</v>
      </c>
      <c r="Z23">
        <v>0.47621207359966206</v>
      </c>
      <c r="AA23">
        <v>0.49410588440130926</v>
      </c>
      <c r="AB23">
        <v>0.51331347647073866</v>
      </c>
      <c r="AC23">
        <v>0.5339735360729756</v>
      </c>
      <c r="AD23">
        <v>0.55624269936248105</v>
      </c>
      <c r="AE23">
        <v>0.58029793180328715</v>
      </c>
      <c r="AF23">
        <v>0.60633906259083237</v>
      </c>
      <c r="AG23">
        <v>0.6345913532085119</v>
      </c>
      <c r="AH23">
        <v>0.66530786926543684</v>
      </c>
      <c r="AI23">
        <v>0.6987712429686842</v>
      </c>
      <c r="AJ23">
        <v>0.73529411764705888</v>
      </c>
      <c r="AK23">
        <v>0.77521709118255289</v>
      </c>
      <c r="AL23">
        <v>0.818902227600523</v>
      </c>
      <c r="AM23">
        <v>0.8667190566019205</v>
      </c>
      <c r="AN23">
        <v>0.91901827761725963</v>
      </c>
      <c r="AO23">
        <v>0.97608601180378796</v>
      </c>
      <c r="AP23">
        <v>1</v>
      </c>
      <c r="AQ23">
        <v>1</v>
      </c>
      <c r="AR23">
        <v>1</v>
      </c>
      <c r="AS23">
        <v>1</v>
      </c>
      <c r="AT23">
        <v>1</v>
      </c>
      <c r="AU23">
        <v>1</v>
      </c>
      <c r="AV23">
        <v>1</v>
      </c>
      <c r="AW23">
        <v>1</v>
      </c>
      <c r="AX23">
        <v>1</v>
      </c>
      <c r="AY23">
        <v>1</v>
      </c>
      <c r="AZ23">
        <v>1</v>
      </c>
      <c r="BA23">
        <v>1</v>
      </c>
      <c r="BB23">
        <v>1</v>
      </c>
      <c r="BC23">
        <v>1</v>
      </c>
      <c r="BD23">
        <v>1</v>
      </c>
      <c r="BE23">
        <v>1</v>
      </c>
      <c r="BF23">
        <v>1</v>
      </c>
      <c r="BG23">
        <v>1</v>
      </c>
      <c r="BH23">
        <v>1</v>
      </c>
      <c r="BI23">
        <v>0.97608601180378796</v>
      </c>
      <c r="BJ23">
        <v>0.91901827761725963</v>
      </c>
      <c r="BK23">
        <v>0.8667190566019205</v>
      </c>
      <c r="BL23">
        <v>0.818902227600523</v>
      </c>
      <c r="BM23">
        <v>0.77521709118255289</v>
      </c>
      <c r="BN23">
        <v>0.73529411764705888</v>
      </c>
      <c r="BO23">
        <v>0.6987712429686842</v>
      </c>
      <c r="BP23">
        <v>0.66530786926543684</v>
      </c>
      <c r="BQ23">
        <v>0.6345913532085119</v>
      </c>
      <c r="BR23">
        <v>0.60633906259083237</v>
      </c>
      <c r="BS23">
        <v>0.58029793180328715</v>
      </c>
      <c r="BT23">
        <v>0.55624269936248105</v>
      </c>
      <c r="BU23">
        <v>0.5339735360729756</v>
      </c>
      <c r="BV23">
        <v>0.51331347647073866</v>
      </c>
      <c r="BW23">
        <v>0.49410588440130926</v>
      </c>
      <c r="BX23">
        <v>0.47621207359966206</v>
      </c>
      <c r="BY23">
        <v>0.45950913880862981</v>
      </c>
      <c r="BZ23">
        <v>0.44388801514277187</v>
      </c>
      <c r="CA23">
        <v>0.42925176233965323</v>
      </c>
      <c r="CB23">
        <v>0.41551405957158349</v>
      </c>
      <c r="CC23">
        <v>0.40259789150051928</v>
      </c>
      <c r="CD23">
        <v>0.39043440472151519</v>
      </c>
      <c r="CE23">
        <v>0.37896191411927027</v>
      </c>
      <c r="CF23">
        <v>0.36812504003360025</v>
      </c>
      <c r="CG23">
        <v>0.35787395894616769</v>
      </c>
      <c r="CH23">
        <v>0.34816375234709551</v>
      </c>
      <c r="CI23">
        <v>0.33895384034165027</v>
      </c>
      <c r="CJ23">
        <v>0.33020748832427949</v>
      </c>
      <c r="CK23">
        <v>0.32189137664037798</v>
      </c>
      <c r="CL23">
        <v>0.31397522456458021</v>
      </c>
      <c r="CM23">
        <v>0.30643146115341258</v>
      </c>
      <c r="CN23">
        <v>0.29923493659320088</v>
      </c>
      <c r="CO23">
        <v>0.29236266857811749</v>
      </c>
      <c r="CP23">
        <v>0.28579361903592571</v>
      </c>
      <c r="CQ23">
        <v>0.27950849718747373</v>
      </c>
      <c r="CR23">
        <v>0.27348958549608515</v>
      </c>
      <c r="CS23">
        <v>0.26772058554882461</v>
      </c>
      <c r="CT23">
        <v>0.26218648132556571</v>
      </c>
      <c r="CU23">
        <v>0.2568734176646208</v>
      </c>
      <c r="CV23">
        <v>0.25176859203461277</v>
      </c>
      <c r="CW23">
        <v>0.24686015797917632</v>
      </c>
    </row>
    <row r="24" spans="1:101">
      <c r="A24">
        <v>0.24758543666858254</v>
      </c>
      <c r="B24">
        <v>0.2525381361380527</v>
      </c>
      <c r="C24">
        <v>0.25769088048522959</v>
      </c>
      <c r="D24">
        <v>0.26305589837282378</v>
      </c>
      <c r="E24">
        <v>0.26864642319011178</v>
      </c>
      <c r="F24">
        <v>0.27447679693191174</v>
      </c>
      <c r="G24">
        <v>0.28056258702702097</v>
      </c>
      <c r="H24">
        <v>0.28692071800305541</v>
      </c>
      <c r="I24">
        <v>0.29356962018813804</v>
      </c>
      <c r="J24">
        <v>0.30052939802146561</v>
      </c>
      <c r="K24">
        <v>0.30782202098615757</v>
      </c>
      <c r="L24">
        <v>0.31547154070316796</v>
      </c>
      <c r="M24">
        <v>0.32350433835166875</v>
      </c>
      <c r="N24">
        <v>0.33194940733009043</v>
      </c>
      <c r="O24">
        <v>0.34083867696825737</v>
      </c>
      <c r="P24">
        <v>0.3502073841753286</v>
      </c>
      <c r="Q24">
        <v>0.36009450119729836</v>
      </c>
      <c r="R24">
        <v>0.37054322920547017</v>
      </c>
      <c r="S24">
        <v>0.38160156929541478</v>
      </c>
      <c r="T24">
        <v>0.39332298470472038</v>
      </c>
      <c r="U24">
        <v>0.40576717072574719</v>
      </c>
      <c r="V24">
        <v>0.41900095197124432</v>
      </c>
      <c r="W24">
        <v>0.4330993304220232</v>
      </c>
      <c r="X24">
        <v>0.4481467121137967</v>
      </c>
      <c r="Y24">
        <v>0.46423834544262965</v>
      </c>
      <c r="Z24">
        <v>0.48148200985709083</v>
      </c>
      <c r="AA24">
        <v>0.5</v>
      </c>
      <c r="AB24">
        <v>0.51993145675481434</v>
      </c>
      <c r="AC24">
        <v>0.54143510228026248</v>
      </c>
      <c r="AD24">
        <v>0.56469243931578206</v>
      </c>
      <c r="AE24">
        <v>0.58991147272876088</v>
      </c>
      <c r="AF24">
        <v>0.61733099790599355</v>
      </c>
      <c r="AG24">
        <v>0.64722546634812217</v>
      </c>
      <c r="AH24">
        <v>0.6799103665255265</v>
      </c>
      <c r="AI24">
        <v>0.71574791789233538</v>
      </c>
      <c r="AJ24">
        <v>0.75515261666272115</v>
      </c>
      <c r="AK24">
        <v>0.79859570624992482</v>
      </c>
      <c r="AL24">
        <v>0.84660682684824551</v>
      </c>
      <c r="AM24">
        <v>0.89976968843586824</v>
      </c>
      <c r="AN24">
        <v>0.95870623605921301</v>
      </c>
      <c r="AO24">
        <v>1</v>
      </c>
      <c r="AP24">
        <v>1</v>
      </c>
      <c r="AQ24">
        <v>1</v>
      </c>
      <c r="AR24">
        <v>1</v>
      </c>
      <c r="AS24">
        <v>1</v>
      </c>
      <c r="AT24">
        <v>1</v>
      </c>
      <c r="AU24">
        <v>1</v>
      </c>
      <c r="AV24">
        <v>1</v>
      </c>
      <c r="AW24">
        <v>1</v>
      </c>
      <c r="AX24">
        <v>1</v>
      </c>
      <c r="AY24">
        <v>1</v>
      </c>
      <c r="AZ24">
        <v>1</v>
      </c>
      <c r="BA24">
        <v>1</v>
      </c>
      <c r="BB24">
        <v>1</v>
      </c>
      <c r="BC24">
        <v>1</v>
      </c>
      <c r="BD24">
        <v>1</v>
      </c>
      <c r="BE24">
        <v>1</v>
      </c>
      <c r="BF24">
        <v>1</v>
      </c>
      <c r="BG24">
        <v>1</v>
      </c>
      <c r="BH24">
        <v>1</v>
      </c>
      <c r="BI24">
        <v>1</v>
      </c>
      <c r="BJ24">
        <v>0.95870623605921301</v>
      </c>
      <c r="BK24">
        <v>0.89976968843586824</v>
      </c>
      <c r="BL24">
        <v>0.84660682684824551</v>
      </c>
      <c r="BM24">
        <v>0.79859570624992482</v>
      </c>
      <c r="BN24">
        <v>0.75515261666272115</v>
      </c>
      <c r="BO24">
        <v>0.71574791789233538</v>
      </c>
      <c r="BP24">
        <v>0.6799103665255265</v>
      </c>
      <c r="BQ24">
        <v>0.64722546634812217</v>
      </c>
      <c r="BR24">
        <v>0.61733099790599355</v>
      </c>
      <c r="BS24">
        <v>0.58991147272876088</v>
      </c>
      <c r="BT24">
        <v>0.56469243931578206</v>
      </c>
      <c r="BU24">
        <v>0.54143510228026248</v>
      </c>
      <c r="BV24">
        <v>0.51993145675481434</v>
      </c>
      <c r="BW24">
        <v>0.5</v>
      </c>
      <c r="BX24">
        <v>0.48148200985709083</v>
      </c>
      <c r="BY24">
        <v>0.46423834544262965</v>
      </c>
      <c r="BZ24">
        <v>0.4481467121137967</v>
      </c>
      <c r="CA24">
        <v>0.4330993304220232</v>
      </c>
      <c r="CB24">
        <v>0.41900095197124432</v>
      </c>
      <c r="CC24">
        <v>0.40576717072574719</v>
      </c>
      <c r="CD24">
        <v>0.39332298470472038</v>
      </c>
      <c r="CE24">
        <v>0.38160156929541478</v>
      </c>
      <c r="CF24">
        <v>0.37054322920547017</v>
      </c>
      <c r="CG24">
        <v>0.36009450119729836</v>
      </c>
      <c r="CH24">
        <v>0.3502073841753286</v>
      </c>
      <c r="CI24">
        <v>0.34083867696825737</v>
      </c>
      <c r="CJ24">
        <v>0.33194940733009043</v>
      </c>
      <c r="CK24">
        <v>0.32350433835166875</v>
      </c>
      <c r="CL24">
        <v>0.31547154070316796</v>
      </c>
      <c r="CM24">
        <v>0.30782202098615757</v>
      </c>
      <c r="CN24">
        <v>0.30052939802146561</v>
      </c>
      <c r="CO24">
        <v>0.29356962018813804</v>
      </c>
      <c r="CP24">
        <v>0.28692071800305541</v>
      </c>
      <c r="CQ24">
        <v>0.28056258702702097</v>
      </c>
      <c r="CR24">
        <v>0.27447679693191174</v>
      </c>
      <c r="CS24">
        <v>0.26864642319011178</v>
      </c>
      <c r="CT24">
        <v>0.26305589837282378</v>
      </c>
      <c r="CU24">
        <v>0.25769088048522959</v>
      </c>
      <c r="CV24">
        <v>0.2525381361380527</v>
      </c>
      <c r="CW24">
        <v>0.24758543666858254</v>
      </c>
    </row>
    <row r="25" spans="1:101">
      <c r="A25">
        <v>0.2482192096217305</v>
      </c>
      <c r="B25">
        <v>0.25321081344270585</v>
      </c>
      <c r="C25">
        <v>0.25840569706085098</v>
      </c>
      <c r="D25">
        <v>0.26381643074570454</v>
      </c>
      <c r="E25">
        <v>0.26945663347451682</v>
      </c>
      <c r="F25">
        <v>0.27534108352295406</v>
      </c>
      <c r="G25">
        <v>0.28148584319440312</v>
      </c>
      <c r="H25">
        <v>0.28790839981554917</v>
      </c>
      <c r="I25">
        <v>0.29462782549439481</v>
      </c>
      <c r="J25">
        <v>0.30166495857747033</v>
      </c>
      <c r="K25">
        <v>0.30904261027134294</v>
      </c>
      <c r="L25">
        <v>0.31678580052904393</v>
      </c>
      <c r="M25">
        <v>0.32492202806877274</v>
      </c>
      <c r="N25">
        <v>0.33348158032013009</v>
      </c>
      <c r="O25">
        <v>0.34249789021949434</v>
      </c>
      <c r="P25">
        <v>0.35200794814759523</v>
      </c>
      <c r="Q25">
        <v>0.36205277897718269</v>
      </c>
      <c r="R25">
        <v>0.37267799624996495</v>
      </c>
      <c r="S25">
        <v>0.38393444802121951</v>
      </c>
      <c r="T25">
        <v>0.39587897201221023</v>
      </c>
      <c r="U25">
        <v>0.40857528153788336</v>
      </c>
      <c r="V25">
        <v>0.42209500840823394</v>
      </c>
      <c r="W25">
        <v>0.43651893485598636</v>
      </c>
      <c r="X25">
        <v>0.45193845378886705</v>
      </c>
      <c r="Y25">
        <v>0.46845730562241339</v>
      </c>
      <c r="Z25">
        <v>0.48619365099025874</v>
      </c>
      <c r="AA25">
        <v>0.50528255215902707</v>
      </c>
      <c r="AB25">
        <v>0.52587895238958904</v>
      </c>
      <c r="AC25">
        <v>0.54816126206689331</v>
      </c>
      <c r="AD25">
        <v>0.57233568311953764</v>
      </c>
      <c r="AE25">
        <v>0.59864142826321964</v>
      </c>
      <c r="AF25">
        <v>0.62735701653561948</v>
      </c>
      <c r="AG25">
        <v>0.65880784586841235</v>
      </c>
      <c r="AH25">
        <v>0.69337524528153638</v>
      </c>
      <c r="AI25">
        <v>0.73150716997581611</v>
      </c>
      <c r="AJ25">
        <v>0.7737305757377162</v>
      </c>
      <c r="AK25">
        <v>0.82066520537326593</v>
      </c>
      <c r="AL25">
        <v>0.87303786971197272</v>
      </c>
      <c r="AM25">
        <v>0.93169499062491234</v>
      </c>
      <c r="AN25">
        <v>0.99760860558452769</v>
      </c>
      <c r="AO25">
        <v>1</v>
      </c>
      <c r="AP25">
        <v>1</v>
      </c>
      <c r="AQ25">
        <v>1</v>
      </c>
      <c r="AR25">
        <v>1</v>
      </c>
      <c r="AS25">
        <v>1</v>
      </c>
      <c r="AT25">
        <v>1</v>
      </c>
      <c r="AU25">
        <v>1</v>
      </c>
      <c r="AV25">
        <v>1</v>
      </c>
      <c r="AW25">
        <v>1</v>
      </c>
      <c r="AX25">
        <v>1</v>
      </c>
      <c r="AY25">
        <v>1</v>
      </c>
      <c r="AZ25">
        <v>1</v>
      </c>
      <c r="BA25">
        <v>1</v>
      </c>
      <c r="BB25">
        <v>1</v>
      </c>
      <c r="BC25">
        <v>1</v>
      </c>
      <c r="BD25">
        <v>1</v>
      </c>
      <c r="BE25">
        <v>1</v>
      </c>
      <c r="BF25">
        <v>1</v>
      </c>
      <c r="BG25">
        <v>1</v>
      </c>
      <c r="BH25">
        <v>1</v>
      </c>
      <c r="BI25">
        <v>1</v>
      </c>
      <c r="BJ25">
        <v>0.99760860558452769</v>
      </c>
      <c r="BK25">
        <v>0.93169499062491234</v>
      </c>
      <c r="BL25">
        <v>0.87303786971197272</v>
      </c>
      <c r="BM25">
        <v>0.82066520537326593</v>
      </c>
      <c r="BN25">
        <v>0.7737305757377162</v>
      </c>
      <c r="BO25">
        <v>0.73150716997581611</v>
      </c>
      <c r="BP25">
        <v>0.69337524528153638</v>
      </c>
      <c r="BQ25">
        <v>0.65880784586841235</v>
      </c>
      <c r="BR25">
        <v>0.62735701653561948</v>
      </c>
      <c r="BS25">
        <v>0.59864142826321964</v>
      </c>
      <c r="BT25">
        <v>0.57233568311953764</v>
      </c>
      <c r="BU25">
        <v>0.54816126206689331</v>
      </c>
      <c r="BV25">
        <v>0.52587895238958904</v>
      </c>
      <c r="BW25">
        <v>0.50528255215902707</v>
      </c>
      <c r="BX25">
        <v>0.48619365099025874</v>
      </c>
      <c r="BY25">
        <v>0.46845730562241339</v>
      </c>
      <c r="BZ25">
        <v>0.45193845378886705</v>
      </c>
      <c r="CA25">
        <v>0.43651893485598636</v>
      </c>
      <c r="CB25">
        <v>0.42209500840823394</v>
      </c>
      <c r="CC25">
        <v>0.40857528153788336</v>
      </c>
      <c r="CD25">
        <v>0.39587897201221023</v>
      </c>
      <c r="CE25">
        <v>0.38393444802121951</v>
      </c>
      <c r="CF25">
        <v>0.37267799624996495</v>
      </c>
      <c r="CG25">
        <v>0.36205277897718269</v>
      </c>
      <c r="CH25">
        <v>0.35200794814759523</v>
      </c>
      <c r="CI25">
        <v>0.34249789021949434</v>
      </c>
      <c r="CJ25">
        <v>0.33348158032013009</v>
      </c>
      <c r="CK25">
        <v>0.32492202806877274</v>
      </c>
      <c r="CL25">
        <v>0.31678580052904393</v>
      </c>
      <c r="CM25">
        <v>0.30904261027134294</v>
      </c>
      <c r="CN25">
        <v>0.30166495857747033</v>
      </c>
      <c r="CO25">
        <v>0.29462782549439481</v>
      </c>
      <c r="CP25">
        <v>0.28790839981554917</v>
      </c>
      <c r="CQ25">
        <v>0.28148584319440312</v>
      </c>
      <c r="CR25">
        <v>0.27534108352295406</v>
      </c>
      <c r="CS25">
        <v>0.26945663347451682</v>
      </c>
      <c r="CT25">
        <v>0.26381643074570454</v>
      </c>
      <c r="CU25">
        <v>0.25840569706085098</v>
      </c>
      <c r="CV25">
        <v>0.25321081344270585</v>
      </c>
      <c r="CW25">
        <v>0.2482192096217305</v>
      </c>
    </row>
    <row r="26" spans="1:101">
      <c r="A26">
        <v>0.24875929755249729</v>
      </c>
      <c r="B26">
        <v>0.25378422003348622</v>
      </c>
      <c r="C26">
        <v>0.25901521064864003</v>
      </c>
      <c r="D26">
        <v>0.26446513648380648</v>
      </c>
      <c r="E26">
        <v>0.27014795192104801</v>
      </c>
      <c r="F26">
        <v>0.27607881518711636</v>
      </c>
      <c r="G26">
        <v>0.28227422011071557</v>
      </c>
      <c r="H26">
        <v>0.28875214543641092</v>
      </c>
      <c r="I26">
        <v>0.29553222446278088</v>
      </c>
      <c r="J26">
        <v>0.30263593827759944</v>
      </c>
      <c r="K26">
        <v>0.31008683647302115</v>
      </c>
      <c r="L26">
        <v>0.31791078996341365</v>
      </c>
      <c r="M26">
        <v>0.32613628142846834</v>
      </c>
      <c r="N26">
        <v>0.33479474000348758</v>
      </c>
      <c r="O26">
        <v>0.34392092818671932</v>
      </c>
      <c r="P26">
        <v>0.35355339059327373</v>
      </c>
      <c r="Q26">
        <v>0.3637349762370784</v>
      </c>
      <c r="R26">
        <v>0.37451344856998736</v>
      </c>
      <c r="S26">
        <v>0.38594220068402402</v>
      </c>
      <c r="T26">
        <v>0.39808109706155126</v>
      </c>
      <c r="U26">
        <v>0.41099746826339323</v>
      </c>
      <c r="V26">
        <v>0.4247672912691155</v>
      </c>
      <c r="W26">
        <v>0.43947659620914376</v>
      </c>
      <c r="X26">
        <v>0.45522315045576855</v>
      </c>
      <c r="Y26">
        <v>0.47211848412531121</v>
      </c>
      <c r="Z26">
        <v>0.49029033784546006</v>
      </c>
      <c r="AA26">
        <v>0.50988563528000264</v>
      </c>
      <c r="AB26">
        <v>0.53107411082760925</v>
      </c>
      <c r="AC26">
        <v>0.55405275897242034</v>
      </c>
      <c r="AD26">
        <v>0.57905131826509937</v>
      </c>
      <c r="AE26">
        <v>0.60633906259083237</v>
      </c>
      <c r="AF26">
        <v>0.63623324819910954</v>
      </c>
      <c r="AG26">
        <v>0.66910965946523648</v>
      </c>
      <c r="AH26">
        <v>0.70541580997887543</v>
      </c>
      <c r="AI26">
        <v>0.74568748283986697</v>
      </c>
      <c r="AJ26">
        <v>0.79056941504209488</v>
      </c>
      <c r="AK26">
        <v>0.84084099249539057</v>
      </c>
      <c r="AL26">
        <v>0.89744769827217263</v>
      </c>
      <c r="AM26">
        <v>0.96153846153846156</v>
      </c>
      <c r="AN26">
        <v>1</v>
      </c>
      <c r="AO26">
        <v>1</v>
      </c>
      <c r="AP26">
        <v>1</v>
      </c>
      <c r="AQ26">
        <v>1</v>
      </c>
      <c r="AR26">
        <v>1</v>
      </c>
      <c r="AS26">
        <v>1</v>
      </c>
      <c r="AT26">
        <v>1</v>
      </c>
      <c r="AU26">
        <v>1</v>
      </c>
      <c r="AV26">
        <v>1</v>
      </c>
      <c r="AW26">
        <v>1</v>
      </c>
      <c r="AX26">
        <v>1</v>
      </c>
      <c r="AY26">
        <v>1</v>
      </c>
      <c r="AZ26">
        <v>1</v>
      </c>
      <c r="BA26">
        <v>1</v>
      </c>
      <c r="BB26">
        <v>1</v>
      </c>
      <c r="BC26">
        <v>1</v>
      </c>
      <c r="BD26">
        <v>1</v>
      </c>
      <c r="BE26">
        <v>1</v>
      </c>
      <c r="BF26">
        <v>1</v>
      </c>
      <c r="BG26">
        <v>1</v>
      </c>
      <c r="BH26">
        <v>1</v>
      </c>
      <c r="BI26">
        <v>1</v>
      </c>
      <c r="BJ26">
        <v>1</v>
      </c>
      <c r="BK26">
        <v>0.96153846153846156</v>
      </c>
      <c r="BL26">
        <v>0.89744769827217263</v>
      </c>
      <c r="BM26">
        <v>0.84084099249539057</v>
      </c>
      <c r="BN26">
        <v>0.79056941504209488</v>
      </c>
      <c r="BO26">
        <v>0.74568748283986697</v>
      </c>
      <c r="BP26">
        <v>0.70541580997887543</v>
      </c>
      <c r="BQ26">
        <v>0.66910965946523648</v>
      </c>
      <c r="BR26">
        <v>0.63623324819910954</v>
      </c>
      <c r="BS26">
        <v>0.60633906259083237</v>
      </c>
      <c r="BT26">
        <v>0.57905131826509937</v>
      </c>
      <c r="BU26">
        <v>0.55405275897242034</v>
      </c>
      <c r="BV26">
        <v>0.53107411082760925</v>
      </c>
      <c r="BW26">
        <v>0.50988563528000264</v>
      </c>
      <c r="BX26">
        <v>0.49029033784546006</v>
      </c>
      <c r="BY26">
        <v>0.47211848412531121</v>
      </c>
      <c r="BZ26">
        <v>0.45522315045576855</v>
      </c>
      <c r="CA26">
        <v>0.43947659620914376</v>
      </c>
      <c r="CB26">
        <v>0.4247672912691155</v>
      </c>
      <c r="CC26">
        <v>0.41099746826339323</v>
      </c>
      <c r="CD26">
        <v>0.39808109706155126</v>
      </c>
      <c r="CE26">
        <v>0.38594220068402402</v>
      </c>
      <c r="CF26">
        <v>0.37451344856998736</v>
      </c>
      <c r="CG26">
        <v>0.3637349762370784</v>
      </c>
      <c r="CH26">
        <v>0.35355339059327373</v>
      </c>
      <c r="CI26">
        <v>0.34392092818671932</v>
      </c>
      <c r="CJ26">
        <v>0.33479474000348758</v>
      </c>
      <c r="CK26">
        <v>0.32613628142846834</v>
      </c>
      <c r="CL26">
        <v>0.31791078996341365</v>
      </c>
      <c r="CM26">
        <v>0.31008683647302115</v>
      </c>
      <c r="CN26">
        <v>0.30263593827759944</v>
      </c>
      <c r="CO26">
        <v>0.29553222446278088</v>
      </c>
      <c r="CP26">
        <v>0.28875214543641092</v>
      </c>
      <c r="CQ26">
        <v>0.28227422011071557</v>
      </c>
      <c r="CR26">
        <v>0.27607881518711636</v>
      </c>
      <c r="CS26">
        <v>0.27014795192104801</v>
      </c>
      <c r="CT26">
        <v>0.26446513648380648</v>
      </c>
      <c r="CU26">
        <v>0.25901521064864003</v>
      </c>
      <c r="CV26">
        <v>0.25378422003348622</v>
      </c>
      <c r="CW26">
        <v>0.24875929755249729</v>
      </c>
    </row>
    <row r="27" spans="1:101">
      <c r="A27">
        <v>0.24920381963403124</v>
      </c>
      <c r="B27">
        <v>0.25425627954658364</v>
      </c>
      <c r="C27">
        <v>0.25951712454293741</v>
      </c>
      <c r="D27">
        <v>0.26499947000158997</v>
      </c>
      <c r="E27">
        <v>0.27071755114013124</v>
      </c>
      <c r="F27">
        <v>0.27668684463685733</v>
      </c>
      <c r="G27">
        <v>0.28292420638287041</v>
      </c>
      <c r="H27">
        <v>0.28944802790468077</v>
      </c>
      <c r="I27">
        <v>0.29627841446248576</v>
      </c>
      <c r="J27">
        <v>0.30343738839195611</v>
      </c>
      <c r="K27">
        <v>0.31094912194062163</v>
      </c>
      <c r="L27">
        <v>0.31884020468302959</v>
      </c>
      <c r="M27">
        <v>0.3271399516188836</v>
      </c>
      <c r="N27">
        <v>0.33588075931278694</v>
      </c>
      <c r="O27">
        <v>0.34509851898389543</v>
      </c>
      <c r="P27">
        <v>0.35483309737728724</v>
      </c>
      <c r="Q27">
        <v>0.36512889864811626</v>
      </c>
      <c r="R27">
        <v>0.37603552349761676</v>
      </c>
      <c r="S27">
        <v>0.38760854559127644</v>
      </c>
      <c r="T27">
        <v>0.39991043009436494</v>
      </c>
      <c r="U27">
        <v>0.41301162528443108</v>
      </c>
      <c r="V27">
        <v>0.42699186605322192</v>
      </c>
      <c r="W27">
        <v>0.44194173824159216</v>
      </c>
      <c r="X27">
        <v>0.4579645659045698</v>
      </c>
      <c r="Y27">
        <v>0.47517870079356594</v>
      </c>
      <c r="Z27">
        <v>0.49372031595835264</v>
      </c>
      <c r="AA27">
        <v>0.51374683532924159</v>
      </c>
      <c r="AB27">
        <v>0.53544117109764922</v>
      </c>
      <c r="AC27">
        <v>0.55901699437494745</v>
      </c>
      <c r="AD27">
        <v>0.58472533715623498</v>
      </c>
      <c r="AE27">
        <v>0.61286292230682515</v>
      </c>
      <c r="AF27">
        <v>0.64378275328075596</v>
      </c>
      <c r="AG27">
        <v>0.67790768068330054</v>
      </c>
      <c r="AH27">
        <v>0.71574791789233538</v>
      </c>
      <c r="AI27">
        <v>0.75792382823854054</v>
      </c>
      <c r="AJ27">
        <v>0.80519578300103856</v>
      </c>
      <c r="AK27">
        <v>0.85850352467930646</v>
      </c>
      <c r="AL27">
        <v>0.91901827761725963</v>
      </c>
      <c r="AM27">
        <v>0.98821176880261852</v>
      </c>
      <c r="AN27">
        <v>1</v>
      </c>
      <c r="AO27">
        <v>1</v>
      </c>
      <c r="AP27">
        <v>1</v>
      </c>
      <c r="AQ27">
        <v>1</v>
      </c>
      <c r="AR27">
        <v>1</v>
      </c>
      <c r="AS27">
        <v>1</v>
      </c>
      <c r="AT27">
        <v>1</v>
      </c>
      <c r="AU27">
        <v>1</v>
      </c>
      <c r="AV27">
        <v>1</v>
      </c>
      <c r="AW27">
        <v>1</v>
      </c>
      <c r="AX27">
        <v>1</v>
      </c>
      <c r="AY27">
        <v>1</v>
      </c>
      <c r="AZ27">
        <v>1</v>
      </c>
      <c r="BA27">
        <v>1</v>
      </c>
      <c r="BB27">
        <v>1</v>
      </c>
      <c r="BC27">
        <v>1</v>
      </c>
      <c r="BD27">
        <v>1</v>
      </c>
      <c r="BE27">
        <v>1</v>
      </c>
      <c r="BF27">
        <v>1</v>
      </c>
      <c r="BG27">
        <v>1</v>
      </c>
      <c r="BH27">
        <v>1</v>
      </c>
      <c r="BI27">
        <v>1</v>
      </c>
      <c r="BJ27">
        <v>1</v>
      </c>
      <c r="BK27">
        <v>0.98821176880261852</v>
      </c>
      <c r="BL27">
        <v>0.91901827761725963</v>
      </c>
      <c r="BM27">
        <v>0.85850352467930646</v>
      </c>
      <c r="BN27">
        <v>0.80519578300103856</v>
      </c>
      <c r="BO27">
        <v>0.75792382823854054</v>
      </c>
      <c r="BP27">
        <v>0.71574791789233538</v>
      </c>
      <c r="BQ27">
        <v>0.67790768068330054</v>
      </c>
      <c r="BR27">
        <v>0.64378275328075596</v>
      </c>
      <c r="BS27">
        <v>0.61286292230682515</v>
      </c>
      <c r="BT27">
        <v>0.58472533715623498</v>
      </c>
      <c r="BU27">
        <v>0.55901699437494745</v>
      </c>
      <c r="BV27">
        <v>0.53544117109764922</v>
      </c>
      <c r="BW27">
        <v>0.51374683532924159</v>
      </c>
      <c r="BX27">
        <v>0.49372031595835264</v>
      </c>
      <c r="BY27">
        <v>0.47517870079356594</v>
      </c>
      <c r="BZ27">
        <v>0.4579645659045698</v>
      </c>
      <c r="CA27">
        <v>0.44194173824159216</v>
      </c>
      <c r="CB27">
        <v>0.42699186605322192</v>
      </c>
      <c r="CC27">
        <v>0.41301162528443108</v>
      </c>
      <c r="CD27">
        <v>0.39991043009436494</v>
      </c>
      <c r="CE27">
        <v>0.38760854559127644</v>
      </c>
      <c r="CF27">
        <v>0.37603552349761676</v>
      </c>
      <c r="CG27">
        <v>0.36512889864811626</v>
      </c>
      <c r="CH27">
        <v>0.35483309737728724</v>
      </c>
      <c r="CI27">
        <v>0.34509851898389543</v>
      </c>
      <c r="CJ27">
        <v>0.33588075931278694</v>
      </c>
      <c r="CK27">
        <v>0.3271399516188836</v>
      </c>
      <c r="CL27">
        <v>0.31884020468302959</v>
      </c>
      <c r="CM27">
        <v>0.31094912194062163</v>
      </c>
      <c r="CN27">
        <v>0.30343738839195611</v>
      </c>
      <c r="CO27">
        <v>0.29627841446248576</v>
      </c>
      <c r="CP27">
        <v>0.28944802790468077</v>
      </c>
      <c r="CQ27">
        <v>0.28292420638287041</v>
      </c>
      <c r="CR27">
        <v>0.27668684463685733</v>
      </c>
      <c r="CS27">
        <v>0.27071755114013124</v>
      </c>
      <c r="CT27">
        <v>0.26499947000158997</v>
      </c>
      <c r="CU27">
        <v>0.25951712454293741</v>
      </c>
      <c r="CV27">
        <v>0.25425627954658364</v>
      </c>
      <c r="CW27">
        <v>0.24920381963403124</v>
      </c>
    </row>
    <row r="28" spans="1:101">
      <c r="A28">
        <v>0.24955121136644465</v>
      </c>
      <c r="B28">
        <v>0.25462526366459703</v>
      </c>
      <c r="C28">
        <v>0.25990952564658554</v>
      </c>
      <c r="D28">
        <v>0.26541730927224116</v>
      </c>
      <c r="E28">
        <v>0.2711630722733202</v>
      </c>
      <c r="F28">
        <v>0.27716254384905803</v>
      </c>
      <c r="G28">
        <v>0.2834328672390739</v>
      </c>
      <c r="H28">
        <v>0.28999276187099438</v>
      </c>
      <c r="I28">
        <v>0.29686270828295686</v>
      </c>
      <c r="J28">
        <v>0.30406515963157493</v>
      </c>
      <c r="K28">
        <v>0.31162478434014262</v>
      </c>
      <c r="L28">
        <v>0.31956874535307106</v>
      </c>
      <c r="M28">
        <v>0.3279270225833778</v>
      </c>
      <c r="N28">
        <v>0.33673278652522837</v>
      </c>
      <c r="O28">
        <v>0.34602283272391654</v>
      </c>
      <c r="P28">
        <v>0.35583808894348246</v>
      </c>
      <c r="Q28">
        <v>0.36622420956815477</v>
      </c>
      <c r="R28">
        <v>0.37723227517716051</v>
      </c>
      <c r="S28">
        <v>0.38891961955440946</v>
      </c>
      <c r="T28">
        <v>0.40135081191745975</v>
      </c>
      <c r="U28">
        <v>0.41459882925416214</v>
      </c>
      <c r="V28">
        <v>0.4287464628562721</v>
      </c>
      <c r="W28">
        <v>0.44388801514277187</v>
      </c>
      <c r="X28">
        <v>0.46013135864519394</v>
      </c>
      <c r="Y28">
        <v>0.47760044993804385</v>
      </c>
      <c r="Z28">
        <v>0.49643841924346099</v>
      </c>
      <c r="AA28">
        <v>0.51681139412170196</v>
      </c>
      <c r="AB28">
        <v>0.53891326694903363</v>
      </c>
      <c r="AC28">
        <v>0.56297168638880624</v>
      </c>
      <c r="AD28">
        <v>0.58925565098878963</v>
      </c>
      <c r="AE28">
        <v>0.61808522054268589</v>
      </c>
      <c r="AF28">
        <v>0.64984405613754548</v>
      </c>
      <c r="AG28">
        <v>0.68499578043898868</v>
      </c>
      <c r="AH28">
        <v>0.72410555795436538</v>
      </c>
      <c r="AI28">
        <v>0.76786889604243902</v>
      </c>
      <c r="AJ28">
        <v>0.81715056307576672</v>
      </c>
      <c r="AK28">
        <v>0.87303786971197272</v>
      </c>
      <c r="AL28">
        <v>0.93691461124482678</v>
      </c>
      <c r="AM28">
        <v>1</v>
      </c>
      <c r="AN28">
        <v>1</v>
      </c>
      <c r="AO28">
        <v>1</v>
      </c>
      <c r="AP28">
        <v>1</v>
      </c>
      <c r="AQ28">
        <v>1</v>
      </c>
      <c r="AR28">
        <v>1</v>
      </c>
      <c r="AS28">
        <v>1</v>
      </c>
      <c r="AT28">
        <v>1</v>
      </c>
      <c r="AU28">
        <v>1</v>
      </c>
      <c r="AV28">
        <v>1</v>
      </c>
      <c r="AW28">
        <v>1</v>
      </c>
      <c r="AX28">
        <v>1</v>
      </c>
      <c r="AY28">
        <v>1</v>
      </c>
      <c r="AZ28">
        <v>1</v>
      </c>
      <c r="BA28">
        <v>1</v>
      </c>
      <c r="BB28">
        <v>1</v>
      </c>
      <c r="BC28">
        <v>1</v>
      </c>
      <c r="BD28">
        <v>1</v>
      </c>
      <c r="BE28">
        <v>1</v>
      </c>
      <c r="BF28">
        <v>1</v>
      </c>
      <c r="BG28">
        <v>1</v>
      </c>
      <c r="BH28">
        <v>1</v>
      </c>
      <c r="BI28">
        <v>1</v>
      </c>
      <c r="BJ28">
        <v>1</v>
      </c>
      <c r="BK28">
        <v>1</v>
      </c>
      <c r="BL28">
        <v>0.93691461124482678</v>
      </c>
      <c r="BM28">
        <v>0.87303786971197272</v>
      </c>
      <c r="BN28">
        <v>0.81715056307576672</v>
      </c>
      <c r="BO28">
        <v>0.76786889604243902</v>
      </c>
      <c r="BP28">
        <v>0.72410555795436538</v>
      </c>
      <c r="BQ28">
        <v>0.68499578043898868</v>
      </c>
      <c r="BR28">
        <v>0.64984405613754548</v>
      </c>
      <c r="BS28">
        <v>0.61808522054268589</v>
      </c>
      <c r="BT28">
        <v>0.58925565098878963</v>
      </c>
      <c r="BU28">
        <v>0.56297168638880624</v>
      </c>
      <c r="BV28">
        <v>0.53891326694903363</v>
      </c>
      <c r="BW28">
        <v>0.51681139412170196</v>
      </c>
      <c r="BX28">
        <v>0.49643841924346099</v>
      </c>
      <c r="BY28">
        <v>0.47760044993804385</v>
      </c>
      <c r="BZ28">
        <v>0.46013135864519394</v>
      </c>
      <c r="CA28">
        <v>0.44388801514277187</v>
      </c>
      <c r="CB28">
        <v>0.4287464628562721</v>
      </c>
      <c r="CC28">
        <v>0.41459882925416214</v>
      </c>
      <c r="CD28">
        <v>0.40135081191745975</v>
      </c>
      <c r="CE28">
        <v>0.38891961955440946</v>
      </c>
      <c r="CF28">
        <v>0.37723227517716051</v>
      </c>
      <c r="CG28">
        <v>0.36622420956815477</v>
      </c>
      <c r="CH28">
        <v>0.35583808894348246</v>
      </c>
      <c r="CI28">
        <v>0.34602283272391654</v>
      </c>
      <c r="CJ28">
        <v>0.33673278652522837</v>
      </c>
      <c r="CK28">
        <v>0.3279270225833778</v>
      </c>
      <c r="CL28">
        <v>0.31956874535307106</v>
      </c>
      <c r="CM28">
        <v>0.31162478434014262</v>
      </c>
      <c r="CN28">
        <v>0.30406515963157493</v>
      </c>
      <c r="CO28">
        <v>0.29686270828295686</v>
      </c>
      <c r="CP28">
        <v>0.28999276187099438</v>
      </c>
      <c r="CQ28">
        <v>0.2834328672390739</v>
      </c>
      <c r="CR28">
        <v>0.27716254384905803</v>
      </c>
      <c r="CS28">
        <v>0.2711630722733202</v>
      </c>
      <c r="CT28">
        <v>0.26541730927224116</v>
      </c>
      <c r="CU28">
        <v>0.25990952564658554</v>
      </c>
      <c r="CV28">
        <v>0.25462526366459703</v>
      </c>
      <c r="CW28">
        <v>0.24955121136644465</v>
      </c>
    </row>
    <row r="29" spans="1:101">
      <c r="A29">
        <v>0.24980023968044734</v>
      </c>
      <c r="B29">
        <v>0.25488980946443301</v>
      </c>
      <c r="C29">
        <v>0.2601909044511333</v>
      </c>
      <c r="D29">
        <v>0.26571697890508528</v>
      </c>
      <c r="E29">
        <v>0.27148265172691838</v>
      </c>
      <c r="F29">
        <v>0.27750383512950239</v>
      </c>
      <c r="G29">
        <v>0.28379788074156237</v>
      </c>
      <c r="H29">
        <v>0.2903837459529261</v>
      </c>
      <c r="I29">
        <v>0.2972821838465588</v>
      </c>
      <c r="J29">
        <v>0.30451596070880993</v>
      </c>
      <c r="K29">
        <v>0.31211010589932642</v>
      </c>
      <c r="L29">
        <v>0.32009219983223997</v>
      </c>
      <c r="M29">
        <v>0.32849270701727296</v>
      </c>
      <c r="N29">
        <v>0.33734536259375281</v>
      </c>
      <c r="O29">
        <v>0.34668762264076819</v>
      </c>
      <c r="P29">
        <v>0.35656119086570592</v>
      </c>
      <c r="Q29">
        <v>0.36701263719668964</v>
      </c>
      <c r="R29">
        <v>0.37809412751181465</v>
      </c>
      <c r="S29">
        <v>0.38986428846987831</v>
      </c>
      <c r="T29">
        <v>0.40238923748728156</v>
      </c>
      <c r="U29">
        <v>0.41574381577358704</v>
      </c>
      <c r="V29">
        <v>0.43001307259611338</v>
      </c>
      <c r="W29">
        <v>0.44529406242443531</v>
      </c>
      <c r="X29">
        <v>0.46169803447069863</v>
      </c>
      <c r="Y29">
        <v>0.47935311802960651</v>
      </c>
      <c r="Z29">
        <v>0.49840763926806247</v>
      </c>
      <c r="AA29">
        <v>0.51903424908587481</v>
      </c>
      <c r="AB29">
        <v>0.54143510228026248</v>
      </c>
      <c r="AC29">
        <v>0.56584841276574083</v>
      </c>
      <c r="AD29">
        <v>0.59255682892497152</v>
      </c>
      <c r="AE29">
        <v>0.62189824388124326</v>
      </c>
      <c r="AF29">
        <v>0.65427990323776719</v>
      </c>
      <c r="AG29">
        <v>0.69019703796779086</v>
      </c>
      <c r="AH29">
        <v>0.73025779729623252</v>
      </c>
      <c r="AI29">
        <v>0.77521709118255289</v>
      </c>
      <c r="AJ29">
        <v>0.82602325056886217</v>
      </c>
      <c r="AK29">
        <v>0.88388347648318433</v>
      </c>
      <c r="AL29">
        <v>0.95035740158713189</v>
      </c>
      <c r="AM29">
        <v>1</v>
      </c>
      <c r="AN29">
        <v>1</v>
      </c>
      <c r="AO29">
        <v>1</v>
      </c>
      <c r="AP29">
        <v>1</v>
      </c>
      <c r="AQ29">
        <v>1</v>
      </c>
      <c r="AR29">
        <v>1</v>
      </c>
      <c r="AS29">
        <v>1</v>
      </c>
      <c r="AT29">
        <v>1</v>
      </c>
      <c r="AU29">
        <v>1</v>
      </c>
      <c r="AV29">
        <v>1</v>
      </c>
      <c r="AW29">
        <v>1</v>
      </c>
      <c r="AX29">
        <v>1</v>
      </c>
      <c r="AY29">
        <v>1</v>
      </c>
      <c r="AZ29">
        <v>1</v>
      </c>
      <c r="BA29">
        <v>1</v>
      </c>
      <c r="BB29">
        <v>1</v>
      </c>
      <c r="BC29">
        <v>1</v>
      </c>
      <c r="BD29">
        <v>1</v>
      </c>
      <c r="BE29">
        <v>1</v>
      </c>
      <c r="BF29">
        <v>1</v>
      </c>
      <c r="BG29">
        <v>1</v>
      </c>
      <c r="BH29">
        <v>1</v>
      </c>
      <c r="BI29">
        <v>1</v>
      </c>
      <c r="BJ29">
        <v>1</v>
      </c>
      <c r="BK29">
        <v>1</v>
      </c>
      <c r="BL29">
        <v>0.95035740158713189</v>
      </c>
      <c r="BM29">
        <v>0.88388347648318433</v>
      </c>
      <c r="BN29">
        <v>0.82602325056886217</v>
      </c>
      <c r="BO29">
        <v>0.77521709118255289</v>
      </c>
      <c r="BP29">
        <v>0.73025779729623252</v>
      </c>
      <c r="BQ29">
        <v>0.69019703796779086</v>
      </c>
      <c r="BR29">
        <v>0.65427990323776719</v>
      </c>
      <c r="BS29">
        <v>0.62189824388124326</v>
      </c>
      <c r="BT29">
        <v>0.59255682892497152</v>
      </c>
      <c r="BU29">
        <v>0.56584841276574083</v>
      </c>
      <c r="BV29">
        <v>0.54143510228026248</v>
      </c>
      <c r="BW29">
        <v>0.51903424908587481</v>
      </c>
      <c r="BX29">
        <v>0.49840763926806247</v>
      </c>
      <c r="BY29">
        <v>0.47935311802960651</v>
      </c>
      <c r="BZ29">
        <v>0.46169803447069863</v>
      </c>
      <c r="CA29">
        <v>0.44529406242443531</v>
      </c>
      <c r="CB29">
        <v>0.43001307259611338</v>
      </c>
      <c r="CC29">
        <v>0.41574381577358704</v>
      </c>
      <c r="CD29">
        <v>0.40238923748728156</v>
      </c>
      <c r="CE29">
        <v>0.38986428846987831</v>
      </c>
      <c r="CF29">
        <v>0.37809412751181465</v>
      </c>
      <c r="CG29">
        <v>0.36701263719668964</v>
      </c>
      <c r="CH29">
        <v>0.35656119086570592</v>
      </c>
      <c r="CI29">
        <v>0.34668762264076819</v>
      </c>
      <c r="CJ29">
        <v>0.33734536259375281</v>
      </c>
      <c r="CK29">
        <v>0.32849270701727296</v>
      </c>
      <c r="CL29">
        <v>0.32009219983223997</v>
      </c>
      <c r="CM29">
        <v>0.31211010589932642</v>
      </c>
      <c r="CN29">
        <v>0.30451596070880993</v>
      </c>
      <c r="CO29">
        <v>0.2972821838465588</v>
      </c>
      <c r="CP29">
        <v>0.2903837459529261</v>
      </c>
      <c r="CQ29">
        <v>0.28379788074156237</v>
      </c>
      <c r="CR29">
        <v>0.27750383512950239</v>
      </c>
      <c r="CS29">
        <v>0.27148265172691838</v>
      </c>
      <c r="CT29">
        <v>0.26571697890508528</v>
      </c>
      <c r="CU29">
        <v>0.2601909044511333</v>
      </c>
      <c r="CV29">
        <v>0.25488980946443301</v>
      </c>
      <c r="CW29">
        <v>0.24980023968044734</v>
      </c>
    </row>
    <row r="30" spans="1:101">
      <c r="A30">
        <v>0.24995001499500177</v>
      </c>
      <c r="B30">
        <v>0.25504893328149142</v>
      </c>
      <c r="C30">
        <v>0.26036017102294584</v>
      </c>
      <c r="D30">
        <v>0.26589726863219815</v>
      </c>
      <c r="E30">
        <v>0.27167494261519465</v>
      </c>
      <c r="F30">
        <v>0.27770921606433607</v>
      </c>
      <c r="G30">
        <v>0.28401756691617691</v>
      </c>
      <c r="H30">
        <v>0.29061909685954818</v>
      </c>
      <c r="I30">
        <v>0.29753472432861194</v>
      </c>
      <c r="J30">
        <v>0.3047874056838567</v>
      </c>
      <c r="K30">
        <v>0.3124023895025384</v>
      </c>
      <c r="L30">
        <v>0.32040750990688499</v>
      </c>
      <c r="M30">
        <v>0.32883352610291028</v>
      </c>
      <c r="N30">
        <v>0.337714516848937</v>
      </c>
      <c r="O30">
        <v>0.34708834050441606</v>
      </c>
      <c r="P30">
        <v>0.3569971737359624</v>
      </c>
      <c r="Q30">
        <v>0.36748814502365917</v>
      </c>
      <c r="R30">
        <v>0.37861408300961419</v>
      </c>
      <c r="S30">
        <v>0.39043440472151519</v>
      </c>
      <c r="T30">
        <v>0.40301617513697563</v>
      </c>
      <c r="U30">
        <v>0.41643537790798096</v>
      </c>
      <c r="V30">
        <v>0.43077844799723602</v>
      </c>
      <c r="W30">
        <v>0.44614413140515602</v>
      </c>
      <c r="X30">
        <v>0.4626457563735033</v>
      </c>
      <c r="Y30">
        <v>0.48041402626505492</v>
      </c>
      <c r="Z30">
        <v>0.49960047936089469</v>
      </c>
      <c r="AA30">
        <v>0.5203818089022666</v>
      </c>
      <c r="AB30">
        <v>0.54296530345383676</v>
      </c>
      <c r="AC30">
        <v>0.56759576148312474</v>
      </c>
      <c r="AD30">
        <v>0.5945643676931176</v>
      </c>
      <c r="AE30">
        <v>0.62422021179865284</v>
      </c>
      <c r="AF30">
        <v>0.65698541403454591</v>
      </c>
      <c r="AG30">
        <v>0.69337524528153638</v>
      </c>
      <c r="AH30">
        <v>0.73402527439337928</v>
      </c>
      <c r="AI30">
        <v>0.77972857693975661</v>
      </c>
      <c r="AJ30">
        <v>0.83148763154717409</v>
      </c>
      <c r="AK30">
        <v>0.89058812484887062</v>
      </c>
      <c r="AL30">
        <v>0.95870623605921301</v>
      </c>
      <c r="AM30">
        <v>1</v>
      </c>
      <c r="AN30">
        <v>1</v>
      </c>
      <c r="AO30">
        <v>1</v>
      </c>
      <c r="AP30">
        <v>1</v>
      </c>
      <c r="AQ30">
        <v>1</v>
      </c>
      <c r="AR30">
        <v>1</v>
      </c>
      <c r="AS30">
        <v>1</v>
      </c>
      <c r="AT30">
        <v>1</v>
      </c>
      <c r="AU30">
        <v>1</v>
      </c>
      <c r="AV30">
        <v>1</v>
      </c>
      <c r="AW30">
        <v>1</v>
      </c>
      <c r="AX30">
        <v>1</v>
      </c>
      <c r="AY30">
        <v>1</v>
      </c>
      <c r="AZ30">
        <v>1</v>
      </c>
      <c r="BA30">
        <v>1</v>
      </c>
      <c r="BB30">
        <v>1</v>
      </c>
      <c r="BC30">
        <v>1</v>
      </c>
      <c r="BD30">
        <v>1</v>
      </c>
      <c r="BE30">
        <v>1</v>
      </c>
      <c r="BF30">
        <v>1</v>
      </c>
      <c r="BG30">
        <v>1</v>
      </c>
      <c r="BH30">
        <v>1</v>
      </c>
      <c r="BI30">
        <v>1</v>
      </c>
      <c r="BJ30">
        <v>1</v>
      </c>
      <c r="BK30">
        <v>1</v>
      </c>
      <c r="BL30">
        <v>0.95870623605921301</v>
      </c>
      <c r="BM30">
        <v>0.89058812484887062</v>
      </c>
      <c r="BN30">
        <v>0.83148763154717409</v>
      </c>
      <c r="BO30">
        <v>0.77972857693975661</v>
      </c>
      <c r="BP30">
        <v>0.73402527439337928</v>
      </c>
      <c r="BQ30">
        <v>0.69337524528153638</v>
      </c>
      <c r="BR30">
        <v>0.65698541403454591</v>
      </c>
      <c r="BS30">
        <v>0.62422021179865284</v>
      </c>
      <c r="BT30">
        <v>0.5945643676931176</v>
      </c>
      <c r="BU30">
        <v>0.56759576148312474</v>
      </c>
      <c r="BV30">
        <v>0.54296530345383676</v>
      </c>
      <c r="BW30">
        <v>0.5203818089022666</v>
      </c>
      <c r="BX30">
        <v>0.49960047936089469</v>
      </c>
      <c r="BY30">
        <v>0.48041402626505492</v>
      </c>
      <c r="BZ30">
        <v>0.4626457563735033</v>
      </c>
      <c r="CA30">
        <v>0.44614413140515602</v>
      </c>
      <c r="CB30">
        <v>0.43077844799723602</v>
      </c>
      <c r="CC30">
        <v>0.41643537790798096</v>
      </c>
      <c r="CD30">
        <v>0.40301617513697563</v>
      </c>
      <c r="CE30">
        <v>0.39043440472151519</v>
      </c>
      <c r="CF30">
        <v>0.37861408300961419</v>
      </c>
      <c r="CG30">
        <v>0.36748814502365917</v>
      </c>
      <c r="CH30">
        <v>0.3569971737359624</v>
      </c>
      <c r="CI30">
        <v>0.34708834050441606</v>
      </c>
      <c r="CJ30">
        <v>0.337714516848937</v>
      </c>
      <c r="CK30">
        <v>0.32883352610291028</v>
      </c>
      <c r="CL30">
        <v>0.32040750990688499</v>
      </c>
      <c r="CM30">
        <v>0.3124023895025384</v>
      </c>
      <c r="CN30">
        <v>0.3047874056838567</v>
      </c>
      <c r="CO30">
        <v>0.29753472432861194</v>
      </c>
      <c r="CP30">
        <v>0.29061909685954818</v>
      </c>
      <c r="CQ30">
        <v>0.28401756691617691</v>
      </c>
      <c r="CR30">
        <v>0.27770921606433607</v>
      </c>
      <c r="CS30">
        <v>0.27167494261519465</v>
      </c>
      <c r="CT30">
        <v>0.26589726863219815</v>
      </c>
      <c r="CU30">
        <v>0.26036017102294584</v>
      </c>
      <c r="CV30">
        <v>0.25504893328149142</v>
      </c>
      <c r="CW30">
        <v>0.24995001499500177</v>
      </c>
    </row>
    <row r="31" spans="1:101">
      <c r="A31">
        <v>0.25</v>
      </c>
      <c r="B31">
        <v>0.25510204081632654</v>
      </c>
      <c r="C31">
        <v>0.26041666666666669</v>
      </c>
      <c r="D31">
        <v>0.26595744680851063</v>
      </c>
      <c r="E31">
        <v>0.27173913043478259</v>
      </c>
      <c r="F31">
        <v>0.27777777777777779</v>
      </c>
      <c r="G31">
        <v>0.28409090909090912</v>
      </c>
      <c r="H31">
        <v>0.29069767441860467</v>
      </c>
      <c r="I31">
        <v>0.29761904761904762</v>
      </c>
      <c r="J31">
        <v>0.3048780487804878</v>
      </c>
      <c r="K31">
        <v>0.3125</v>
      </c>
      <c r="L31">
        <v>0.32051282051282054</v>
      </c>
      <c r="M31">
        <v>0.32894736842105265</v>
      </c>
      <c r="N31">
        <v>0.33783783783783783</v>
      </c>
      <c r="O31">
        <v>0.34722222222222221</v>
      </c>
      <c r="P31">
        <v>0.35714285714285715</v>
      </c>
      <c r="Q31">
        <v>0.36764705882352944</v>
      </c>
      <c r="R31">
        <v>0.37878787878787878</v>
      </c>
      <c r="S31">
        <v>0.390625</v>
      </c>
      <c r="T31">
        <v>0.40322580645161288</v>
      </c>
      <c r="U31">
        <v>0.41666666666666669</v>
      </c>
      <c r="V31">
        <v>0.43103448275862066</v>
      </c>
      <c r="W31">
        <v>0.44642857142857145</v>
      </c>
      <c r="X31">
        <v>0.46296296296296297</v>
      </c>
      <c r="Y31">
        <v>0.48076923076923078</v>
      </c>
      <c r="Z31">
        <v>0.5</v>
      </c>
      <c r="AA31">
        <v>0.52083333333333337</v>
      </c>
      <c r="AB31">
        <v>0.54347826086956519</v>
      </c>
      <c r="AC31">
        <v>0.56818181818181823</v>
      </c>
      <c r="AD31">
        <v>0.59523809523809523</v>
      </c>
      <c r="AE31">
        <v>0.625</v>
      </c>
      <c r="AF31">
        <v>0.65789473684210531</v>
      </c>
      <c r="AG31">
        <v>0.69444444444444442</v>
      </c>
      <c r="AH31">
        <v>0.73529411764705888</v>
      </c>
      <c r="AI31">
        <v>0.78125</v>
      </c>
      <c r="AJ31">
        <v>0.83333333333333337</v>
      </c>
      <c r="AK31">
        <v>0.8928571428571429</v>
      </c>
      <c r="AL31">
        <v>0.96153846153846156</v>
      </c>
      <c r="AM31">
        <v>1</v>
      </c>
      <c r="AN31">
        <v>1</v>
      </c>
      <c r="AO31">
        <v>1</v>
      </c>
      <c r="AP31">
        <v>1</v>
      </c>
      <c r="AQ31">
        <v>1</v>
      </c>
      <c r="AR31">
        <v>1</v>
      </c>
      <c r="AS31">
        <v>1</v>
      </c>
      <c r="AT31">
        <v>1</v>
      </c>
      <c r="AU31">
        <v>1</v>
      </c>
      <c r="AV31">
        <v>1</v>
      </c>
      <c r="AW31">
        <v>1</v>
      </c>
      <c r="AX31">
        <v>1</v>
      </c>
      <c r="AY31">
        <v>1</v>
      </c>
      <c r="AZ31">
        <v>1</v>
      </c>
      <c r="BA31">
        <v>1</v>
      </c>
      <c r="BB31">
        <v>1</v>
      </c>
      <c r="BC31">
        <v>1</v>
      </c>
      <c r="BD31">
        <v>1</v>
      </c>
      <c r="BE31">
        <v>1</v>
      </c>
      <c r="BF31">
        <v>1</v>
      </c>
      <c r="BG31">
        <v>1</v>
      </c>
      <c r="BH31">
        <v>1</v>
      </c>
      <c r="BI31">
        <v>1</v>
      </c>
      <c r="BJ31">
        <v>1</v>
      </c>
      <c r="BK31">
        <v>1</v>
      </c>
      <c r="BL31">
        <v>0.96153846153846156</v>
      </c>
      <c r="BM31">
        <v>0.8928571428571429</v>
      </c>
      <c r="BN31">
        <v>0.83333333333333337</v>
      </c>
      <c r="BO31">
        <v>0.78125</v>
      </c>
      <c r="BP31">
        <v>0.73529411764705888</v>
      </c>
      <c r="BQ31">
        <v>0.69444444444444442</v>
      </c>
      <c r="BR31">
        <v>0.65789473684210531</v>
      </c>
      <c r="BS31">
        <v>0.625</v>
      </c>
      <c r="BT31">
        <v>0.59523809523809523</v>
      </c>
      <c r="BU31">
        <v>0.56818181818181823</v>
      </c>
      <c r="BV31">
        <v>0.54347826086956519</v>
      </c>
      <c r="BW31">
        <v>0.52083333333333337</v>
      </c>
      <c r="BX31">
        <v>0.5</v>
      </c>
      <c r="BY31">
        <v>0.48076923076923078</v>
      </c>
      <c r="BZ31">
        <v>0.46296296296296297</v>
      </c>
      <c r="CA31">
        <v>0.44642857142857145</v>
      </c>
      <c r="CB31">
        <v>0.43103448275862066</v>
      </c>
      <c r="CC31">
        <v>0.41666666666666669</v>
      </c>
      <c r="CD31">
        <v>0.40322580645161288</v>
      </c>
      <c r="CE31">
        <v>0.390625</v>
      </c>
      <c r="CF31">
        <v>0.37878787878787878</v>
      </c>
      <c r="CG31">
        <v>0.36764705882352944</v>
      </c>
      <c r="CH31">
        <v>0.35714285714285715</v>
      </c>
      <c r="CI31">
        <v>0.34722222222222221</v>
      </c>
      <c r="CJ31">
        <v>0.33783783783783783</v>
      </c>
      <c r="CK31">
        <v>0.32894736842105265</v>
      </c>
      <c r="CL31">
        <v>0.32051282051282054</v>
      </c>
      <c r="CM31">
        <v>0.3125</v>
      </c>
      <c r="CN31">
        <v>0.3048780487804878</v>
      </c>
      <c r="CO31">
        <v>0.29761904761904762</v>
      </c>
      <c r="CP31">
        <v>0.29069767441860467</v>
      </c>
      <c r="CQ31">
        <v>0.28409090909090912</v>
      </c>
      <c r="CR31">
        <v>0.27777777777777779</v>
      </c>
      <c r="CS31">
        <v>0.27173913043478259</v>
      </c>
      <c r="CT31">
        <v>0.26595744680851063</v>
      </c>
      <c r="CU31">
        <v>0.26041666666666669</v>
      </c>
      <c r="CV31">
        <v>0.25510204081632654</v>
      </c>
      <c r="CW31">
        <v>0.25</v>
      </c>
    </row>
    <row r="32" spans="1:101">
      <c r="A32">
        <v>0.24995001499500177</v>
      </c>
      <c r="B32">
        <v>0.25504893328149142</v>
      </c>
      <c r="C32">
        <v>0.26036017102294584</v>
      </c>
      <c r="D32">
        <v>0.26589726863219815</v>
      </c>
      <c r="E32">
        <v>0.27167494261519465</v>
      </c>
      <c r="F32">
        <v>0.27770921606433607</v>
      </c>
      <c r="G32">
        <v>0.28401756691617691</v>
      </c>
      <c r="H32">
        <v>0.29061909685954818</v>
      </c>
      <c r="I32">
        <v>0.29753472432861194</v>
      </c>
      <c r="J32">
        <v>0.3047874056838567</v>
      </c>
      <c r="K32">
        <v>0.3124023895025384</v>
      </c>
      <c r="L32">
        <v>0.32040750990688499</v>
      </c>
      <c r="M32">
        <v>0.32883352610291028</v>
      </c>
      <c r="N32">
        <v>0.337714516848937</v>
      </c>
      <c r="O32">
        <v>0.34708834050441606</v>
      </c>
      <c r="P32">
        <v>0.3569971737359624</v>
      </c>
      <c r="Q32">
        <v>0.36748814502365917</v>
      </c>
      <c r="R32">
        <v>0.37861408300961419</v>
      </c>
      <c r="S32">
        <v>0.39043440472151519</v>
      </c>
      <c r="T32">
        <v>0.40301617513697563</v>
      </c>
      <c r="U32">
        <v>0.41643537790798096</v>
      </c>
      <c r="V32">
        <v>0.43077844799723602</v>
      </c>
      <c r="W32">
        <v>0.44614413140515602</v>
      </c>
      <c r="X32">
        <v>0.4626457563735033</v>
      </c>
      <c r="Y32">
        <v>0.48041402626505492</v>
      </c>
      <c r="Z32">
        <v>0.49960047936089469</v>
      </c>
      <c r="AA32">
        <v>0.5203818089022666</v>
      </c>
      <c r="AB32">
        <v>0.54296530345383676</v>
      </c>
      <c r="AC32">
        <v>0.56759576148312474</v>
      </c>
      <c r="AD32">
        <v>0.5945643676931176</v>
      </c>
      <c r="AE32">
        <v>0.62422021179865284</v>
      </c>
      <c r="AF32">
        <v>0.65698541403454591</v>
      </c>
      <c r="AG32">
        <v>0.69337524528153638</v>
      </c>
      <c r="AH32">
        <v>0.73402527439337928</v>
      </c>
      <c r="AI32">
        <v>0.77972857693975661</v>
      </c>
      <c r="AJ32">
        <v>0.83148763154717409</v>
      </c>
      <c r="AK32">
        <v>0.89058812484887062</v>
      </c>
      <c r="AL32">
        <v>0.95870623605921301</v>
      </c>
      <c r="AM32">
        <v>1</v>
      </c>
      <c r="AN32">
        <v>1</v>
      </c>
      <c r="AO32">
        <v>1</v>
      </c>
      <c r="AP32">
        <v>1</v>
      </c>
      <c r="AQ32">
        <v>1</v>
      </c>
      <c r="AR32">
        <v>1</v>
      </c>
      <c r="AS32">
        <v>1</v>
      </c>
      <c r="AT32">
        <v>1</v>
      </c>
      <c r="AU32">
        <v>1</v>
      </c>
      <c r="AV32">
        <v>1</v>
      </c>
      <c r="AW32">
        <v>1</v>
      </c>
      <c r="AX32">
        <v>1</v>
      </c>
      <c r="AY32">
        <v>1</v>
      </c>
      <c r="AZ32">
        <v>1</v>
      </c>
      <c r="BA32">
        <v>1</v>
      </c>
      <c r="BB32">
        <v>1</v>
      </c>
      <c r="BC32">
        <v>1</v>
      </c>
      <c r="BD32">
        <v>1</v>
      </c>
      <c r="BE32">
        <v>1</v>
      </c>
      <c r="BF32">
        <v>1</v>
      </c>
      <c r="BG32">
        <v>1</v>
      </c>
      <c r="BH32">
        <v>1</v>
      </c>
      <c r="BI32">
        <v>1</v>
      </c>
      <c r="BJ32">
        <v>1</v>
      </c>
      <c r="BK32">
        <v>1</v>
      </c>
      <c r="BL32">
        <v>0.95870623605921301</v>
      </c>
      <c r="BM32">
        <v>0.89058812484887062</v>
      </c>
      <c r="BN32">
        <v>0.83148763154717409</v>
      </c>
      <c r="BO32">
        <v>0.77972857693975661</v>
      </c>
      <c r="BP32">
        <v>0.73402527439337928</v>
      </c>
      <c r="BQ32">
        <v>0.69337524528153638</v>
      </c>
      <c r="BR32">
        <v>0.65698541403454591</v>
      </c>
      <c r="BS32">
        <v>0.62422021179865284</v>
      </c>
      <c r="BT32">
        <v>0.5945643676931176</v>
      </c>
      <c r="BU32">
        <v>0.56759576148312474</v>
      </c>
      <c r="BV32">
        <v>0.54296530345383676</v>
      </c>
      <c r="BW32">
        <v>0.5203818089022666</v>
      </c>
      <c r="BX32">
        <v>0.49960047936089469</v>
      </c>
      <c r="BY32">
        <v>0.48041402626505492</v>
      </c>
      <c r="BZ32">
        <v>0.4626457563735033</v>
      </c>
      <c r="CA32">
        <v>0.44614413140515602</v>
      </c>
      <c r="CB32">
        <v>0.43077844799723602</v>
      </c>
      <c r="CC32">
        <v>0.41643537790798096</v>
      </c>
      <c r="CD32">
        <v>0.40301617513697563</v>
      </c>
      <c r="CE32">
        <v>0.39043440472151519</v>
      </c>
      <c r="CF32">
        <v>0.37861408300961419</v>
      </c>
      <c r="CG32">
        <v>0.36748814502365917</v>
      </c>
      <c r="CH32">
        <v>0.3569971737359624</v>
      </c>
      <c r="CI32">
        <v>0.34708834050441606</v>
      </c>
      <c r="CJ32">
        <v>0.337714516848937</v>
      </c>
      <c r="CK32">
        <v>0.32883352610291028</v>
      </c>
      <c r="CL32">
        <v>0.32040750990688499</v>
      </c>
      <c r="CM32">
        <v>0.3124023895025384</v>
      </c>
      <c r="CN32">
        <v>0.3047874056838567</v>
      </c>
      <c r="CO32">
        <v>0.29753472432861194</v>
      </c>
      <c r="CP32">
        <v>0.29061909685954818</v>
      </c>
      <c r="CQ32">
        <v>0.28401756691617691</v>
      </c>
      <c r="CR32">
        <v>0.27770921606433607</v>
      </c>
      <c r="CS32">
        <v>0.27167494261519465</v>
      </c>
      <c r="CT32">
        <v>0.26589726863219815</v>
      </c>
      <c r="CU32">
        <v>0.26036017102294584</v>
      </c>
      <c r="CV32">
        <v>0.25504893328149142</v>
      </c>
      <c r="CW32">
        <v>0.24995001499500177</v>
      </c>
    </row>
    <row r="33" spans="1:101">
      <c r="A33">
        <v>0.24980023968044734</v>
      </c>
      <c r="B33">
        <v>0.25488980946443301</v>
      </c>
      <c r="C33">
        <v>0.2601909044511333</v>
      </c>
      <c r="D33">
        <v>0.26571697890508528</v>
      </c>
      <c r="E33">
        <v>0.27148265172691838</v>
      </c>
      <c r="F33">
        <v>0.27750383512950239</v>
      </c>
      <c r="G33">
        <v>0.28379788074156237</v>
      </c>
      <c r="H33">
        <v>0.2903837459529261</v>
      </c>
      <c r="I33">
        <v>0.2972821838465588</v>
      </c>
      <c r="J33">
        <v>0.30451596070880993</v>
      </c>
      <c r="K33">
        <v>0.31211010589932642</v>
      </c>
      <c r="L33">
        <v>0.32009219983223997</v>
      </c>
      <c r="M33">
        <v>0.32849270701727296</v>
      </c>
      <c r="N33">
        <v>0.33734536259375281</v>
      </c>
      <c r="O33">
        <v>0.34668762264076819</v>
      </c>
      <c r="P33">
        <v>0.35656119086570592</v>
      </c>
      <c r="Q33">
        <v>0.36701263719668964</v>
      </c>
      <c r="R33">
        <v>0.37809412751181465</v>
      </c>
      <c r="S33">
        <v>0.38986428846987831</v>
      </c>
      <c r="T33">
        <v>0.40238923748728156</v>
      </c>
      <c r="U33">
        <v>0.41574381577358704</v>
      </c>
      <c r="V33">
        <v>0.43001307259611338</v>
      </c>
      <c r="W33">
        <v>0.44529406242443531</v>
      </c>
      <c r="X33">
        <v>0.46169803447069863</v>
      </c>
      <c r="Y33">
        <v>0.47935311802960651</v>
      </c>
      <c r="Z33">
        <v>0.49840763926806247</v>
      </c>
      <c r="AA33">
        <v>0.51903424908587481</v>
      </c>
      <c r="AB33">
        <v>0.54143510228026248</v>
      </c>
      <c r="AC33">
        <v>0.56584841276574083</v>
      </c>
      <c r="AD33">
        <v>0.59255682892497152</v>
      </c>
      <c r="AE33">
        <v>0.62189824388124326</v>
      </c>
      <c r="AF33">
        <v>0.65427990323776719</v>
      </c>
      <c r="AG33">
        <v>0.69019703796779086</v>
      </c>
      <c r="AH33">
        <v>0.73025779729623252</v>
      </c>
      <c r="AI33">
        <v>0.77521709118255289</v>
      </c>
      <c r="AJ33">
        <v>0.82602325056886217</v>
      </c>
      <c r="AK33">
        <v>0.88388347648318433</v>
      </c>
      <c r="AL33">
        <v>0.95035740158713189</v>
      </c>
      <c r="AM33">
        <v>1</v>
      </c>
      <c r="AN33">
        <v>1</v>
      </c>
      <c r="AO33">
        <v>1</v>
      </c>
      <c r="AP33">
        <v>1</v>
      </c>
      <c r="AQ33">
        <v>1</v>
      </c>
      <c r="AR33">
        <v>1</v>
      </c>
      <c r="AS33">
        <v>1</v>
      </c>
      <c r="AT33">
        <v>1</v>
      </c>
      <c r="AU33">
        <v>1</v>
      </c>
      <c r="AV33">
        <v>1</v>
      </c>
      <c r="AW33">
        <v>1</v>
      </c>
      <c r="AX33">
        <v>1</v>
      </c>
      <c r="AY33">
        <v>1</v>
      </c>
      <c r="AZ33">
        <v>1</v>
      </c>
      <c r="BA33">
        <v>1</v>
      </c>
      <c r="BB33">
        <v>1</v>
      </c>
      <c r="BC33">
        <v>1</v>
      </c>
      <c r="BD33">
        <v>1</v>
      </c>
      <c r="BE33">
        <v>1</v>
      </c>
      <c r="BF33">
        <v>1</v>
      </c>
      <c r="BG33">
        <v>1</v>
      </c>
      <c r="BH33">
        <v>1</v>
      </c>
      <c r="BI33">
        <v>1</v>
      </c>
      <c r="BJ33">
        <v>1</v>
      </c>
      <c r="BK33">
        <v>1</v>
      </c>
      <c r="BL33">
        <v>0.95035740158713189</v>
      </c>
      <c r="BM33">
        <v>0.88388347648318433</v>
      </c>
      <c r="BN33">
        <v>0.82602325056886217</v>
      </c>
      <c r="BO33">
        <v>0.77521709118255289</v>
      </c>
      <c r="BP33">
        <v>0.73025779729623252</v>
      </c>
      <c r="BQ33">
        <v>0.69019703796779086</v>
      </c>
      <c r="BR33">
        <v>0.65427990323776719</v>
      </c>
      <c r="BS33">
        <v>0.62189824388124326</v>
      </c>
      <c r="BT33">
        <v>0.59255682892497152</v>
      </c>
      <c r="BU33">
        <v>0.56584841276574083</v>
      </c>
      <c r="BV33">
        <v>0.54143510228026248</v>
      </c>
      <c r="BW33">
        <v>0.51903424908587481</v>
      </c>
      <c r="BX33">
        <v>0.49840763926806247</v>
      </c>
      <c r="BY33">
        <v>0.47935311802960651</v>
      </c>
      <c r="BZ33">
        <v>0.46169803447069863</v>
      </c>
      <c r="CA33">
        <v>0.44529406242443531</v>
      </c>
      <c r="CB33">
        <v>0.43001307259611338</v>
      </c>
      <c r="CC33">
        <v>0.41574381577358704</v>
      </c>
      <c r="CD33">
        <v>0.40238923748728156</v>
      </c>
      <c r="CE33">
        <v>0.38986428846987831</v>
      </c>
      <c r="CF33">
        <v>0.37809412751181465</v>
      </c>
      <c r="CG33">
        <v>0.36701263719668964</v>
      </c>
      <c r="CH33">
        <v>0.35656119086570592</v>
      </c>
      <c r="CI33">
        <v>0.34668762264076819</v>
      </c>
      <c r="CJ33">
        <v>0.33734536259375281</v>
      </c>
      <c r="CK33">
        <v>0.32849270701727296</v>
      </c>
      <c r="CL33">
        <v>0.32009219983223997</v>
      </c>
      <c r="CM33">
        <v>0.31211010589932642</v>
      </c>
      <c r="CN33">
        <v>0.30451596070880993</v>
      </c>
      <c r="CO33">
        <v>0.2972821838465588</v>
      </c>
      <c r="CP33">
        <v>0.2903837459529261</v>
      </c>
      <c r="CQ33">
        <v>0.28379788074156237</v>
      </c>
      <c r="CR33">
        <v>0.27750383512950239</v>
      </c>
      <c r="CS33">
        <v>0.27148265172691838</v>
      </c>
      <c r="CT33">
        <v>0.26571697890508528</v>
      </c>
      <c r="CU33">
        <v>0.2601909044511333</v>
      </c>
      <c r="CV33">
        <v>0.25488980946443301</v>
      </c>
      <c r="CW33">
        <v>0.24980023968044734</v>
      </c>
    </row>
    <row r="34" spans="1:101">
      <c r="A34">
        <v>0.24955121136644465</v>
      </c>
      <c r="B34">
        <v>0.25462526366459703</v>
      </c>
      <c r="C34">
        <v>0.25990952564658554</v>
      </c>
      <c r="D34">
        <v>0.26541730927224116</v>
      </c>
      <c r="E34">
        <v>0.2711630722733202</v>
      </c>
      <c r="F34">
        <v>0.27716254384905803</v>
      </c>
      <c r="G34">
        <v>0.2834328672390739</v>
      </c>
      <c r="H34">
        <v>0.28999276187099438</v>
      </c>
      <c r="I34">
        <v>0.29686270828295686</v>
      </c>
      <c r="J34">
        <v>0.30406515963157493</v>
      </c>
      <c r="K34">
        <v>0.31162478434014262</v>
      </c>
      <c r="L34">
        <v>0.31956874535307106</v>
      </c>
      <c r="M34">
        <v>0.3279270225833778</v>
      </c>
      <c r="N34">
        <v>0.33673278652522837</v>
      </c>
      <c r="O34">
        <v>0.34602283272391654</v>
      </c>
      <c r="P34">
        <v>0.35583808894348246</v>
      </c>
      <c r="Q34">
        <v>0.36622420956815477</v>
      </c>
      <c r="R34">
        <v>0.37723227517716051</v>
      </c>
      <c r="S34">
        <v>0.38891961955440946</v>
      </c>
      <c r="T34">
        <v>0.40135081191745975</v>
      </c>
      <c r="U34">
        <v>0.41459882925416214</v>
      </c>
      <c r="V34">
        <v>0.4287464628562721</v>
      </c>
      <c r="W34">
        <v>0.44388801514277187</v>
      </c>
      <c r="X34">
        <v>0.46013135864519394</v>
      </c>
      <c r="Y34">
        <v>0.47760044993804385</v>
      </c>
      <c r="Z34">
        <v>0.49643841924346099</v>
      </c>
      <c r="AA34">
        <v>0.51681139412170196</v>
      </c>
      <c r="AB34">
        <v>0.53891326694903363</v>
      </c>
      <c r="AC34">
        <v>0.56297168638880624</v>
      </c>
      <c r="AD34">
        <v>0.58925565098878963</v>
      </c>
      <c r="AE34">
        <v>0.61808522054268589</v>
      </c>
      <c r="AF34">
        <v>0.64984405613754548</v>
      </c>
      <c r="AG34">
        <v>0.68499578043898868</v>
      </c>
      <c r="AH34">
        <v>0.72410555795436538</v>
      </c>
      <c r="AI34">
        <v>0.76786889604243902</v>
      </c>
      <c r="AJ34">
        <v>0.81715056307576672</v>
      </c>
      <c r="AK34">
        <v>0.87303786971197272</v>
      </c>
      <c r="AL34">
        <v>0.93691461124482678</v>
      </c>
      <c r="AM34">
        <v>1</v>
      </c>
      <c r="AN34">
        <v>1</v>
      </c>
      <c r="AO34">
        <v>1</v>
      </c>
      <c r="AP34">
        <v>1</v>
      </c>
      <c r="AQ34">
        <v>1</v>
      </c>
      <c r="AR34">
        <v>1</v>
      </c>
      <c r="AS34">
        <v>1</v>
      </c>
      <c r="AT34">
        <v>1</v>
      </c>
      <c r="AU34">
        <v>1</v>
      </c>
      <c r="AV34">
        <v>1</v>
      </c>
      <c r="AW34">
        <v>1</v>
      </c>
      <c r="AX34">
        <v>1</v>
      </c>
      <c r="AY34">
        <v>1</v>
      </c>
      <c r="AZ34">
        <v>1</v>
      </c>
      <c r="BA34">
        <v>1</v>
      </c>
      <c r="BB34">
        <v>1</v>
      </c>
      <c r="BC34">
        <v>1</v>
      </c>
      <c r="BD34">
        <v>1</v>
      </c>
      <c r="BE34">
        <v>1</v>
      </c>
      <c r="BF34">
        <v>1</v>
      </c>
      <c r="BG34">
        <v>1</v>
      </c>
      <c r="BH34">
        <v>1</v>
      </c>
      <c r="BI34">
        <v>1</v>
      </c>
      <c r="BJ34">
        <v>1</v>
      </c>
      <c r="BK34">
        <v>1</v>
      </c>
      <c r="BL34">
        <v>0.93691461124482678</v>
      </c>
      <c r="BM34">
        <v>0.87303786971197272</v>
      </c>
      <c r="BN34">
        <v>0.81715056307576672</v>
      </c>
      <c r="BO34">
        <v>0.76786889604243902</v>
      </c>
      <c r="BP34">
        <v>0.72410555795436538</v>
      </c>
      <c r="BQ34">
        <v>0.68499578043898868</v>
      </c>
      <c r="BR34">
        <v>0.64984405613754548</v>
      </c>
      <c r="BS34">
        <v>0.61808522054268589</v>
      </c>
      <c r="BT34">
        <v>0.58925565098878963</v>
      </c>
      <c r="BU34">
        <v>0.56297168638880624</v>
      </c>
      <c r="BV34">
        <v>0.53891326694903363</v>
      </c>
      <c r="BW34">
        <v>0.51681139412170196</v>
      </c>
      <c r="BX34">
        <v>0.49643841924346099</v>
      </c>
      <c r="BY34">
        <v>0.47760044993804385</v>
      </c>
      <c r="BZ34">
        <v>0.46013135864519394</v>
      </c>
      <c r="CA34">
        <v>0.44388801514277187</v>
      </c>
      <c r="CB34">
        <v>0.4287464628562721</v>
      </c>
      <c r="CC34">
        <v>0.41459882925416214</v>
      </c>
      <c r="CD34">
        <v>0.40135081191745975</v>
      </c>
      <c r="CE34">
        <v>0.38891961955440946</v>
      </c>
      <c r="CF34">
        <v>0.37723227517716051</v>
      </c>
      <c r="CG34">
        <v>0.36622420956815477</v>
      </c>
      <c r="CH34">
        <v>0.35583808894348246</v>
      </c>
      <c r="CI34">
        <v>0.34602283272391654</v>
      </c>
      <c r="CJ34">
        <v>0.33673278652522837</v>
      </c>
      <c r="CK34">
        <v>0.3279270225833778</v>
      </c>
      <c r="CL34">
        <v>0.31956874535307106</v>
      </c>
      <c r="CM34">
        <v>0.31162478434014262</v>
      </c>
      <c r="CN34">
        <v>0.30406515963157493</v>
      </c>
      <c r="CO34">
        <v>0.29686270828295686</v>
      </c>
      <c r="CP34">
        <v>0.28999276187099438</v>
      </c>
      <c r="CQ34">
        <v>0.2834328672390739</v>
      </c>
      <c r="CR34">
        <v>0.27716254384905803</v>
      </c>
      <c r="CS34">
        <v>0.2711630722733202</v>
      </c>
      <c r="CT34">
        <v>0.26541730927224116</v>
      </c>
      <c r="CU34">
        <v>0.25990952564658554</v>
      </c>
      <c r="CV34">
        <v>0.25462526366459703</v>
      </c>
      <c r="CW34">
        <v>0.24955121136644465</v>
      </c>
    </row>
    <row r="35" spans="1:101">
      <c r="A35">
        <v>0.24920381963403124</v>
      </c>
      <c r="B35">
        <v>0.25425627954658364</v>
      </c>
      <c r="C35">
        <v>0.25951712454293741</v>
      </c>
      <c r="D35">
        <v>0.26499947000158997</v>
      </c>
      <c r="E35">
        <v>0.27071755114013124</v>
      </c>
      <c r="F35">
        <v>0.27668684463685733</v>
      </c>
      <c r="G35">
        <v>0.28292420638287041</v>
      </c>
      <c r="H35">
        <v>0.28944802790468077</v>
      </c>
      <c r="I35">
        <v>0.29627841446248576</v>
      </c>
      <c r="J35">
        <v>0.30343738839195611</v>
      </c>
      <c r="K35">
        <v>0.31094912194062163</v>
      </c>
      <c r="L35">
        <v>0.31884020468302959</v>
      </c>
      <c r="M35">
        <v>0.3271399516188836</v>
      </c>
      <c r="N35">
        <v>0.33588075931278694</v>
      </c>
      <c r="O35">
        <v>0.34509851898389543</v>
      </c>
      <c r="P35">
        <v>0.35483309737728724</v>
      </c>
      <c r="Q35">
        <v>0.36512889864811626</v>
      </c>
      <c r="R35">
        <v>0.37603552349761676</v>
      </c>
      <c r="S35">
        <v>0.38760854559127644</v>
      </c>
      <c r="T35">
        <v>0.39991043009436494</v>
      </c>
      <c r="U35">
        <v>0.41301162528443108</v>
      </c>
      <c r="V35">
        <v>0.42699186605322192</v>
      </c>
      <c r="W35">
        <v>0.44194173824159216</v>
      </c>
      <c r="X35">
        <v>0.4579645659045698</v>
      </c>
      <c r="Y35">
        <v>0.47517870079356594</v>
      </c>
      <c r="Z35">
        <v>0.49372031595835264</v>
      </c>
      <c r="AA35">
        <v>0.51374683532924159</v>
      </c>
      <c r="AB35">
        <v>0.53544117109764922</v>
      </c>
      <c r="AC35">
        <v>0.55901699437494745</v>
      </c>
      <c r="AD35">
        <v>0.58472533715623498</v>
      </c>
      <c r="AE35">
        <v>0.61286292230682515</v>
      </c>
      <c r="AF35">
        <v>0.64378275328075596</v>
      </c>
      <c r="AG35">
        <v>0.67790768068330054</v>
      </c>
      <c r="AH35">
        <v>0.71574791789233538</v>
      </c>
      <c r="AI35">
        <v>0.75792382823854054</v>
      </c>
      <c r="AJ35">
        <v>0.80519578300103856</v>
      </c>
      <c r="AK35">
        <v>0.85850352467930646</v>
      </c>
      <c r="AL35">
        <v>0.91901827761725963</v>
      </c>
      <c r="AM35">
        <v>0.98821176880261852</v>
      </c>
      <c r="AN35">
        <v>1</v>
      </c>
      <c r="AO35">
        <v>1</v>
      </c>
      <c r="AP35">
        <v>1</v>
      </c>
      <c r="AQ35">
        <v>1</v>
      </c>
      <c r="AR35">
        <v>1</v>
      </c>
      <c r="AS35">
        <v>1</v>
      </c>
      <c r="AT35">
        <v>1</v>
      </c>
      <c r="AU35">
        <v>1</v>
      </c>
      <c r="AV35">
        <v>1</v>
      </c>
      <c r="AW35">
        <v>1</v>
      </c>
      <c r="AX35">
        <v>1</v>
      </c>
      <c r="AY35">
        <v>1</v>
      </c>
      <c r="AZ35">
        <v>1</v>
      </c>
      <c r="BA35">
        <v>1</v>
      </c>
      <c r="BB35">
        <v>1</v>
      </c>
      <c r="BC35">
        <v>1</v>
      </c>
      <c r="BD35">
        <v>1</v>
      </c>
      <c r="BE35">
        <v>1</v>
      </c>
      <c r="BF35">
        <v>1</v>
      </c>
      <c r="BG35">
        <v>1</v>
      </c>
      <c r="BH35">
        <v>1</v>
      </c>
      <c r="BI35">
        <v>1</v>
      </c>
      <c r="BJ35">
        <v>1</v>
      </c>
      <c r="BK35">
        <v>0.98821176880261852</v>
      </c>
      <c r="BL35">
        <v>0.91901827761725963</v>
      </c>
      <c r="BM35">
        <v>0.85850352467930646</v>
      </c>
      <c r="BN35">
        <v>0.80519578300103856</v>
      </c>
      <c r="BO35">
        <v>0.75792382823854054</v>
      </c>
      <c r="BP35">
        <v>0.71574791789233538</v>
      </c>
      <c r="BQ35">
        <v>0.67790768068330054</v>
      </c>
      <c r="BR35">
        <v>0.64378275328075596</v>
      </c>
      <c r="BS35">
        <v>0.61286292230682515</v>
      </c>
      <c r="BT35">
        <v>0.58472533715623498</v>
      </c>
      <c r="BU35">
        <v>0.55901699437494745</v>
      </c>
      <c r="BV35">
        <v>0.53544117109764922</v>
      </c>
      <c r="BW35">
        <v>0.51374683532924159</v>
      </c>
      <c r="BX35">
        <v>0.49372031595835264</v>
      </c>
      <c r="BY35">
        <v>0.47517870079356594</v>
      </c>
      <c r="BZ35">
        <v>0.4579645659045698</v>
      </c>
      <c r="CA35">
        <v>0.44194173824159216</v>
      </c>
      <c r="CB35">
        <v>0.42699186605322192</v>
      </c>
      <c r="CC35">
        <v>0.41301162528443108</v>
      </c>
      <c r="CD35">
        <v>0.39991043009436494</v>
      </c>
      <c r="CE35">
        <v>0.38760854559127644</v>
      </c>
      <c r="CF35">
        <v>0.37603552349761676</v>
      </c>
      <c r="CG35">
        <v>0.36512889864811626</v>
      </c>
      <c r="CH35">
        <v>0.35483309737728724</v>
      </c>
      <c r="CI35">
        <v>0.34509851898389543</v>
      </c>
      <c r="CJ35">
        <v>0.33588075931278694</v>
      </c>
      <c r="CK35">
        <v>0.3271399516188836</v>
      </c>
      <c r="CL35">
        <v>0.31884020468302959</v>
      </c>
      <c r="CM35">
        <v>0.31094912194062163</v>
      </c>
      <c r="CN35">
        <v>0.30343738839195611</v>
      </c>
      <c r="CO35">
        <v>0.29627841446248576</v>
      </c>
      <c r="CP35">
        <v>0.28944802790468077</v>
      </c>
      <c r="CQ35">
        <v>0.28292420638287041</v>
      </c>
      <c r="CR35">
        <v>0.27668684463685733</v>
      </c>
      <c r="CS35">
        <v>0.27071755114013124</v>
      </c>
      <c r="CT35">
        <v>0.26499947000158997</v>
      </c>
      <c r="CU35">
        <v>0.25951712454293741</v>
      </c>
      <c r="CV35">
        <v>0.25425627954658364</v>
      </c>
      <c r="CW35">
        <v>0.24920381963403124</v>
      </c>
    </row>
    <row r="36" spans="1:101">
      <c r="A36">
        <v>0.24875929755249729</v>
      </c>
      <c r="B36">
        <v>0.25378422003348622</v>
      </c>
      <c r="C36">
        <v>0.25901521064864003</v>
      </c>
      <c r="D36">
        <v>0.26446513648380648</v>
      </c>
      <c r="E36">
        <v>0.27014795192104801</v>
      </c>
      <c r="F36">
        <v>0.27607881518711636</v>
      </c>
      <c r="G36">
        <v>0.28227422011071557</v>
      </c>
      <c r="H36">
        <v>0.28875214543641092</v>
      </c>
      <c r="I36">
        <v>0.29553222446278088</v>
      </c>
      <c r="J36">
        <v>0.30263593827759944</v>
      </c>
      <c r="K36">
        <v>0.31008683647302115</v>
      </c>
      <c r="L36">
        <v>0.31791078996341365</v>
      </c>
      <c r="M36">
        <v>0.32613628142846834</v>
      </c>
      <c r="N36">
        <v>0.33479474000348758</v>
      </c>
      <c r="O36">
        <v>0.34392092818671932</v>
      </c>
      <c r="P36">
        <v>0.35355339059327373</v>
      </c>
      <c r="Q36">
        <v>0.3637349762370784</v>
      </c>
      <c r="R36">
        <v>0.37451344856998736</v>
      </c>
      <c r="S36">
        <v>0.38594220068402402</v>
      </c>
      <c r="T36">
        <v>0.39808109706155126</v>
      </c>
      <c r="U36">
        <v>0.41099746826339323</v>
      </c>
      <c r="V36">
        <v>0.4247672912691155</v>
      </c>
      <c r="W36">
        <v>0.43947659620914376</v>
      </c>
      <c r="X36">
        <v>0.45522315045576855</v>
      </c>
      <c r="Y36">
        <v>0.47211848412531121</v>
      </c>
      <c r="Z36">
        <v>0.49029033784546006</v>
      </c>
      <c r="AA36">
        <v>0.50988563528000264</v>
      </c>
      <c r="AB36">
        <v>0.53107411082760925</v>
      </c>
      <c r="AC36">
        <v>0.55405275897242034</v>
      </c>
      <c r="AD36">
        <v>0.57905131826509937</v>
      </c>
      <c r="AE36">
        <v>0.60633906259083237</v>
      </c>
      <c r="AF36">
        <v>0.63623324819910954</v>
      </c>
      <c r="AG36">
        <v>0.66910965946523648</v>
      </c>
      <c r="AH36">
        <v>0.70541580997887543</v>
      </c>
      <c r="AI36">
        <v>0.74568748283986697</v>
      </c>
      <c r="AJ36">
        <v>0.79056941504209488</v>
      </c>
      <c r="AK36">
        <v>0.84084099249539057</v>
      </c>
      <c r="AL36">
        <v>0.89744769827217263</v>
      </c>
      <c r="AM36">
        <v>0.96153846153846156</v>
      </c>
      <c r="AN36">
        <v>1</v>
      </c>
      <c r="AO36">
        <v>1</v>
      </c>
      <c r="AP36">
        <v>1</v>
      </c>
      <c r="AQ36">
        <v>1</v>
      </c>
      <c r="AR36">
        <v>1</v>
      </c>
      <c r="AS36">
        <v>1</v>
      </c>
      <c r="AT36">
        <v>1</v>
      </c>
      <c r="AU36">
        <v>1</v>
      </c>
      <c r="AV36">
        <v>1</v>
      </c>
      <c r="AW36">
        <v>1</v>
      </c>
      <c r="AX36">
        <v>1</v>
      </c>
      <c r="AY36">
        <v>1</v>
      </c>
      <c r="AZ36">
        <v>1</v>
      </c>
      <c r="BA36">
        <v>1</v>
      </c>
      <c r="BB36">
        <v>1</v>
      </c>
      <c r="BC36">
        <v>1</v>
      </c>
      <c r="BD36">
        <v>1</v>
      </c>
      <c r="BE36">
        <v>1</v>
      </c>
      <c r="BF36">
        <v>1</v>
      </c>
      <c r="BG36">
        <v>1</v>
      </c>
      <c r="BH36">
        <v>1</v>
      </c>
      <c r="BI36">
        <v>1</v>
      </c>
      <c r="BJ36">
        <v>1</v>
      </c>
      <c r="BK36">
        <v>0.96153846153846156</v>
      </c>
      <c r="BL36">
        <v>0.89744769827217263</v>
      </c>
      <c r="BM36">
        <v>0.84084099249539057</v>
      </c>
      <c r="BN36">
        <v>0.79056941504209488</v>
      </c>
      <c r="BO36">
        <v>0.74568748283986697</v>
      </c>
      <c r="BP36">
        <v>0.70541580997887543</v>
      </c>
      <c r="BQ36">
        <v>0.66910965946523648</v>
      </c>
      <c r="BR36">
        <v>0.63623324819910954</v>
      </c>
      <c r="BS36">
        <v>0.60633906259083237</v>
      </c>
      <c r="BT36">
        <v>0.57905131826509937</v>
      </c>
      <c r="BU36">
        <v>0.55405275897242034</v>
      </c>
      <c r="BV36">
        <v>0.53107411082760925</v>
      </c>
      <c r="BW36">
        <v>0.50988563528000264</v>
      </c>
      <c r="BX36">
        <v>0.49029033784546006</v>
      </c>
      <c r="BY36">
        <v>0.47211848412531121</v>
      </c>
      <c r="BZ36">
        <v>0.45522315045576855</v>
      </c>
      <c r="CA36">
        <v>0.43947659620914376</v>
      </c>
      <c r="CB36">
        <v>0.4247672912691155</v>
      </c>
      <c r="CC36">
        <v>0.41099746826339323</v>
      </c>
      <c r="CD36">
        <v>0.39808109706155126</v>
      </c>
      <c r="CE36">
        <v>0.38594220068402402</v>
      </c>
      <c r="CF36">
        <v>0.37451344856998736</v>
      </c>
      <c r="CG36">
        <v>0.3637349762370784</v>
      </c>
      <c r="CH36">
        <v>0.35355339059327373</v>
      </c>
      <c r="CI36">
        <v>0.34392092818671932</v>
      </c>
      <c r="CJ36">
        <v>0.33479474000348758</v>
      </c>
      <c r="CK36">
        <v>0.32613628142846834</v>
      </c>
      <c r="CL36">
        <v>0.31791078996341365</v>
      </c>
      <c r="CM36">
        <v>0.31008683647302115</v>
      </c>
      <c r="CN36">
        <v>0.30263593827759944</v>
      </c>
      <c r="CO36">
        <v>0.29553222446278088</v>
      </c>
      <c r="CP36">
        <v>0.28875214543641092</v>
      </c>
      <c r="CQ36">
        <v>0.28227422011071557</v>
      </c>
      <c r="CR36">
        <v>0.27607881518711636</v>
      </c>
      <c r="CS36">
        <v>0.27014795192104801</v>
      </c>
      <c r="CT36">
        <v>0.26446513648380648</v>
      </c>
      <c r="CU36">
        <v>0.25901521064864003</v>
      </c>
      <c r="CV36">
        <v>0.25378422003348622</v>
      </c>
      <c r="CW36">
        <v>0.24875929755249729</v>
      </c>
    </row>
    <row r="37" spans="1:101">
      <c r="A37">
        <v>0.2482192096217305</v>
      </c>
      <c r="B37">
        <v>0.25321081344270585</v>
      </c>
      <c r="C37">
        <v>0.25840569706085098</v>
      </c>
      <c r="D37">
        <v>0.26381643074570454</v>
      </c>
      <c r="E37">
        <v>0.26945663347451682</v>
      </c>
      <c r="F37">
        <v>0.27534108352295406</v>
      </c>
      <c r="G37">
        <v>0.28148584319440312</v>
      </c>
      <c r="H37">
        <v>0.28790839981554917</v>
      </c>
      <c r="I37">
        <v>0.29462782549439481</v>
      </c>
      <c r="J37">
        <v>0.30166495857747033</v>
      </c>
      <c r="K37">
        <v>0.30904261027134294</v>
      </c>
      <c r="L37">
        <v>0.31678580052904393</v>
      </c>
      <c r="M37">
        <v>0.32492202806877274</v>
      </c>
      <c r="N37">
        <v>0.33348158032013009</v>
      </c>
      <c r="O37">
        <v>0.34249789021949434</v>
      </c>
      <c r="P37">
        <v>0.35200794814759523</v>
      </c>
      <c r="Q37">
        <v>0.36205277897718269</v>
      </c>
      <c r="R37">
        <v>0.37267799624996495</v>
      </c>
      <c r="S37">
        <v>0.38393444802121951</v>
      </c>
      <c r="T37">
        <v>0.39587897201221023</v>
      </c>
      <c r="U37">
        <v>0.40857528153788336</v>
      </c>
      <c r="V37">
        <v>0.42209500840823394</v>
      </c>
      <c r="W37">
        <v>0.43651893485598636</v>
      </c>
      <c r="X37">
        <v>0.45193845378886705</v>
      </c>
      <c r="Y37">
        <v>0.46845730562241339</v>
      </c>
      <c r="Z37">
        <v>0.48619365099025874</v>
      </c>
      <c r="AA37">
        <v>0.50528255215902707</v>
      </c>
      <c r="AB37">
        <v>0.52587895238958904</v>
      </c>
      <c r="AC37">
        <v>0.54816126206689331</v>
      </c>
      <c r="AD37">
        <v>0.57233568311953764</v>
      </c>
      <c r="AE37">
        <v>0.59864142826321964</v>
      </c>
      <c r="AF37">
        <v>0.62735701653561948</v>
      </c>
      <c r="AG37">
        <v>0.65880784586841235</v>
      </c>
      <c r="AH37">
        <v>0.69337524528153638</v>
      </c>
      <c r="AI37">
        <v>0.73150716997581611</v>
      </c>
      <c r="AJ37">
        <v>0.7737305757377162</v>
      </c>
      <c r="AK37">
        <v>0.82066520537326593</v>
      </c>
      <c r="AL37">
        <v>0.87303786971197272</v>
      </c>
      <c r="AM37">
        <v>0.93169499062491234</v>
      </c>
      <c r="AN37">
        <v>0.99760860558452769</v>
      </c>
      <c r="AO37">
        <v>1</v>
      </c>
      <c r="AP37">
        <v>1</v>
      </c>
      <c r="AQ37">
        <v>1</v>
      </c>
      <c r="AR37">
        <v>1</v>
      </c>
      <c r="AS37">
        <v>1</v>
      </c>
      <c r="AT37">
        <v>1</v>
      </c>
      <c r="AU37">
        <v>1</v>
      </c>
      <c r="AV37">
        <v>1</v>
      </c>
      <c r="AW37">
        <v>1</v>
      </c>
      <c r="AX37">
        <v>1</v>
      </c>
      <c r="AY37">
        <v>1</v>
      </c>
      <c r="AZ37">
        <v>1</v>
      </c>
      <c r="BA37">
        <v>1</v>
      </c>
      <c r="BB37">
        <v>1</v>
      </c>
      <c r="BC37">
        <v>1</v>
      </c>
      <c r="BD37">
        <v>1</v>
      </c>
      <c r="BE37">
        <v>1</v>
      </c>
      <c r="BF37">
        <v>1</v>
      </c>
      <c r="BG37">
        <v>1</v>
      </c>
      <c r="BH37">
        <v>1</v>
      </c>
      <c r="BI37">
        <v>1</v>
      </c>
      <c r="BJ37">
        <v>0.99760860558452769</v>
      </c>
      <c r="BK37">
        <v>0.93169499062491234</v>
      </c>
      <c r="BL37">
        <v>0.87303786971197272</v>
      </c>
      <c r="BM37">
        <v>0.82066520537326593</v>
      </c>
      <c r="BN37">
        <v>0.7737305757377162</v>
      </c>
      <c r="BO37">
        <v>0.73150716997581611</v>
      </c>
      <c r="BP37">
        <v>0.69337524528153638</v>
      </c>
      <c r="BQ37">
        <v>0.65880784586841235</v>
      </c>
      <c r="BR37">
        <v>0.62735701653561948</v>
      </c>
      <c r="BS37">
        <v>0.59864142826321964</v>
      </c>
      <c r="BT37">
        <v>0.57233568311953764</v>
      </c>
      <c r="BU37">
        <v>0.54816126206689331</v>
      </c>
      <c r="BV37">
        <v>0.52587895238958904</v>
      </c>
      <c r="BW37">
        <v>0.50528255215902707</v>
      </c>
      <c r="BX37">
        <v>0.48619365099025874</v>
      </c>
      <c r="BY37">
        <v>0.46845730562241339</v>
      </c>
      <c r="BZ37">
        <v>0.45193845378886705</v>
      </c>
      <c r="CA37">
        <v>0.43651893485598636</v>
      </c>
      <c r="CB37">
        <v>0.42209500840823394</v>
      </c>
      <c r="CC37">
        <v>0.40857528153788336</v>
      </c>
      <c r="CD37">
        <v>0.39587897201221023</v>
      </c>
      <c r="CE37">
        <v>0.38393444802121951</v>
      </c>
      <c r="CF37">
        <v>0.37267799624996495</v>
      </c>
      <c r="CG37">
        <v>0.36205277897718269</v>
      </c>
      <c r="CH37">
        <v>0.35200794814759523</v>
      </c>
      <c r="CI37">
        <v>0.34249789021949434</v>
      </c>
      <c r="CJ37">
        <v>0.33348158032013009</v>
      </c>
      <c r="CK37">
        <v>0.32492202806877274</v>
      </c>
      <c r="CL37">
        <v>0.31678580052904393</v>
      </c>
      <c r="CM37">
        <v>0.30904261027134294</v>
      </c>
      <c r="CN37">
        <v>0.30166495857747033</v>
      </c>
      <c r="CO37">
        <v>0.29462782549439481</v>
      </c>
      <c r="CP37">
        <v>0.28790839981554917</v>
      </c>
      <c r="CQ37">
        <v>0.28148584319440312</v>
      </c>
      <c r="CR37">
        <v>0.27534108352295406</v>
      </c>
      <c r="CS37">
        <v>0.26945663347451682</v>
      </c>
      <c r="CT37">
        <v>0.26381643074570454</v>
      </c>
      <c r="CU37">
        <v>0.25840569706085098</v>
      </c>
      <c r="CV37">
        <v>0.25321081344270585</v>
      </c>
      <c r="CW37">
        <v>0.2482192096217305</v>
      </c>
    </row>
    <row r="38" spans="1:101">
      <c r="A38">
        <v>0.24758543666858254</v>
      </c>
      <c r="B38">
        <v>0.2525381361380527</v>
      </c>
      <c r="C38">
        <v>0.25769088048522959</v>
      </c>
      <c r="D38">
        <v>0.26305589837282378</v>
      </c>
      <c r="E38">
        <v>0.26864642319011178</v>
      </c>
      <c r="F38">
        <v>0.27447679693191174</v>
      </c>
      <c r="G38">
        <v>0.28056258702702097</v>
      </c>
      <c r="H38">
        <v>0.28692071800305541</v>
      </c>
      <c r="I38">
        <v>0.29356962018813804</v>
      </c>
      <c r="J38">
        <v>0.30052939802146561</v>
      </c>
      <c r="K38">
        <v>0.30782202098615757</v>
      </c>
      <c r="L38">
        <v>0.31547154070316796</v>
      </c>
      <c r="M38">
        <v>0.32350433835166875</v>
      </c>
      <c r="N38">
        <v>0.33194940733009043</v>
      </c>
      <c r="O38">
        <v>0.34083867696825737</v>
      </c>
      <c r="P38">
        <v>0.3502073841753286</v>
      </c>
      <c r="Q38">
        <v>0.36009450119729836</v>
      </c>
      <c r="R38">
        <v>0.37054322920547017</v>
      </c>
      <c r="S38">
        <v>0.38160156929541478</v>
      </c>
      <c r="T38">
        <v>0.39332298470472038</v>
      </c>
      <c r="U38">
        <v>0.40576717072574719</v>
      </c>
      <c r="V38">
        <v>0.41900095197124432</v>
      </c>
      <c r="W38">
        <v>0.4330993304220232</v>
      </c>
      <c r="X38">
        <v>0.4481467121137967</v>
      </c>
      <c r="Y38">
        <v>0.46423834544262965</v>
      </c>
      <c r="Z38">
        <v>0.48148200985709083</v>
      </c>
      <c r="AA38">
        <v>0.5</v>
      </c>
      <c r="AB38">
        <v>0.51993145675481434</v>
      </c>
      <c r="AC38">
        <v>0.54143510228026248</v>
      </c>
      <c r="AD38">
        <v>0.56469243931578206</v>
      </c>
      <c r="AE38">
        <v>0.58991147272876088</v>
      </c>
      <c r="AF38">
        <v>0.61733099790599355</v>
      </c>
      <c r="AG38">
        <v>0.64722546634812217</v>
      </c>
      <c r="AH38">
        <v>0.6799103665255265</v>
      </c>
      <c r="AI38">
        <v>0.71574791789233538</v>
      </c>
      <c r="AJ38">
        <v>0.75515261666272115</v>
      </c>
      <c r="AK38">
        <v>0.79859570624992482</v>
      </c>
      <c r="AL38">
        <v>0.84660682684824551</v>
      </c>
      <c r="AM38">
        <v>0.89976968843586824</v>
      </c>
      <c r="AN38">
        <v>0.95870623605921301</v>
      </c>
      <c r="AO38">
        <v>1</v>
      </c>
      <c r="AP38">
        <v>1</v>
      </c>
      <c r="AQ38">
        <v>1</v>
      </c>
      <c r="AR38">
        <v>1</v>
      </c>
      <c r="AS38">
        <v>1</v>
      </c>
      <c r="AT38">
        <v>1</v>
      </c>
      <c r="AU38">
        <v>1</v>
      </c>
      <c r="AV38">
        <v>1</v>
      </c>
      <c r="AW38">
        <v>1</v>
      </c>
      <c r="AX38">
        <v>1</v>
      </c>
      <c r="AY38">
        <v>1</v>
      </c>
      <c r="AZ38">
        <v>1</v>
      </c>
      <c r="BA38">
        <v>1</v>
      </c>
      <c r="BB38">
        <v>1</v>
      </c>
      <c r="BC38">
        <v>1</v>
      </c>
      <c r="BD38">
        <v>1</v>
      </c>
      <c r="BE38">
        <v>1</v>
      </c>
      <c r="BF38">
        <v>1</v>
      </c>
      <c r="BG38">
        <v>1</v>
      </c>
      <c r="BH38">
        <v>1</v>
      </c>
      <c r="BI38">
        <v>1</v>
      </c>
      <c r="BJ38">
        <v>0.95870623605921301</v>
      </c>
      <c r="BK38">
        <v>0.89976968843586824</v>
      </c>
      <c r="BL38">
        <v>0.84660682684824551</v>
      </c>
      <c r="BM38">
        <v>0.79859570624992482</v>
      </c>
      <c r="BN38">
        <v>0.75515261666272115</v>
      </c>
      <c r="BO38">
        <v>0.71574791789233538</v>
      </c>
      <c r="BP38">
        <v>0.6799103665255265</v>
      </c>
      <c r="BQ38">
        <v>0.64722546634812217</v>
      </c>
      <c r="BR38">
        <v>0.61733099790599355</v>
      </c>
      <c r="BS38">
        <v>0.58991147272876088</v>
      </c>
      <c r="BT38">
        <v>0.56469243931578206</v>
      </c>
      <c r="BU38">
        <v>0.54143510228026248</v>
      </c>
      <c r="BV38">
        <v>0.51993145675481434</v>
      </c>
      <c r="BW38">
        <v>0.5</v>
      </c>
      <c r="BX38">
        <v>0.48148200985709083</v>
      </c>
      <c r="BY38">
        <v>0.46423834544262965</v>
      </c>
      <c r="BZ38">
        <v>0.4481467121137967</v>
      </c>
      <c r="CA38">
        <v>0.4330993304220232</v>
      </c>
      <c r="CB38">
        <v>0.41900095197124432</v>
      </c>
      <c r="CC38">
        <v>0.40576717072574719</v>
      </c>
      <c r="CD38">
        <v>0.39332298470472038</v>
      </c>
      <c r="CE38">
        <v>0.38160156929541478</v>
      </c>
      <c r="CF38">
        <v>0.37054322920547017</v>
      </c>
      <c r="CG38">
        <v>0.36009450119729836</v>
      </c>
      <c r="CH38">
        <v>0.3502073841753286</v>
      </c>
      <c r="CI38">
        <v>0.34083867696825737</v>
      </c>
      <c r="CJ38">
        <v>0.33194940733009043</v>
      </c>
      <c r="CK38">
        <v>0.32350433835166875</v>
      </c>
      <c r="CL38">
        <v>0.31547154070316796</v>
      </c>
      <c r="CM38">
        <v>0.30782202098615757</v>
      </c>
      <c r="CN38">
        <v>0.30052939802146561</v>
      </c>
      <c r="CO38">
        <v>0.29356962018813804</v>
      </c>
      <c r="CP38">
        <v>0.28692071800305541</v>
      </c>
      <c r="CQ38">
        <v>0.28056258702702097</v>
      </c>
      <c r="CR38">
        <v>0.27447679693191174</v>
      </c>
      <c r="CS38">
        <v>0.26864642319011178</v>
      </c>
      <c r="CT38">
        <v>0.26305589837282378</v>
      </c>
      <c r="CU38">
        <v>0.25769088048522959</v>
      </c>
      <c r="CV38">
        <v>0.2525381361380527</v>
      </c>
      <c r="CW38">
        <v>0.24758543666858254</v>
      </c>
    </row>
    <row r="39" spans="1:101">
      <c r="A39">
        <v>0.24686015797917632</v>
      </c>
      <c r="B39">
        <v>0.25176859203461277</v>
      </c>
      <c r="C39">
        <v>0.2568734176646208</v>
      </c>
      <c r="D39">
        <v>0.26218648132556571</v>
      </c>
      <c r="E39">
        <v>0.26772058554882461</v>
      </c>
      <c r="F39">
        <v>0.27348958549608515</v>
      </c>
      <c r="G39">
        <v>0.27950849718747373</v>
      </c>
      <c r="H39">
        <v>0.28579361903592571</v>
      </c>
      <c r="I39">
        <v>0.29236266857811749</v>
      </c>
      <c r="J39">
        <v>0.29923493659320088</v>
      </c>
      <c r="K39">
        <v>0.30643146115341258</v>
      </c>
      <c r="L39">
        <v>0.31397522456458021</v>
      </c>
      <c r="M39">
        <v>0.32189137664037798</v>
      </c>
      <c r="N39">
        <v>0.33020748832427949</v>
      </c>
      <c r="O39">
        <v>0.33895384034165027</v>
      </c>
      <c r="P39">
        <v>0.34816375234709551</v>
      </c>
      <c r="Q39">
        <v>0.35787395894616769</v>
      </c>
      <c r="R39">
        <v>0.36812504003360025</v>
      </c>
      <c r="S39">
        <v>0.37896191411927027</v>
      </c>
      <c r="T39">
        <v>0.39043440472151519</v>
      </c>
      <c r="U39">
        <v>0.40259789150051928</v>
      </c>
      <c r="V39">
        <v>0.41551405957158349</v>
      </c>
      <c r="W39">
        <v>0.42925176233965323</v>
      </c>
      <c r="X39">
        <v>0.44388801514277187</v>
      </c>
      <c r="Y39">
        <v>0.45950913880862981</v>
      </c>
      <c r="Z39">
        <v>0.47621207359966206</v>
      </c>
      <c r="AA39">
        <v>0.49410588440130926</v>
      </c>
      <c r="AB39">
        <v>0.51331347647073866</v>
      </c>
      <c r="AC39">
        <v>0.5339735360729756</v>
      </c>
      <c r="AD39">
        <v>0.55624269936248105</v>
      </c>
      <c r="AE39">
        <v>0.58029793180328715</v>
      </c>
      <c r="AF39">
        <v>0.60633906259083237</v>
      </c>
      <c r="AG39">
        <v>0.6345913532085119</v>
      </c>
      <c r="AH39">
        <v>0.66530786926543684</v>
      </c>
      <c r="AI39">
        <v>0.6987712429686842</v>
      </c>
      <c r="AJ39">
        <v>0.73529411764705888</v>
      </c>
      <c r="AK39">
        <v>0.77521709118255289</v>
      </c>
      <c r="AL39">
        <v>0.818902227600523</v>
      </c>
      <c r="AM39">
        <v>0.8667190566019205</v>
      </c>
      <c r="AN39">
        <v>0.91901827761725963</v>
      </c>
      <c r="AO39">
        <v>0.97608601180378796</v>
      </c>
      <c r="AP39">
        <v>1</v>
      </c>
      <c r="AQ39">
        <v>1</v>
      </c>
      <c r="AR39">
        <v>1</v>
      </c>
      <c r="AS39">
        <v>1</v>
      </c>
      <c r="AT39">
        <v>1</v>
      </c>
      <c r="AU39">
        <v>1</v>
      </c>
      <c r="AV39">
        <v>1</v>
      </c>
      <c r="AW39">
        <v>1</v>
      </c>
      <c r="AX39">
        <v>1</v>
      </c>
      <c r="AY39">
        <v>1</v>
      </c>
      <c r="AZ39">
        <v>1</v>
      </c>
      <c r="BA39">
        <v>1</v>
      </c>
      <c r="BB39">
        <v>1</v>
      </c>
      <c r="BC39">
        <v>1</v>
      </c>
      <c r="BD39">
        <v>1</v>
      </c>
      <c r="BE39">
        <v>1</v>
      </c>
      <c r="BF39">
        <v>1</v>
      </c>
      <c r="BG39">
        <v>1</v>
      </c>
      <c r="BH39">
        <v>1</v>
      </c>
      <c r="BI39">
        <v>0.97608601180378796</v>
      </c>
      <c r="BJ39">
        <v>0.91901827761725963</v>
      </c>
      <c r="BK39">
        <v>0.8667190566019205</v>
      </c>
      <c r="BL39">
        <v>0.818902227600523</v>
      </c>
      <c r="BM39">
        <v>0.77521709118255289</v>
      </c>
      <c r="BN39">
        <v>0.73529411764705888</v>
      </c>
      <c r="BO39">
        <v>0.6987712429686842</v>
      </c>
      <c r="BP39">
        <v>0.66530786926543684</v>
      </c>
      <c r="BQ39">
        <v>0.6345913532085119</v>
      </c>
      <c r="BR39">
        <v>0.60633906259083237</v>
      </c>
      <c r="BS39">
        <v>0.58029793180328715</v>
      </c>
      <c r="BT39">
        <v>0.55624269936248105</v>
      </c>
      <c r="BU39">
        <v>0.5339735360729756</v>
      </c>
      <c r="BV39">
        <v>0.51331347647073866</v>
      </c>
      <c r="BW39">
        <v>0.49410588440130926</v>
      </c>
      <c r="BX39">
        <v>0.47621207359966206</v>
      </c>
      <c r="BY39">
        <v>0.45950913880862981</v>
      </c>
      <c r="BZ39">
        <v>0.44388801514277187</v>
      </c>
      <c r="CA39">
        <v>0.42925176233965323</v>
      </c>
      <c r="CB39">
        <v>0.41551405957158349</v>
      </c>
      <c r="CC39">
        <v>0.40259789150051928</v>
      </c>
      <c r="CD39">
        <v>0.39043440472151519</v>
      </c>
      <c r="CE39">
        <v>0.37896191411927027</v>
      </c>
      <c r="CF39">
        <v>0.36812504003360025</v>
      </c>
      <c r="CG39">
        <v>0.35787395894616769</v>
      </c>
      <c r="CH39">
        <v>0.34816375234709551</v>
      </c>
      <c r="CI39">
        <v>0.33895384034165027</v>
      </c>
      <c r="CJ39">
        <v>0.33020748832427949</v>
      </c>
      <c r="CK39">
        <v>0.32189137664037798</v>
      </c>
      <c r="CL39">
        <v>0.31397522456458021</v>
      </c>
      <c r="CM39">
        <v>0.30643146115341258</v>
      </c>
      <c r="CN39">
        <v>0.29923493659320088</v>
      </c>
      <c r="CO39">
        <v>0.29236266857811749</v>
      </c>
      <c r="CP39">
        <v>0.28579361903592571</v>
      </c>
      <c r="CQ39">
        <v>0.27950849718747373</v>
      </c>
      <c r="CR39">
        <v>0.27348958549608515</v>
      </c>
      <c r="CS39">
        <v>0.26772058554882461</v>
      </c>
      <c r="CT39">
        <v>0.26218648132556571</v>
      </c>
      <c r="CU39">
        <v>0.2568734176646208</v>
      </c>
      <c r="CV39">
        <v>0.25176859203461277</v>
      </c>
      <c r="CW39">
        <v>0.24686015797917632</v>
      </c>
    </row>
    <row r="40" spans="1:101">
      <c r="A40">
        <v>0.24604583099342381</v>
      </c>
      <c r="B40">
        <v>0.25090488934490635</v>
      </c>
      <c r="C40">
        <v>0.25595629868081299</v>
      </c>
      <c r="D40">
        <v>0.26121148720535808</v>
      </c>
      <c r="E40">
        <v>0.26668278664674477</v>
      </c>
      <c r="F40">
        <v>0.27238352102525559</v>
      </c>
      <c r="G40">
        <v>0.27832810576209249</v>
      </c>
      <c r="H40">
        <v>0.28453215850374086</v>
      </c>
      <c r="I40">
        <v>0.29101262323732424</v>
      </c>
      <c r="J40">
        <v>0.2977879095036231</v>
      </c>
      <c r="K40">
        <v>0.3048780487804878</v>
      </c>
      <c r="L40">
        <v>0.31230487041494226</v>
      </c>
      <c r="M40">
        <v>0.32009219983223997</v>
      </c>
      <c r="N40">
        <v>0.32826608214930636</v>
      </c>
      <c r="O40">
        <v>0.33685503477268469</v>
      </c>
      <c r="P40">
        <v>0.34589033307030342</v>
      </c>
      <c r="Q40">
        <v>0.35540633377261466</v>
      </c>
      <c r="R40">
        <v>0.36544084137792882</v>
      </c>
      <c r="S40">
        <v>0.37603552349761676</v>
      </c>
      <c r="T40">
        <v>0.38723638175549357</v>
      </c>
      <c r="U40">
        <v>0.3990942855088131</v>
      </c>
      <c r="V40">
        <v>0.41166557621174016</v>
      </c>
      <c r="W40">
        <v>0.42501275057377869</v>
      </c>
      <c r="X40">
        <v>0.43920523057894156</v>
      </c>
      <c r="Y40">
        <v>0.45432022761550872</v>
      </c>
      <c r="Z40">
        <v>0.47044370593436341</v>
      </c>
      <c r="AA40">
        <v>0.48767144665054402</v>
      </c>
      <c r="AB40">
        <v>0.50611020636182258</v>
      </c>
      <c r="AC40">
        <v>0.52587895238958904</v>
      </c>
      <c r="AD40">
        <v>0.54711013691551058</v>
      </c>
      <c r="AE40">
        <v>0.56995094073444152</v>
      </c>
      <c r="AF40">
        <v>0.5945643676931176</v>
      </c>
      <c r="AG40">
        <v>0.6211299937499416</v>
      </c>
      <c r="AH40">
        <v>0.64984405613754548</v>
      </c>
      <c r="AI40">
        <v>0.68091838837855412</v>
      </c>
      <c r="AJ40">
        <v>0.71457743809378682</v>
      </c>
      <c r="AK40">
        <v>0.75105221015763701</v>
      </c>
      <c r="AL40">
        <v>0.79056941504209488</v>
      </c>
      <c r="AM40">
        <v>0.83333333333333337</v>
      </c>
      <c r="AN40">
        <v>0.87949693091286485</v>
      </c>
      <c r="AO40">
        <v>0.9291176828089579</v>
      </c>
      <c r="AP40">
        <v>0.98209275164798271</v>
      </c>
      <c r="AQ40">
        <v>1</v>
      </c>
      <c r="AR40">
        <v>1</v>
      </c>
      <c r="AS40">
        <v>1</v>
      </c>
      <c r="AT40">
        <v>1</v>
      </c>
      <c r="AU40">
        <v>1</v>
      </c>
      <c r="AV40">
        <v>1</v>
      </c>
      <c r="AW40">
        <v>1</v>
      </c>
      <c r="AX40">
        <v>1</v>
      </c>
      <c r="AY40">
        <v>1</v>
      </c>
      <c r="AZ40">
        <v>1</v>
      </c>
      <c r="BA40">
        <v>1</v>
      </c>
      <c r="BB40">
        <v>1</v>
      </c>
      <c r="BC40">
        <v>1</v>
      </c>
      <c r="BD40">
        <v>1</v>
      </c>
      <c r="BE40">
        <v>1</v>
      </c>
      <c r="BF40">
        <v>1</v>
      </c>
      <c r="BG40">
        <v>1</v>
      </c>
      <c r="BH40">
        <v>0.98209275164798271</v>
      </c>
      <c r="BI40">
        <v>0.9291176828089579</v>
      </c>
      <c r="BJ40">
        <v>0.87949693091286485</v>
      </c>
      <c r="BK40">
        <v>0.83333333333333337</v>
      </c>
      <c r="BL40">
        <v>0.79056941504209488</v>
      </c>
      <c r="BM40">
        <v>0.75105221015763701</v>
      </c>
      <c r="BN40">
        <v>0.71457743809378682</v>
      </c>
      <c r="BO40">
        <v>0.68091838837855412</v>
      </c>
      <c r="BP40">
        <v>0.64984405613754548</v>
      </c>
      <c r="BQ40">
        <v>0.6211299937499416</v>
      </c>
      <c r="BR40">
        <v>0.5945643676931176</v>
      </c>
      <c r="BS40">
        <v>0.56995094073444152</v>
      </c>
      <c r="BT40">
        <v>0.54711013691551058</v>
      </c>
      <c r="BU40">
        <v>0.52587895238958904</v>
      </c>
      <c r="BV40">
        <v>0.50611020636182258</v>
      </c>
      <c r="BW40">
        <v>0.48767144665054402</v>
      </c>
      <c r="BX40">
        <v>0.47044370593436341</v>
      </c>
      <c r="BY40">
        <v>0.45432022761550872</v>
      </c>
      <c r="BZ40">
        <v>0.43920523057894156</v>
      </c>
      <c r="CA40">
        <v>0.42501275057377869</v>
      </c>
      <c r="CB40">
        <v>0.41166557621174016</v>
      </c>
      <c r="CC40">
        <v>0.3990942855088131</v>
      </c>
      <c r="CD40">
        <v>0.38723638175549357</v>
      </c>
      <c r="CE40">
        <v>0.37603552349761676</v>
      </c>
      <c r="CF40">
        <v>0.36544084137792882</v>
      </c>
      <c r="CG40">
        <v>0.35540633377261466</v>
      </c>
      <c r="CH40">
        <v>0.34589033307030342</v>
      </c>
      <c r="CI40">
        <v>0.33685503477268469</v>
      </c>
      <c r="CJ40">
        <v>0.32826608214930636</v>
      </c>
      <c r="CK40">
        <v>0.32009219983223997</v>
      </c>
      <c r="CL40">
        <v>0.31230487041494226</v>
      </c>
      <c r="CM40">
        <v>0.3048780487804878</v>
      </c>
      <c r="CN40">
        <v>0.2977879095036231</v>
      </c>
      <c r="CO40">
        <v>0.29101262323732424</v>
      </c>
      <c r="CP40">
        <v>0.28453215850374086</v>
      </c>
      <c r="CQ40">
        <v>0.27832810576209249</v>
      </c>
      <c r="CR40">
        <v>0.27238352102525559</v>
      </c>
      <c r="CS40">
        <v>0.26668278664674477</v>
      </c>
      <c r="CT40">
        <v>0.26121148720535808</v>
      </c>
      <c r="CU40">
        <v>0.25595629868081299</v>
      </c>
      <c r="CV40">
        <v>0.25090488934490635</v>
      </c>
      <c r="CW40">
        <v>0.24604583099342381</v>
      </c>
    </row>
    <row r="41" spans="1:101">
      <c r="A41">
        <v>0.24514516892273003</v>
      </c>
      <c r="B41">
        <v>0.24995001499500177</v>
      </c>
      <c r="C41">
        <v>0.25494281764000132</v>
      </c>
      <c r="D41">
        <v>0.26013455558107323</v>
      </c>
      <c r="E41">
        <v>0.26553705541380462</v>
      </c>
      <c r="F41">
        <v>0.2711630722733202</v>
      </c>
      <c r="G41">
        <v>0.27702637948621017</v>
      </c>
      <c r="H41">
        <v>0.28314186832534782</v>
      </c>
      <c r="I41">
        <v>0.28952565913254968</v>
      </c>
      <c r="J41">
        <v>0.29619522523875907</v>
      </c>
      <c r="K41">
        <v>0.30316953129541618</v>
      </c>
      <c r="L41">
        <v>0.31046918783462979</v>
      </c>
      <c r="M41">
        <v>0.31811662409955477</v>
      </c>
      <c r="N41">
        <v>0.32613628142846834</v>
      </c>
      <c r="O41">
        <v>0.33455482973261824</v>
      </c>
      <c r="P41">
        <v>0.34340140987172252</v>
      </c>
      <c r="Q41">
        <v>0.35270790498943771</v>
      </c>
      <c r="R41">
        <v>0.36250924410358848</v>
      </c>
      <c r="S41">
        <v>0.37284374141993348</v>
      </c>
      <c r="T41">
        <v>0.38375347490344797</v>
      </c>
      <c r="U41">
        <v>0.39528470752104744</v>
      </c>
      <c r="V41">
        <v>0.40748835414925527</v>
      </c>
      <c r="W41">
        <v>0.42042049624769529</v>
      </c>
      <c r="X41">
        <v>0.43414294477949245</v>
      </c>
      <c r="Y41">
        <v>0.44872384913608632</v>
      </c>
      <c r="Z41">
        <v>0.46423834544262965</v>
      </c>
      <c r="AA41">
        <v>0.48076923076923078</v>
      </c>
      <c r="AB41">
        <v>0.49840763926806247</v>
      </c>
      <c r="AC41">
        <v>0.51725368037648001</v>
      </c>
      <c r="AD41">
        <v>0.53741697549043466</v>
      </c>
      <c r="AE41">
        <v>0.55901699437494745</v>
      </c>
      <c r="AF41">
        <v>0.58218304104077789</v>
      </c>
      <c r="AG41">
        <v>0.60705366397329008</v>
      </c>
      <c r="AH41">
        <v>0.63377515820424224</v>
      </c>
      <c r="AI41">
        <v>0.66249867500397508</v>
      </c>
      <c r="AJ41">
        <v>0.69337524528153638</v>
      </c>
      <c r="AK41">
        <v>0.72654774214887052</v>
      </c>
      <c r="AL41">
        <v>0.76213845106211542</v>
      </c>
      <c r="AM41">
        <v>0.80023049958059989</v>
      </c>
      <c r="AN41">
        <v>0.84084099249539057</v>
      </c>
      <c r="AO41">
        <v>0.88388347648318433</v>
      </c>
      <c r="AP41">
        <v>0.9291176828089579</v>
      </c>
      <c r="AQ41">
        <v>0.97608601180378796</v>
      </c>
      <c r="AR41">
        <v>1</v>
      </c>
      <c r="AS41">
        <v>1</v>
      </c>
      <c r="AT41">
        <v>1</v>
      </c>
      <c r="AU41">
        <v>1</v>
      </c>
      <c r="AV41">
        <v>1</v>
      </c>
      <c r="AW41">
        <v>1</v>
      </c>
      <c r="AX41">
        <v>1</v>
      </c>
      <c r="AY41">
        <v>1</v>
      </c>
      <c r="AZ41">
        <v>1</v>
      </c>
      <c r="BA41">
        <v>1</v>
      </c>
      <c r="BB41">
        <v>1</v>
      </c>
      <c r="BC41">
        <v>1</v>
      </c>
      <c r="BD41">
        <v>1</v>
      </c>
      <c r="BE41">
        <v>1</v>
      </c>
      <c r="BF41">
        <v>1</v>
      </c>
      <c r="BG41">
        <v>0.97608601180378796</v>
      </c>
      <c r="BH41">
        <v>0.9291176828089579</v>
      </c>
      <c r="BI41">
        <v>0.88388347648318433</v>
      </c>
      <c r="BJ41">
        <v>0.84084099249539057</v>
      </c>
      <c r="BK41">
        <v>0.80023049958059989</v>
      </c>
      <c r="BL41">
        <v>0.76213845106211542</v>
      </c>
      <c r="BM41">
        <v>0.72654774214887052</v>
      </c>
      <c r="BN41">
        <v>0.69337524528153638</v>
      </c>
      <c r="BO41">
        <v>0.66249867500397508</v>
      </c>
      <c r="BP41">
        <v>0.63377515820424224</v>
      </c>
      <c r="BQ41">
        <v>0.60705366397329008</v>
      </c>
      <c r="BR41">
        <v>0.58218304104077789</v>
      </c>
      <c r="BS41">
        <v>0.55901699437494745</v>
      </c>
      <c r="BT41">
        <v>0.53741697549043466</v>
      </c>
      <c r="BU41">
        <v>0.51725368037648001</v>
      </c>
      <c r="BV41">
        <v>0.49840763926806247</v>
      </c>
      <c r="BW41">
        <v>0.48076923076923078</v>
      </c>
      <c r="BX41">
        <v>0.46423834544262965</v>
      </c>
      <c r="BY41">
        <v>0.44872384913608632</v>
      </c>
      <c r="BZ41">
        <v>0.43414294477949245</v>
      </c>
      <c r="CA41">
        <v>0.42042049624769529</v>
      </c>
      <c r="CB41">
        <v>0.40748835414925527</v>
      </c>
      <c r="CC41">
        <v>0.39528470752104744</v>
      </c>
      <c r="CD41">
        <v>0.38375347490344797</v>
      </c>
      <c r="CE41">
        <v>0.37284374141993348</v>
      </c>
      <c r="CF41">
        <v>0.36250924410358848</v>
      </c>
      <c r="CG41">
        <v>0.35270790498943771</v>
      </c>
      <c r="CH41">
        <v>0.34340140987172252</v>
      </c>
      <c r="CI41">
        <v>0.33455482973261824</v>
      </c>
      <c r="CJ41">
        <v>0.32613628142846834</v>
      </c>
      <c r="CK41">
        <v>0.31811662409955477</v>
      </c>
      <c r="CL41">
        <v>0.31046918783462979</v>
      </c>
      <c r="CM41">
        <v>0.30316953129541618</v>
      </c>
      <c r="CN41">
        <v>0.29619522523875907</v>
      </c>
      <c r="CO41">
        <v>0.28952565913254968</v>
      </c>
      <c r="CP41">
        <v>0.28314186832534782</v>
      </c>
      <c r="CQ41">
        <v>0.27702637948621017</v>
      </c>
      <c r="CR41">
        <v>0.2711630722733202</v>
      </c>
      <c r="CS41">
        <v>0.26553705541380462</v>
      </c>
      <c r="CT41">
        <v>0.26013455558107323</v>
      </c>
      <c r="CU41">
        <v>0.25494281764000132</v>
      </c>
      <c r="CV41">
        <v>0.24995001499500177</v>
      </c>
      <c r="CW41">
        <v>0.24514516892273003</v>
      </c>
    </row>
    <row r="42" spans="1:101">
      <c r="A42">
        <v>0.24416111667627249</v>
      </c>
      <c r="B42">
        <v>0.24890720716672721</v>
      </c>
      <c r="C42">
        <v>0.25383654128340477</v>
      </c>
      <c r="D42">
        <v>0.25895962202032552</v>
      </c>
      <c r="E42">
        <v>0.26428774229739532</v>
      </c>
      <c r="F42">
        <v>0.26983305736021596</v>
      </c>
      <c r="G42">
        <v>0.27560866481401475</v>
      </c>
      <c r="H42">
        <v>0.28162869316208305</v>
      </c>
      <c r="I42">
        <v>0.28790839981554917</v>
      </c>
      <c r="J42">
        <v>0.29446427964471594</v>
      </c>
      <c r="K42">
        <v>0.30131418525118447</v>
      </c>
      <c r="L42">
        <v>0.30847746025205247</v>
      </c>
      <c r="M42">
        <v>0.31597508697847421</v>
      </c>
      <c r="N42">
        <v>0.3238298500942749</v>
      </c>
      <c r="O42">
        <v>0.33206651772615936</v>
      </c>
      <c r="P42">
        <v>0.34071204175044839</v>
      </c>
      <c r="Q42">
        <v>0.34979577888029834</v>
      </c>
      <c r="R42">
        <v>0.35934973411004306</v>
      </c>
      <c r="S42">
        <v>0.36940882785346352</v>
      </c>
      <c r="T42">
        <v>0.38001118769405101</v>
      </c>
      <c r="U42">
        <v>0.39119846495275362</v>
      </c>
      <c r="V42">
        <v>0.40301617513697563</v>
      </c>
      <c r="W42">
        <v>0.41551405957158349</v>
      </c>
      <c r="X42">
        <v>0.4287464628562721</v>
      </c>
      <c r="Y42">
        <v>0.44277271685988406</v>
      </c>
      <c r="Z42">
        <v>0.45765751621138279</v>
      </c>
      <c r="AA42">
        <v>0.47347126192410638</v>
      </c>
      <c r="AB42">
        <v>0.49029033784546006</v>
      </c>
      <c r="AC42">
        <v>0.50819726761358852</v>
      </c>
      <c r="AD42">
        <v>0.52728067576199733</v>
      </c>
      <c r="AE42">
        <v>0.54763494292290438</v>
      </c>
      <c r="AF42">
        <v>0.56935939834284621</v>
      </c>
      <c r="AG42">
        <v>0.59255682892497152</v>
      </c>
      <c r="AH42">
        <v>0.61733099790599355</v>
      </c>
      <c r="AI42">
        <v>0.64378275328075596</v>
      </c>
      <c r="AJ42">
        <v>0.67200416321308787</v>
      </c>
      <c r="AK42">
        <v>0.70206994537716305</v>
      </c>
      <c r="AL42">
        <v>0.73402527439337928</v>
      </c>
      <c r="AM42">
        <v>0.76786889604243902</v>
      </c>
      <c r="AN42">
        <v>0.80353043316653128</v>
      </c>
      <c r="AO42">
        <v>0.84084099249539057</v>
      </c>
      <c r="AP42">
        <v>0.87949693091286485</v>
      </c>
      <c r="AQ42">
        <v>0.91901827761725963</v>
      </c>
      <c r="AR42">
        <v>0.95870623605921301</v>
      </c>
      <c r="AS42">
        <v>0.99760860558452769</v>
      </c>
      <c r="AT42">
        <v>1</v>
      </c>
      <c r="AU42">
        <v>1</v>
      </c>
      <c r="AV42">
        <v>1</v>
      </c>
      <c r="AW42">
        <v>1</v>
      </c>
      <c r="AX42">
        <v>1</v>
      </c>
      <c r="AY42">
        <v>1</v>
      </c>
      <c r="AZ42">
        <v>1</v>
      </c>
      <c r="BA42">
        <v>1</v>
      </c>
      <c r="BB42">
        <v>1</v>
      </c>
      <c r="BC42">
        <v>1</v>
      </c>
      <c r="BD42">
        <v>1</v>
      </c>
      <c r="BE42">
        <v>0.99760860558452769</v>
      </c>
      <c r="BF42">
        <v>0.95870623605921301</v>
      </c>
      <c r="BG42">
        <v>0.91901827761725963</v>
      </c>
      <c r="BH42">
        <v>0.87949693091286485</v>
      </c>
      <c r="BI42">
        <v>0.84084099249539057</v>
      </c>
      <c r="BJ42">
        <v>0.80353043316653128</v>
      </c>
      <c r="BK42">
        <v>0.76786889604243902</v>
      </c>
      <c r="BL42">
        <v>0.73402527439337928</v>
      </c>
      <c r="BM42">
        <v>0.70206994537716305</v>
      </c>
      <c r="BN42">
        <v>0.67200416321308787</v>
      </c>
      <c r="BO42">
        <v>0.64378275328075596</v>
      </c>
      <c r="BP42">
        <v>0.61733099790599355</v>
      </c>
      <c r="BQ42">
        <v>0.59255682892497152</v>
      </c>
      <c r="BR42">
        <v>0.56935939834284621</v>
      </c>
      <c r="BS42">
        <v>0.54763494292290438</v>
      </c>
      <c r="BT42">
        <v>0.52728067576199733</v>
      </c>
      <c r="BU42">
        <v>0.50819726761358852</v>
      </c>
      <c r="BV42">
        <v>0.49029033784546006</v>
      </c>
      <c r="BW42">
        <v>0.47347126192410638</v>
      </c>
      <c r="BX42">
        <v>0.45765751621138279</v>
      </c>
      <c r="BY42">
        <v>0.44277271685988406</v>
      </c>
      <c r="BZ42">
        <v>0.4287464628562721</v>
      </c>
      <c r="CA42">
        <v>0.41551405957158349</v>
      </c>
      <c r="CB42">
        <v>0.40301617513697563</v>
      </c>
      <c r="CC42">
        <v>0.39119846495275362</v>
      </c>
      <c r="CD42">
        <v>0.38001118769405101</v>
      </c>
      <c r="CE42">
        <v>0.36940882785346352</v>
      </c>
      <c r="CF42">
        <v>0.35934973411004306</v>
      </c>
      <c r="CG42">
        <v>0.34979577888029834</v>
      </c>
      <c r="CH42">
        <v>0.34071204175044839</v>
      </c>
      <c r="CI42">
        <v>0.33206651772615936</v>
      </c>
      <c r="CJ42">
        <v>0.3238298500942749</v>
      </c>
      <c r="CK42">
        <v>0.31597508697847421</v>
      </c>
      <c r="CL42">
        <v>0.30847746025205247</v>
      </c>
      <c r="CM42">
        <v>0.30131418525118447</v>
      </c>
      <c r="CN42">
        <v>0.29446427964471594</v>
      </c>
      <c r="CO42">
        <v>0.28790839981554917</v>
      </c>
      <c r="CP42">
        <v>0.28162869316208305</v>
      </c>
      <c r="CQ42">
        <v>0.27560866481401475</v>
      </c>
      <c r="CR42">
        <v>0.26983305736021596</v>
      </c>
      <c r="CS42">
        <v>0.26428774229739532</v>
      </c>
      <c r="CT42">
        <v>0.25895962202032552</v>
      </c>
      <c r="CU42">
        <v>0.25383654128340477</v>
      </c>
      <c r="CV42">
        <v>0.24890720716672721</v>
      </c>
      <c r="CW42">
        <v>0.24416111667627249</v>
      </c>
    </row>
    <row r="43" spans="1:101">
      <c r="A43">
        <v>0.24309682549512937</v>
      </c>
      <c r="B43">
        <v>0.24777992643672767</v>
      </c>
      <c r="C43">
        <v>0.25264127607951353</v>
      </c>
      <c r="D43">
        <v>0.25769088048522959</v>
      </c>
      <c r="E43">
        <v>0.26293947619479452</v>
      </c>
      <c r="F43">
        <v>0.26839859433367952</v>
      </c>
      <c r="G43">
        <v>0.27408063103344665</v>
      </c>
      <c r="H43">
        <v>0.27999892480619309</v>
      </c>
      <c r="I43">
        <v>0.28616784155976882</v>
      </c>
      <c r="J43">
        <v>0.29260286799032642</v>
      </c>
      <c r="K43">
        <v>0.29932071413160982</v>
      </c>
      <c r="L43">
        <v>0.30633942587241991</v>
      </c>
      <c r="M43">
        <v>0.31367850826780974</v>
      </c>
      <c r="N43">
        <v>0.32135906045566304</v>
      </c>
      <c r="O43">
        <v>0.32940392293420617</v>
      </c>
      <c r="P43">
        <v>0.33783783783783783</v>
      </c>
      <c r="Q43">
        <v>0.34668762264076819</v>
      </c>
      <c r="R43">
        <v>0.35598235738198369</v>
      </c>
      <c r="S43">
        <v>0.36575358498790805</v>
      </c>
      <c r="T43">
        <v>0.37603552349761676</v>
      </c>
      <c r="U43">
        <v>0.3868652878688581</v>
      </c>
      <c r="V43">
        <v>0.39828311742322886</v>
      </c>
      <c r="W43">
        <v>0.41033260268663296</v>
      </c>
      <c r="X43">
        <v>0.42306090213900793</v>
      </c>
      <c r="Y43">
        <v>0.43651893485598636</v>
      </c>
      <c r="Z43">
        <v>0.45076152873413677</v>
      </c>
      <c r="AA43">
        <v>0.46584749531245617</v>
      </c>
      <c r="AB43">
        <v>0.48183959030731233</v>
      </c>
      <c r="AC43">
        <v>0.49880430279226384</v>
      </c>
      <c r="AD43">
        <v>0.51681139412170196</v>
      </c>
      <c r="AE43">
        <v>0.53593307857034012</v>
      </c>
      <c r="AF43">
        <v>0.55624269936248105</v>
      </c>
      <c r="AG43">
        <v>0.5778127044012803</v>
      </c>
      <c r="AH43">
        <v>0.60071166416526589</v>
      </c>
      <c r="AI43">
        <v>0.625</v>
      </c>
      <c r="AJ43">
        <v>0.65072400786919193</v>
      </c>
      <c r="AK43">
        <v>0.67790768068330054</v>
      </c>
      <c r="AL43">
        <v>0.70654177368027693</v>
      </c>
      <c r="AM43">
        <v>0.73656956373598703</v>
      </c>
      <c r="AN43">
        <v>0.76786889604243902</v>
      </c>
      <c r="AO43">
        <v>0.80023049958059989</v>
      </c>
      <c r="AP43">
        <v>0.83333333333333337</v>
      </c>
      <c r="AQ43">
        <v>0.8667190566019205</v>
      </c>
      <c r="AR43">
        <v>0.89976968843586824</v>
      </c>
      <c r="AS43">
        <v>0.93169499062491234</v>
      </c>
      <c r="AT43">
        <v>0.96153846153846156</v>
      </c>
      <c r="AU43">
        <v>0.98821176880261852</v>
      </c>
      <c r="AV43">
        <v>1</v>
      </c>
      <c r="AW43">
        <v>1</v>
      </c>
      <c r="AX43">
        <v>1</v>
      </c>
      <c r="AY43">
        <v>1</v>
      </c>
      <c r="AZ43">
        <v>1</v>
      </c>
      <c r="BA43">
        <v>1</v>
      </c>
      <c r="BB43">
        <v>1</v>
      </c>
      <c r="BC43">
        <v>0.98821176880261852</v>
      </c>
      <c r="BD43">
        <v>0.96153846153846156</v>
      </c>
      <c r="BE43">
        <v>0.93169499062491234</v>
      </c>
      <c r="BF43">
        <v>0.89976968843586824</v>
      </c>
      <c r="BG43">
        <v>0.8667190566019205</v>
      </c>
      <c r="BH43">
        <v>0.83333333333333337</v>
      </c>
      <c r="BI43">
        <v>0.80023049958059989</v>
      </c>
      <c r="BJ43">
        <v>0.76786889604243902</v>
      </c>
      <c r="BK43">
        <v>0.73656956373598703</v>
      </c>
      <c r="BL43">
        <v>0.70654177368027693</v>
      </c>
      <c r="BM43">
        <v>0.67790768068330054</v>
      </c>
      <c r="BN43">
        <v>0.65072400786919193</v>
      </c>
      <c r="BO43">
        <v>0.625</v>
      </c>
      <c r="BP43">
        <v>0.60071166416526589</v>
      </c>
      <c r="BQ43">
        <v>0.5778127044012803</v>
      </c>
      <c r="BR43">
        <v>0.55624269936248105</v>
      </c>
      <c r="BS43">
        <v>0.53593307857034012</v>
      </c>
      <c r="BT43">
        <v>0.51681139412170196</v>
      </c>
      <c r="BU43">
        <v>0.49880430279226384</v>
      </c>
      <c r="BV43">
        <v>0.48183959030731233</v>
      </c>
      <c r="BW43">
        <v>0.46584749531245617</v>
      </c>
      <c r="BX43">
        <v>0.45076152873413677</v>
      </c>
      <c r="BY43">
        <v>0.43651893485598636</v>
      </c>
      <c r="BZ43">
        <v>0.42306090213900793</v>
      </c>
      <c r="CA43">
        <v>0.41033260268663296</v>
      </c>
      <c r="CB43">
        <v>0.39828311742322886</v>
      </c>
      <c r="CC43">
        <v>0.3868652878688581</v>
      </c>
      <c r="CD43">
        <v>0.37603552349761676</v>
      </c>
      <c r="CE43">
        <v>0.36575358498790805</v>
      </c>
      <c r="CF43">
        <v>0.35598235738198369</v>
      </c>
      <c r="CG43">
        <v>0.34668762264076819</v>
      </c>
      <c r="CH43">
        <v>0.33783783783783783</v>
      </c>
      <c r="CI43">
        <v>0.32940392293420617</v>
      </c>
      <c r="CJ43">
        <v>0.32135906045566304</v>
      </c>
      <c r="CK43">
        <v>0.31367850826780974</v>
      </c>
      <c r="CL43">
        <v>0.30633942587241991</v>
      </c>
      <c r="CM43">
        <v>0.29932071413160982</v>
      </c>
      <c r="CN43">
        <v>0.29260286799032642</v>
      </c>
      <c r="CO43">
        <v>0.28616784155976882</v>
      </c>
      <c r="CP43">
        <v>0.27999892480619309</v>
      </c>
      <c r="CQ43">
        <v>0.27408063103344665</v>
      </c>
      <c r="CR43">
        <v>0.26839859433367952</v>
      </c>
      <c r="CS43">
        <v>0.26293947619479452</v>
      </c>
      <c r="CT43">
        <v>0.25769088048522959</v>
      </c>
      <c r="CU43">
        <v>0.25264127607951353</v>
      </c>
      <c r="CV43">
        <v>0.24777992643672767</v>
      </c>
      <c r="CW43">
        <v>0.24309682549512937</v>
      </c>
    </row>
    <row r="44" spans="1:101">
      <c r="A44">
        <v>0.24195562669706802</v>
      </c>
      <c r="B44">
        <v>0.24657182598514737</v>
      </c>
      <c r="C44">
        <v>0.25136103435415197</v>
      </c>
      <c r="D44">
        <v>0.25633274474845685</v>
      </c>
      <c r="E44">
        <v>0.26149712040956502</v>
      </c>
      <c r="F44">
        <v>0.26686505078920619</v>
      </c>
      <c r="G44">
        <v>0.27244821251673307</v>
      </c>
      <c r="H44">
        <v>0.27825913584261897</v>
      </c>
      <c r="I44">
        <v>0.28431127699147191</v>
      </c>
      <c r="J44">
        <v>0.29061909685954818</v>
      </c>
      <c r="K44">
        <v>0.2971981464784213</v>
      </c>
      <c r="L44">
        <v>0.30406515963157493</v>
      </c>
      <c r="M44">
        <v>0.31123815294518292</v>
      </c>
      <c r="N44">
        <v>0.31873653366592292</v>
      </c>
      <c r="O44">
        <v>0.32658121517072758</v>
      </c>
      <c r="P44">
        <v>0.33479474000348758</v>
      </c>
      <c r="Q44">
        <v>0.34340140987172252</v>
      </c>
      <c r="R44">
        <v>0.35242742152162559</v>
      </c>
      <c r="S44">
        <v>0.36190100668840203</v>
      </c>
      <c r="T44">
        <v>0.37185257331795601</v>
      </c>
      <c r="U44">
        <v>0.382314843879135</v>
      </c>
      <c r="V44">
        <v>0.39332298470472038</v>
      </c>
      <c r="W44">
        <v>0.40491471774483556</v>
      </c>
      <c r="X44">
        <v>0.4171304026662499</v>
      </c>
      <c r="Y44">
        <v>0.43001307259611338</v>
      </c>
      <c r="Z44">
        <v>0.44360840061729756</v>
      </c>
      <c r="AA44">
        <v>0.4579645659045698</v>
      </c>
      <c r="AB44">
        <v>0.47313197756529035</v>
      </c>
      <c r="AC44">
        <v>0.48916280012177021</v>
      </c>
      <c r="AD44">
        <v>0.50611020636182258</v>
      </c>
      <c r="AE44">
        <v>0.52402726018789814</v>
      </c>
      <c r="AF44">
        <v>0.54296530345383676</v>
      </c>
      <c r="AG44">
        <v>0.56297168638880624</v>
      </c>
      <c r="AH44">
        <v>0.58408664189499726</v>
      </c>
      <c r="AI44">
        <v>0.60633906259083237</v>
      </c>
      <c r="AJ44">
        <v>0.62974090232484803</v>
      </c>
      <c r="AK44">
        <v>0.65427990323776719</v>
      </c>
      <c r="AL44">
        <v>0.6799103665255265</v>
      </c>
      <c r="AM44">
        <v>0.70654177368027693</v>
      </c>
      <c r="AN44">
        <v>0.73402527439337928</v>
      </c>
      <c r="AO44">
        <v>0.76213845106211542</v>
      </c>
      <c r="AP44">
        <v>0.79056941504209488</v>
      </c>
      <c r="AQ44">
        <v>0.818902227600523</v>
      </c>
      <c r="AR44">
        <v>0.84660682684824551</v>
      </c>
      <c r="AS44">
        <v>0.87303786971197272</v>
      </c>
      <c r="AT44">
        <v>0.89744769827217263</v>
      </c>
      <c r="AU44">
        <v>0.91901827761725963</v>
      </c>
      <c r="AV44">
        <v>0.93691461124482678</v>
      </c>
      <c r="AW44">
        <v>0.95035740158713189</v>
      </c>
      <c r="AX44">
        <v>0.95870623605921301</v>
      </c>
      <c r="AY44">
        <v>0.96153846153846156</v>
      </c>
      <c r="AZ44">
        <v>0.95870623605921301</v>
      </c>
      <c r="BA44">
        <v>0.95035740158713189</v>
      </c>
      <c r="BB44">
        <v>0.93691461124482678</v>
      </c>
      <c r="BC44">
        <v>0.91901827761725963</v>
      </c>
      <c r="BD44">
        <v>0.89744769827217263</v>
      </c>
      <c r="BE44">
        <v>0.87303786971197272</v>
      </c>
      <c r="BF44">
        <v>0.84660682684824551</v>
      </c>
      <c r="BG44">
        <v>0.818902227600523</v>
      </c>
      <c r="BH44">
        <v>0.79056941504209488</v>
      </c>
      <c r="BI44">
        <v>0.76213845106211542</v>
      </c>
      <c r="BJ44">
        <v>0.73402527439337928</v>
      </c>
      <c r="BK44">
        <v>0.70654177368027693</v>
      </c>
      <c r="BL44">
        <v>0.6799103665255265</v>
      </c>
      <c r="BM44">
        <v>0.65427990323776719</v>
      </c>
      <c r="BN44">
        <v>0.62974090232484803</v>
      </c>
      <c r="BO44">
        <v>0.60633906259083237</v>
      </c>
      <c r="BP44">
        <v>0.58408664189499726</v>
      </c>
      <c r="BQ44">
        <v>0.56297168638880624</v>
      </c>
      <c r="BR44">
        <v>0.54296530345383676</v>
      </c>
      <c r="BS44">
        <v>0.52402726018789814</v>
      </c>
      <c r="BT44">
        <v>0.50611020636182258</v>
      </c>
      <c r="BU44">
        <v>0.48916280012177021</v>
      </c>
      <c r="BV44">
        <v>0.47313197756529035</v>
      </c>
      <c r="BW44">
        <v>0.4579645659045698</v>
      </c>
      <c r="BX44">
        <v>0.44360840061729756</v>
      </c>
      <c r="BY44">
        <v>0.43001307259611338</v>
      </c>
      <c r="BZ44">
        <v>0.4171304026662499</v>
      </c>
      <c r="CA44">
        <v>0.40491471774483556</v>
      </c>
      <c r="CB44">
        <v>0.39332298470472038</v>
      </c>
      <c r="CC44">
        <v>0.382314843879135</v>
      </c>
      <c r="CD44">
        <v>0.37185257331795601</v>
      </c>
      <c r="CE44">
        <v>0.36190100668840203</v>
      </c>
      <c r="CF44">
        <v>0.35242742152162559</v>
      </c>
      <c r="CG44">
        <v>0.34340140987172252</v>
      </c>
      <c r="CH44">
        <v>0.33479474000348758</v>
      </c>
      <c r="CI44">
        <v>0.32658121517072758</v>
      </c>
      <c r="CJ44">
        <v>0.31873653366592292</v>
      </c>
      <c r="CK44">
        <v>0.31123815294518292</v>
      </c>
      <c r="CL44">
        <v>0.30406515963157493</v>
      </c>
      <c r="CM44">
        <v>0.2971981464784213</v>
      </c>
      <c r="CN44">
        <v>0.29061909685954818</v>
      </c>
      <c r="CO44">
        <v>0.28431127699147191</v>
      </c>
      <c r="CP44">
        <v>0.27825913584261897</v>
      </c>
      <c r="CQ44">
        <v>0.27244821251673307</v>
      </c>
      <c r="CR44">
        <v>0.26686505078920619</v>
      </c>
      <c r="CS44">
        <v>0.26149712040956502</v>
      </c>
      <c r="CT44">
        <v>0.25633274474845685</v>
      </c>
      <c r="CU44">
        <v>0.25136103435415197</v>
      </c>
      <c r="CV44">
        <v>0.24657182598514737</v>
      </c>
      <c r="CW44">
        <v>0.24195562669706802</v>
      </c>
    </row>
    <row r="45" spans="1:101">
      <c r="A45">
        <v>0.24074100492854542</v>
      </c>
      <c r="B45">
        <v>0.24528672133694468</v>
      </c>
      <c r="C45">
        <v>0.25</v>
      </c>
      <c r="D45">
        <v>0.25488980946443301</v>
      </c>
      <c r="E45">
        <v>0.25996572837740717</v>
      </c>
      <c r="F45">
        <v>0.26523799342521787</v>
      </c>
      <c r="G45">
        <v>0.27071755114013124</v>
      </c>
      <c r="H45">
        <v>0.27641611380427905</v>
      </c>
      <c r="I45">
        <v>0.28234621965789103</v>
      </c>
      <c r="J45">
        <v>0.2885212975817058</v>
      </c>
      <c r="K45">
        <v>0.29495573636438044</v>
      </c>
      <c r="L45">
        <v>0.30166495857747033</v>
      </c>
      <c r="M45">
        <v>0.30866549895299678</v>
      </c>
      <c r="N45">
        <v>0.31597508697847421</v>
      </c>
      <c r="O45">
        <v>0.32361273317406108</v>
      </c>
      <c r="P45">
        <v>0.33159881817330689</v>
      </c>
      <c r="Q45">
        <v>0.33995518326276325</v>
      </c>
      <c r="R45">
        <v>0.34870522040729418</v>
      </c>
      <c r="S45">
        <v>0.35787395894616769</v>
      </c>
      <c r="T45">
        <v>0.36748814502365917</v>
      </c>
      <c r="U45">
        <v>0.37757630833136058</v>
      </c>
      <c r="V45">
        <v>0.38816880877783555</v>
      </c>
      <c r="W45">
        <v>0.39929785312496241</v>
      </c>
      <c r="X45">
        <v>0.41099746826339323</v>
      </c>
      <c r="Y45">
        <v>0.42330341342412275</v>
      </c>
      <c r="Z45">
        <v>0.43625300797486005</v>
      </c>
      <c r="AA45">
        <v>0.44988484421793412</v>
      </c>
      <c r="AB45">
        <v>0.46423834544262965</v>
      </c>
      <c r="AC45">
        <v>0.47935311802960651</v>
      </c>
      <c r="AD45">
        <v>0.49526803234395456</v>
      </c>
      <c r="AE45">
        <v>0.51201995032440029</v>
      </c>
      <c r="AF45">
        <v>0.52964199825879477</v>
      </c>
      <c r="AG45">
        <v>0.54816126206689331</v>
      </c>
      <c r="AH45">
        <v>0.56759576148312474</v>
      </c>
      <c r="AI45">
        <v>0.58795054273974823</v>
      </c>
      <c r="AJ45">
        <v>0.6092127235357242</v>
      </c>
      <c r="AK45">
        <v>0.63134534034513168</v>
      </c>
      <c r="AL45">
        <v>0.65427990323776719</v>
      </c>
      <c r="AM45">
        <v>0.67790768068330054</v>
      </c>
      <c r="AN45">
        <v>0.70206994537716305</v>
      </c>
      <c r="AO45">
        <v>0.72654774214887052</v>
      </c>
      <c r="AP45">
        <v>0.75105221015763701</v>
      </c>
      <c r="AQ45">
        <v>0.77521709118255289</v>
      </c>
      <c r="AR45">
        <v>0.79859570624992482</v>
      </c>
      <c r="AS45">
        <v>0.82066520537326593</v>
      </c>
      <c r="AT45">
        <v>0.84084099249539057</v>
      </c>
      <c r="AU45">
        <v>0.85850352467930646</v>
      </c>
      <c r="AV45">
        <v>0.87303786971197272</v>
      </c>
      <c r="AW45">
        <v>0.88388347648318433</v>
      </c>
      <c r="AX45">
        <v>0.89058812484887062</v>
      </c>
      <c r="AY45">
        <v>0.8928571428571429</v>
      </c>
      <c r="AZ45">
        <v>0.89058812484887062</v>
      </c>
      <c r="BA45">
        <v>0.88388347648318433</v>
      </c>
      <c r="BB45">
        <v>0.87303786971197272</v>
      </c>
      <c r="BC45">
        <v>0.85850352467930646</v>
      </c>
      <c r="BD45">
        <v>0.84084099249539057</v>
      </c>
      <c r="BE45">
        <v>0.82066520537326593</v>
      </c>
      <c r="BF45">
        <v>0.79859570624992482</v>
      </c>
      <c r="BG45">
        <v>0.77521709118255289</v>
      </c>
      <c r="BH45">
        <v>0.75105221015763701</v>
      </c>
      <c r="BI45">
        <v>0.72654774214887052</v>
      </c>
      <c r="BJ45">
        <v>0.70206994537716305</v>
      </c>
      <c r="BK45">
        <v>0.67790768068330054</v>
      </c>
      <c r="BL45">
        <v>0.65427990323776719</v>
      </c>
      <c r="BM45">
        <v>0.63134534034513168</v>
      </c>
      <c r="BN45">
        <v>0.6092127235357242</v>
      </c>
      <c r="BO45">
        <v>0.58795054273974823</v>
      </c>
      <c r="BP45">
        <v>0.56759576148312474</v>
      </c>
      <c r="BQ45">
        <v>0.54816126206689331</v>
      </c>
      <c r="BR45">
        <v>0.52964199825879477</v>
      </c>
      <c r="BS45">
        <v>0.51201995032440029</v>
      </c>
      <c r="BT45">
        <v>0.49526803234395456</v>
      </c>
      <c r="BU45">
        <v>0.47935311802960651</v>
      </c>
      <c r="BV45">
        <v>0.46423834544262965</v>
      </c>
      <c r="BW45">
        <v>0.44988484421793412</v>
      </c>
      <c r="BX45">
        <v>0.43625300797486005</v>
      </c>
      <c r="BY45">
        <v>0.42330341342412275</v>
      </c>
      <c r="BZ45">
        <v>0.41099746826339323</v>
      </c>
      <c r="CA45">
        <v>0.39929785312496241</v>
      </c>
      <c r="CB45">
        <v>0.38816880877783555</v>
      </c>
      <c r="CC45">
        <v>0.37757630833136058</v>
      </c>
      <c r="CD45">
        <v>0.36748814502365917</v>
      </c>
      <c r="CE45">
        <v>0.35787395894616769</v>
      </c>
      <c r="CF45">
        <v>0.34870522040729418</v>
      </c>
      <c r="CG45">
        <v>0.33995518326276325</v>
      </c>
      <c r="CH45">
        <v>0.33159881817330689</v>
      </c>
      <c r="CI45">
        <v>0.32361273317406108</v>
      </c>
      <c r="CJ45">
        <v>0.31597508697847421</v>
      </c>
      <c r="CK45">
        <v>0.30866549895299678</v>
      </c>
      <c r="CL45">
        <v>0.30166495857747033</v>
      </c>
      <c r="CM45">
        <v>0.29495573636438044</v>
      </c>
      <c r="CN45">
        <v>0.2885212975817058</v>
      </c>
      <c r="CO45">
        <v>0.28234621965789103</v>
      </c>
      <c r="CP45">
        <v>0.27641611380427905</v>
      </c>
      <c r="CQ45">
        <v>0.27071755114013124</v>
      </c>
      <c r="CR45">
        <v>0.26523799342521787</v>
      </c>
      <c r="CS45">
        <v>0.25996572837740717</v>
      </c>
      <c r="CT45">
        <v>0.25488980946443301</v>
      </c>
      <c r="CU45">
        <v>0.25</v>
      </c>
      <c r="CV45">
        <v>0.24528672133694468</v>
      </c>
      <c r="CW45">
        <v>0.24074100492854542</v>
      </c>
    </row>
    <row r="46" spans="1:101">
      <c r="A46">
        <v>0.23945657130528786</v>
      </c>
      <c r="B46">
        <v>0.24392856007842645</v>
      </c>
      <c r="C46">
        <v>0.24856249427995566</v>
      </c>
      <c r="D46">
        <v>0.25336681149433049</v>
      </c>
      <c r="E46">
        <v>0.25835049985909753</v>
      </c>
      <c r="F46">
        <v>0.26352313834736496</v>
      </c>
      <c r="G46">
        <v>0.26889493982344886</v>
      </c>
      <c r="H46">
        <v>0.27447679693191174</v>
      </c>
      <c r="I46">
        <v>0.28028033083179688</v>
      </c>
      <c r="J46">
        <v>0.28631794271961009</v>
      </c>
      <c r="K46">
        <v>0.29260286799032642</v>
      </c>
      <c r="L46">
        <v>0.29914923275739086</v>
      </c>
      <c r="M46">
        <v>0.3059721122800404</v>
      </c>
      <c r="N46">
        <v>0.31308759061601521</v>
      </c>
      <c r="O46">
        <v>0.32051282051282054</v>
      </c>
      <c r="P46">
        <v>0.32826608214930636</v>
      </c>
      <c r="Q46">
        <v>0.33636683881357798</v>
      </c>
      <c r="R46">
        <v>0.34483578691765332</v>
      </c>
      <c r="S46">
        <v>0.35369489685893296</v>
      </c>
      <c r="T46">
        <v>0.36296744008690063</v>
      </c>
      <c r="U46">
        <v>0.37267799624996495</v>
      </c>
      <c r="V46">
        <v>0.38285243239480549</v>
      </c>
      <c r="W46">
        <v>0.39351784376284915</v>
      </c>
      <c r="X46">
        <v>0.40470244264886007</v>
      </c>
      <c r="Y46">
        <v>0.41643537790798096</v>
      </c>
      <c r="Z46">
        <v>0.4287464628562721</v>
      </c>
      <c r="AA46">
        <v>0.44166578333598333</v>
      </c>
      <c r="AB46">
        <v>0.45522315045576855</v>
      </c>
      <c r="AC46">
        <v>0.4694473538679248</v>
      </c>
      <c r="AD46">
        <v>0.48436516143258035</v>
      </c>
      <c r="AE46">
        <v>0.5</v>
      </c>
      <c r="AF46">
        <v>0.51637024048251723</v>
      </c>
      <c r="AG46">
        <v>0.53348699972039992</v>
      </c>
      <c r="AH46">
        <v>0.55135136423903863</v>
      </c>
      <c r="AI46">
        <v>0.56995094073444152</v>
      </c>
      <c r="AJ46">
        <v>0.58925565098878963</v>
      </c>
      <c r="AK46">
        <v>0.6092127235357242</v>
      </c>
      <c r="AL46">
        <v>0.62974090232484803</v>
      </c>
      <c r="AM46">
        <v>0.65072400786919193</v>
      </c>
      <c r="AN46">
        <v>0.67200416321308787</v>
      </c>
      <c r="AO46">
        <v>0.69337524528153638</v>
      </c>
      <c r="AP46">
        <v>0.71457743809378682</v>
      </c>
      <c r="AQ46">
        <v>0.73529411764705888</v>
      </c>
      <c r="AR46">
        <v>0.75515261666272115</v>
      </c>
      <c r="AS46">
        <v>0.7737305757377162</v>
      </c>
      <c r="AT46">
        <v>0.79056941504209488</v>
      </c>
      <c r="AU46">
        <v>0.80519578300103856</v>
      </c>
      <c r="AV46">
        <v>0.81715056307576672</v>
      </c>
      <c r="AW46">
        <v>0.82602325056886217</v>
      </c>
      <c r="AX46">
        <v>0.83148763154717409</v>
      </c>
      <c r="AY46">
        <v>0.83333333333333337</v>
      </c>
      <c r="AZ46">
        <v>0.83148763154717409</v>
      </c>
      <c r="BA46">
        <v>0.82602325056886217</v>
      </c>
      <c r="BB46">
        <v>0.81715056307576672</v>
      </c>
      <c r="BC46">
        <v>0.80519578300103856</v>
      </c>
      <c r="BD46">
        <v>0.79056941504209488</v>
      </c>
      <c r="BE46">
        <v>0.7737305757377162</v>
      </c>
      <c r="BF46">
        <v>0.75515261666272115</v>
      </c>
      <c r="BG46">
        <v>0.73529411764705888</v>
      </c>
      <c r="BH46">
        <v>0.71457743809378682</v>
      </c>
      <c r="BI46">
        <v>0.69337524528153638</v>
      </c>
      <c r="BJ46">
        <v>0.67200416321308787</v>
      </c>
      <c r="BK46">
        <v>0.65072400786919193</v>
      </c>
      <c r="BL46">
        <v>0.62974090232484803</v>
      </c>
      <c r="BM46">
        <v>0.6092127235357242</v>
      </c>
      <c r="BN46">
        <v>0.58925565098878963</v>
      </c>
      <c r="BO46">
        <v>0.56995094073444152</v>
      </c>
      <c r="BP46">
        <v>0.55135136423903863</v>
      </c>
      <c r="BQ46">
        <v>0.53348699972039992</v>
      </c>
      <c r="BR46">
        <v>0.51637024048251723</v>
      </c>
      <c r="BS46">
        <v>0.5</v>
      </c>
      <c r="BT46">
        <v>0.48436516143258035</v>
      </c>
      <c r="BU46">
        <v>0.4694473538679248</v>
      </c>
      <c r="BV46">
        <v>0.45522315045576855</v>
      </c>
      <c r="BW46">
        <v>0.44166578333598333</v>
      </c>
      <c r="BX46">
        <v>0.4287464628562721</v>
      </c>
      <c r="BY46">
        <v>0.41643537790798096</v>
      </c>
      <c r="BZ46">
        <v>0.40470244264886007</v>
      </c>
      <c r="CA46">
        <v>0.39351784376284915</v>
      </c>
      <c r="CB46">
        <v>0.38285243239480549</v>
      </c>
      <c r="CC46">
        <v>0.37267799624996495</v>
      </c>
      <c r="CD46">
        <v>0.36296744008690063</v>
      </c>
      <c r="CE46">
        <v>0.35369489685893296</v>
      </c>
      <c r="CF46">
        <v>0.34483578691765332</v>
      </c>
      <c r="CG46">
        <v>0.33636683881357798</v>
      </c>
      <c r="CH46">
        <v>0.32826608214930636</v>
      </c>
      <c r="CI46">
        <v>0.32051282051282054</v>
      </c>
      <c r="CJ46">
        <v>0.31308759061601521</v>
      </c>
      <c r="CK46">
        <v>0.3059721122800404</v>
      </c>
      <c r="CL46">
        <v>0.29914923275739086</v>
      </c>
      <c r="CM46">
        <v>0.29260286799032642</v>
      </c>
      <c r="CN46">
        <v>0.28631794271961009</v>
      </c>
      <c r="CO46">
        <v>0.28028033083179688</v>
      </c>
      <c r="CP46">
        <v>0.27447679693191174</v>
      </c>
      <c r="CQ46">
        <v>0.26889493982344886</v>
      </c>
      <c r="CR46">
        <v>0.26352313834736496</v>
      </c>
      <c r="CS46">
        <v>0.25835049985909753</v>
      </c>
      <c r="CT46">
        <v>0.25336681149433049</v>
      </c>
      <c r="CU46">
        <v>0.24856249427995566</v>
      </c>
      <c r="CV46">
        <v>0.24392856007842645</v>
      </c>
      <c r="CW46">
        <v>0.23945657130528786</v>
      </c>
    </row>
    <row r="47" spans="1:101">
      <c r="A47">
        <v>0.23810603679983103</v>
      </c>
      <c r="B47">
        <v>0.24250139196198481</v>
      </c>
      <c r="C47">
        <v>0.24705294220065463</v>
      </c>
      <c r="D47">
        <v>0.25176859203461277</v>
      </c>
      <c r="E47">
        <v>0.25665673823536933</v>
      </c>
      <c r="F47">
        <v>0.26172630285531684</v>
      </c>
      <c r="G47">
        <v>0.2669867680364878</v>
      </c>
      <c r="H47">
        <v>0.27244821251673307</v>
      </c>
      <c r="I47">
        <v>0.27812134968124053</v>
      </c>
      <c r="J47">
        <v>0.28401756691617691</v>
      </c>
      <c r="K47">
        <v>0.29014896590164357</v>
      </c>
      <c r="L47">
        <v>0.29652840332523905</v>
      </c>
      <c r="M47">
        <v>0.30316953129541618</v>
      </c>
      <c r="N47">
        <v>0.31008683647302115</v>
      </c>
      <c r="O47">
        <v>0.31729567660425595</v>
      </c>
      <c r="P47">
        <v>0.32481231270921435</v>
      </c>
      <c r="Q47">
        <v>0.33265393463271842</v>
      </c>
      <c r="R47">
        <v>0.34083867696825737</v>
      </c>
      <c r="S47">
        <v>0.3493856214843421</v>
      </c>
      <c r="T47">
        <v>0.35831478107050957</v>
      </c>
      <c r="U47">
        <v>0.36764705882352944</v>
      </c>
      <c r="V47">
        <v>0.37740417414948024</v>
      </c>
      <c r="W47">
        <v>0.38760854559127644</v>
      </c>
      <c r="X47">
        <v>0.39828311742322886</v>
      </c>
      <c r="Y47">
        <v>0.4094511138002615</v>
      </c>
      <c r="Z47">
        <v>0.4211357003307557</v>
      </c>
      <c r="AA47">
        <v>0.43335952830096025</v>
      </c>
      <c r="AB47">
        <v>0.44614413140515602</v>
      </c>
      <c r="AC47">
        <v>0.45950913880862981</v>
      </c>
      <c r="AD47">
        <v>0.47347126192410638</v>
      </c>
      <c r="AE47">
        <v>0.48804300590189398</v>
      </c>
      <c r="AF47">
        <v>0.50323105139279656</v>
      </c>
      <c r="AG47">
        <v>0.51903424908587481</v>
      </c>
      <c r="AH47">
        <v>0.53544117109764922</v>
      </c>
      <c r="AI47">
        <v>0.55242717280199016</v>
      </c>
      <c r="AJ47">
        <v>0.56995094073444152</v>
      </c>
      <c r="AK47">
        <v>0.58795054273974823</v>
      </c>
      <c r="AL47">
        <v>0.60633906259083237</v>
      </c>
      <c r="AM47">
        <v>0.625</v>
      </c>
      <c r="AN47">
        <v>0.64378275328075596</v>
      </c>
      <c r="AO47">
        <v>0.66249867500397508</v>
      </c>
      <c r="AP47">
        <v>0.68091838837855412</v>
      </c>
      <c r="AQ47">
        <v>0.6987712429686842</v>
      </c>
      <c r="AR47">
        <v>0.71574791789233538</v>
      </c>
      <c r="AS47">
        <v>0.73150716997581611</v>
      </c>
      <c r="AT47">
        <v>0.74568748283986697</v>
      </c>
      <c r="AU47">
        <v>0.75792382823854054</v>
      </c>
      <c r="AV47">
        <v>0.76786889604243902</v>
      </c>
      <c r="AW47">
        <v>0.77521709118255289</v>
      </c>
      <c r="AX47">
        <v>0.77972857693975661</v>
      </c>
      <c r="AY47">
        <v>0.78125</v>
      </c>
      <c r="AZ47">
        <v>0.77972857693975661</v>
      </c>
      <c r="BA47">
        <v>0.77521709118255289</v>
      </c>
      <c r="BB47">
        <v>0.76786889604243902</v>
      </c>
      <c r="BC47">
        <v>0.75792382823854054</v>
      </c>
      <c r="BD47">
        <v>0.74568748283986697</v>
      </c>
      <c r="BE47">
        <v>0.73150716997581611</v>
      </c>
      <c r="BF47">
        <v>0.71574791789233538</v>
      </c>
      <c r="BG47">
        <v>0.6987712429686842</v>
      </c>
      <c r="BH47">
        <v>0.68091838837855412</v>
      </c>
      <c r="BI47">
        <v>0.66249867500397508</v>
      </c>
      <c r="BJ47">
        <v>0.64378275328075596</v>
      </c>
      <c r="BK47">
        <v>0.625</v>
      </c>
      <c r="BL47">
        <v>0.60633906259083237</v>
      </c>
      <c r="BM47">
        <v>0.58795054273974823</v>
      </c>
      <c r="BN47">
        <v>0.56995094073444152</v>
      </c>
      <c r="BO47">
        <v>0.55242717280199016</v>
      </c>
      <c r="BP47">
        <v>0.53544117109764922</v>
      </c>
      <c r="BQ47">
        <v>0.51903424908587481</v>
      </c>
      <c r="BR47">
        <v>0.50323105139279656</v>
      </c>
      <c r="BS47">
        <v>0.48804300590189398</v>
      </c>
      <c r="BT47">
        <v>0.47347126192410638</v>
      </c>
      <c r="BU47">
        <v>0.45950913880862981</v>
      </c>
      <c r="BV47">
        <v>0.44614413140515602</v>
      </c>
      <c r="BW47">
        <v>0.43335952830096025</v>
      </c>
      <c r="BX47">
        <v>0.4211357003307557</v>
      </c>
      <c r="BY47">
        <v>0.4094511138002615</v>
      </c>
      <c r="BZ47">
        <v>0.39828311742322886</v>
      </c>
      <c r="CA47">
        <v>0.38760854559127644</v>
      </c>
      <c r="CB47">
        <v>0.37740417414948024</v>
      </c>
      <c r="CC47">
        <v>0.36764705882352944</v>
      </c>
      <c r="CD47">
        <v>0.35831478107050957</v>
      </c>
      <c r="CE47">
        <v>0.3493856214843421</v>
      </c>
      <c r="CF47">
        <v>0.34083867696825737</v>
      </c>
      <c r="CG47">
        <v>0.33265393463271842</v>
      </c>
      <c r="CH47">
        <v>0.32481231270921435</v>
      </c>
      <c r="CI47">
        <v>0.31729567660425595</v>
      </c>
      <c r="CJ47">
        <v>0.31008683647302115</v>
      </c>
      <c r="CK47">
        <v>0.30316953129541618</v>
      </c>
      <c r="CL47">
        <v>0.29652840332523905</v>
      </c>
      <c r="CM47">
        <v>0.29014896590164357</v>
      </c>
      <c r="CN47">
        <v>0.28401756691617691</v>
      </c>
      <c r="CO47">
        <v>0.27812134968124053</v>
      </c>
      <c r="CP47">
        <v>0.27244821251673307</v>
      </c>
      <c r="CQ47">
        <v>0.2669867680364878</v>
      </c>
      <c r="CR47">
        <v>0.26172630285531684</v>
      </c>
      <c r="CS47">
        <v>0.25665673823536933</v>
      </c>
      <c r="CT47">
        <v>0.25176859203461277</v>
      </c>
      <c r="CU47">
        <v>0.24705294220065463</v>
      </c>
      <c r="CV47">
        <v>0.24250139196198481</v>
      </c>
      <c r="CW47">
        <v>0.23810603679983103</v>
      </c>
    </row>
    <row r="48" spans="1:101">
      <c r="A48">
        <v>0.23669318620492819</v>
      </c>
      <c r="B48">
        <v>0.24100933977490593</v>
      </c>
      <c r="C48">
        <v>0.24547583988573107</v>
      </c>
      <c r="D48">
        <v>0.25010006004002805</v>
      </c>
      <c r="E48">
        <v>0.25488980946443301</v>
      </c>
      <c r="F48">
        <v>0.25985335935189485</v>
      </c>
      <c r="G48">
        <v>0.26499947000158997</v>
      </c>
      <c r="H48">
        <v>0.27033741865521266</v>
      </c>
      <c r="I48">
        <v>0.27587702774498762</v>
      </c>
      <c r="J48">
        <v>0.28162869316208305</v>
      </c>
      <c r="K48">
        <v>0.28760341201827333</v>
      </c>
      <c r="L48">
        <v>0.29381280920141778</v>
      </c>
      <c r="M48">
        <v>0.3002691618075396</v>
      </c>
      <c r="N48">
        <v>0.3069854202578759</v>
      </c>
      <c r="O48">
        <v>0.31397522456458021</v>
      </c>
      <c r="P48">
        <v>0.32125291377714199</v>
      </c>
      <c r="Q48">
        <v>0.32883352610291028</v>
      </c>
      <c r="R48">
        <v>0.33673278652522837</v>
      </c>
      <c r="S48">
        <v>0.34496707791305103</v>
      </c>
      <c r="T48">
        <v>0.35355339059327373</v>
      </c>
      <c r="U48">
        <v>0.36250924410358848</v>
      </c>
      <c r="V48">
        <v>0.37185257331795601</v>
      </c>
      <c r="W48">
        <v>0.38160156929541478</v>
      </c>
      <c r="X48">
        <v>0.39177446300451418</v>
      </c>
      <c r="Y48">
        <v>0.40238923748728156</v>
      </c>
      <c r="Z48">
        <v>0.41346325103476406</v>
      </c>
      <c r="AA48">
        <v>0.42501275057377869</v>
      </c>
      <c r="AB48">
        <v>0.43705225079691601</v>
      </c>
      <c r="AC48">
        <v>0.449593750791004</v>
      </c>
      <c r="AD48">
        <v>0.4626457563735033</v>
      </c>
      <c r="AE48">
        <v>0.47621207359966206</v>
      </c>
      <c r="AF48">
        <v>0.49029033784546006</v>
      </c>
      <c r="AG48">
        <v>0.50487024482626208</v>
      </c>
      <c r="AH48">
        <v>0.51993145675481434</v>
      </c>
      <c r="AI48">
        <v>0.53544117109764922</v>
      </c>
      <c r="AJ48">
        <v>0.55135136423903863</v>
      </c>
      <c r="AK48">
        <v>0.56759576148312474</v>
      </c>
      <c r="AL48">
        <v>0.58408664189499726</v>
      </c>
      <c r="AM48">
        <v>0.60071166416526589</v>
      </c>
      <c r="AN48">
        <v>0.61733099790599355</v>
      </c>
      <c r="AO48">
        <v>0.63377515820424224</v>
      </c>
      <c r="AP48">
        <v>0.64984405613754548</v>
      </c>
      <c r="AQ48">
        <v>0.66530786926543684</v>
      </c>
      <c r="AR48">
        <v>0.6799103665255265</v>
      </c>
      <c r="AS48">
        <v>0.69337524528153638</v>
      </c>
      <c r="AT48">
        <v>0.70541580997887543</v>
      </c>
      <c r="AU48">
        <v>0.71574791789233538</v>
      </c>
      <c r="AV48">
        <v>0.72410555795436538</v>
      </c>
      <c r="AW48">
        <v>0.73025779729623252</v>
      </c>
      <c r="AX48">
        <v>0.73402527439337928</v>
      </c>
      <c r="AY48">
        <v>0.73529411764705888</v>
      </c>
      <c r="AZ48">
        <v>0.73402527439337928</v>
      </c>
      <c r="BA48">
        <v>0.73025779729623252</v>
      </c>
      <c r="BB48">
        <v>0.72410555795436538</v>
      </c>
      <c r="BC48">
        <v>0.71574791789233538</v>
      </c>
      <c r="BD48">
        <v>0.70541580997887543</v>
      </c>
      <c r="BE48">
        <v>0.69337524528153638</v>
      </c>
      <c r="BF48">
        <v>0.6799103665255265</v>
      </c>
      <c r="BG48">
        <v>0.66530786926543684</v>
      </c>
      <c r="BH48">
        <v>0.64984405613754548</v>
      </c>
      <c r="BI48">
        <v>0.63377515820424224</v>
      </c>
      <c r="BJ48">
        <v>0.61733099790599355</v>
      </c>
      <c r="BK48">
        <v>0.60071166416526589</v>
      </c>
      <c r="BL48">
        <v>0.58408664189499726</v>
      </c>
      <c r="BM48">
        <v>0.56759576148312474</v>
      </c>
      <c r="BN48">
        <v>0.55135136423903863</v>
      </c>
      <c r="BO48">
        <v>0.53544117109764922</v>
      </c>
      <c r="BP48">
        <v>0.51993145675481434</v>
      </c>
      <c r="BQ48">
        <v>0.50487024482626208</v>
      </c>
      <c r="BR48">
        <v>0.49029033784546006</v>
      </c>
      <c r="BS48">
        <v>0.47621207359966206</v>
      </c>
      <c r="BT48">
        <v>0.4626457563735033</v>
      </c>
      <c r="BU48">
        <v>0.449593750791004</v>
      </c>
      <c r="BV48">
        <v>0.43705225079691601</v>
      </c>
      <c r="BW48">
        <v>0.42501275057377869</v>
      </c>
      <c r="BX48">
        <v>0.41346325103476406</v>
      </c>
      <c r="BY48">
        <v>0.40238923748728156</v>
      </c>
      <c r="BZ48">
        <v>0.39177446300451418</v>
      </c>
      <c r="CA48">
        <v>0.38160156929541478</v>
      </c>
      <c r="CB48">
        <v>0.37185257331795601</v>
      </c>
      <c r="CC48">
        <v>0.36250924410358848</v>
      </c>
      <c r="CD48">
        <v>0.35355339059327373</v>
      </c>
      <c r="CE48">
        <v>0.34496707791305103</v>
      </c>
      <c r="CF48">
        <v>0.33673278652522837</v>
      </c>
      <c r="CG48">
        <v>0.32883352610291028</v>
      </c>
      <c r="CH48">
        <v>0.32125291377714199</v>
      </c>
      <c r="CI48">
        <v>0.31397522456458021</v>
      </c>
      <c r="CJ48">
        <v>0.3069854202578759</v>
      </c>
      <c r="CK48">
        <v>0.3002691618075396</v>
      </c>
      <c r="CL48">
        <v>0.29381280920141778</v>
      </c>
      <c r="CM48">
        <v>0.28760341201827333</v>
      </c>
      <c r="CN48">
        <v>0.28162869316208305</v>
      </c>
      <c r="CO48">
        <v>0.27587702774498762</v>
      </c>
      <c r="CP48">
        <v>0.27033741865521266</v>
      </c>
      <c r="CQ48">
        <v>0.26499947000158997</v>
      </c>
      <c r="CR48">
        <v>0.25985335935189485</v>
      </c>
      <c r="CS48">
        <v>0.25488980946443301</v>
      </c>
      <c r="CT48">
        <v>0.25010006004002805</v>
      </c>
      <c r="CU48">
        <v>0.24547583988573107</v>
      </c>
      <c r="CV48">
        <v>0.24100933977490593</v>
      </c>
      <c r="CW48">
        <v>0.23669318620492819</v>
      </c>
    </row>
    <row r="49" spans="1:101">
      <c r="A49">
        <v>0.2352218529671817</v>
      </c>
      <c r="B49">
        <v>0.23945657130528786</v>
      </c>
      <c r="C49">
        <v>0.24383572332527201</v>
      </c>
      <c r="D49">
        <v>0.24836615736600115</v>
      </c>
      <c r="E49">
        <v>0.25305510318091129</v>
      </c>
      <c r="F49">
        <v>0.25791019191257203</v>
      </c>
      <c r="G49">
        <v>0.26293947619479452</v>
      </c>
      <c r="H49">
        <v>0.26815145008759006</v>
      </c>
      <c r="I49">
        <v>0.27355506845775529</v>
      </c>
      <c r="J49">
        <v>0.27915976530222086</v>
      </c>
      <c r="K49">
        <v>0.28497547036722076</v>
      </c>
      <c r="L49">
        <v>0.29101262323732424</v>
      </c>
      <c r="M49">
        <v>0.2972821838465588</v>
      </c>
      <c r="N49">
        <v>0.30379563808979598</v>
      </c>
      <c r="O49">
        <v>0.3105649968749708</v>
      </c>
      <c r="P49">
        <v>0.31760278654219537</v>
      </c>
      <c r="Q49">
        <v>0.32492202806877274</v>
      </c>
      <c r="R49">
        <v>0.33253620186150923</v>
      </c>
      <c r="S49">
        <v>0.34045919418927706</v>
      </c>
      <c r="T49">
        <v>0.34870522040729418</v>
      </c>
      <c r="U49">
        <v>0.35728871904689341</v>
      </c>
      <c r="V49">
        <v>0.36622420956815477</v>
      </c>
      <c r="W49">
        <v>0.37552610507881851</v>
      </c>
      <c r="X49">
        <v>0.38520846960085353</v>
      </c>
      <c r="Y49">
        <v>0.39528470752104744</v>
      </c>
      <c r="Z49">
        <v>0.40576717072574719</v>
      </c>
      <c r="AA49">
        <v>0.41666666666666669</v>
      </c>
      <c r="AB49">
        <v>0.42799184837368798</v>
      </c>
      <c r="AC49">
        <v>0.43974846545643242</v>
      </c>
      <c r="AD49">
        <v>0.45193845378886705</v>
      </c>
      <c r="AE49">
        <v>0.46455884140447895</v>
      </c>
      <c r="AF49">
        <v>0.47760044993804385</v>
      </c>
      <c r="AG49">
        <v>0.49104637582399135</v>
      </c>
      <c r="AH49">
        <v>0.50487024482626208</v>
      </c>
      <c r="AI49">
        <v>0.51903424908587481</v>
      </c>
      <c r="AJ49">
        <v>0.53348699972039992</v>
      </c>
      <c r="AK49">
        <v>0.54816126206689331</v>
      </c>
      <c r="AL49">
        <v>0.56297168638880624</v>
      </c>
      <c r="AM49">
        <v>0.5778127044012803</v>
      </c>
      <c r="AN49">
        <v>0.59255682892497152</v>
      </c>
      <c r="AO49">
        <v>0.60705366397329008</v>
      </c>
      <c r="AP49">
        <v>0.6211299937499416</v>
      </c>
      <c r="AQ49">
        <v>0.6345913532085119</v>
      </c>
      <c r="AR49">
        <v>0.64722546634812217</v>
      </c>
      <c r="AS49">
        <v>0.65880784586841235</v>
      </c>
      <c r="AT49">
        <v>0.66910965946523648</v>
      </c>
      <c r="AU49">
        <v>0.67790768068330054</v>
      </c>
      <c r="AV49">
        <v>0.68499578043898868</v>
      </c>
      <c r="AW49">
        <v>0.69019703796779086</v>
      </c>
      <c r="AX49">
        <v>0.69337524528153638</v>
      </c>
      <c r="AY49">
        <v>0.69444444444444442</v>
      </c>
      <c r="AZ49">
        <v>0.69337524528153638</v>
      </c>
      <c r="BA49">
        <v>0.69019703796779086</v>
      </c>
      <c r="BB49">
        <v>0.68499578043898868</v>
      </c>
      <c r="BC49">
        <v>0.67790768068330054</v>
      </c>
      <c r="BD49">
        <v>0.66910965946523648</v>
      </c>
      <c r="BE49">
        <v>0.65880784586841235</v>
      </c>
      <c r="BF49">
        <v>0.64722546634812217</v>
      </c>
      <c r="BG49">
        <v>0.6345913532085119</v>
      </c>
      <c r="BH49">
        <v>0.6211299937499416</v>
      </c>
      <c r="BI49">
        <v>0.60705366397329008</v>
      </c>
      <c r="BJ49">
        <v>0.59255682892497152</v>
      </c>
      <c r="BK49">
        <v>0.5778127044012803</v>
      </c>
      <c r="BL49">
        <v>0.56297168638880624</v>
      </c>
      <c r="BM49">
        <v>0.54816126206689331</v>
      </c>
      <c r="BN49">
        <v>0.53348699972039992</v>
      </c>
      <c r="BO49">
        <v>0.51903424908587481</v>
      </c>
      <c r="BP49">
        <v>0.50487024482626208</v>
      </c>
      <c r="BQ49">
        <v>0.49104637582399135</v>
      </c>
      <c r="BR49">
        <v>0.47760044993804385</v>
      </c>
      <c r="BS49">
        <v>0.46455884140447895</v>
      </c>
      <c r="BT49">
        <v>0.45193845378886705</v>
      </c>
      <c r="BU49">
        <v>0.43974846545643242</v>
      </c>
      <c r="BV49">
        <v>0.42799184837368798</v>
      </c>
      <c r="BW49">
        <v>0.41666666666666669</v>
      </c>
      <c r="BX49">
        <v>0.40576717072574719</v>
      </c>
      <c r="BY49">
        <v>0.39528470752104744</v>
      </c>
      <c r="BZ49">
        <v>0.38520846960085353</v>
      </c>
      <c r="CA49">
        <v>0.37552610507881851</v>
      </c>
      <c r="CB49">
        <v>0.36622420956815477</v>
      </c>
      <c r="CC49">
        <v>0.35728871904689341</v>
      </c>
      <c r="CD49">
        <v>0.34870522040729418</v>
      </c>
      <c r="CE49">
        <v>0.34045919418927706</v>
      </c>
      <c r="CF49">
        <v>0.33253620186150923</v>
      </c>
      <c r="CG49">
        <v>0.32492202806877274</v>
      </c>
      <c r="CH49">
        <v>0.31760278654219537</v>
      </c>
      <c r="CI49">
        <v>0.3105649968749708</v>
      </c>
      <c r="CJ49">
        <v>0.30379563808979598</v>
      </c>
      <c r="CK49">
        <v>0.2972821838465588</v>
      </c>
      <c r="CL49">
        <v>0.29101262323732424</v>
      </c>
      <c r="CM49">
        <v>0.28497547036722076</v>
      </c>
      <c r="CN49">
        <v>0.27915976530222086</v>
      </c>
      <c r="CO49">
        <v>0.27355506845775529</v>
      </c>
      <c r="CP49">
        <v>0.26815145008759006</v>
      </c>
      <c r="CQ49">
        <v>0.26293947619479452</v>
      </c>
      <c r="CR49">
        <v>0.25791019191257203</v>
      </c>
      <c r="CS49">
        <v>0.25305510318091129</v>
      </c>
      <c r="CT49">
        <v>0.24836615736600115</v>
      </c>
      <c r="CU49">
        <v>0.24383572332527201</v>
      </c>
      <c r="CV49">
        <v>0.23945657130528786</v>
      </c>
      <c r="CW49">
        <v>0.2352218529671817</v>
      </c>
    </row>
    <row r="50" spans="1:101">
      <c r="A50">
        <v>0.23369589514708722</v>
      </c>
      <c r="B50">
        <v>0.23784727269136338</v>
      </c>
      <c r="C50">
        <v>0.24213713882064364</v>
      </c>
      <c r="D50">
        <v>0.24657182598514737</v>
      </c>
      <c r="E50">
        <v>0.25115799632881114</v>
      </c>
      <c r="F50">
        <v>0.25590265594760714</v>
      </c>
      <c r="G50">
        <v>0.26081316861823595</v>
      </c>
      <c r="H50">
        <v>0.26589726863219815</v>
      </c>
      <c r="I50">
        <v>0.2711630722733202</v>
      </c>
      <c r="J50">
        <v>0.27661908735786001</v>
      </c>
      <c r="K50">
        <v>0.28227422011071557</v>
      </c>
      <c r="L50">
        <v>0.28813777847348382</v>
      </c>
      <c r="M50">
        <v>0.29421947072365656</v>
      </c>
      <c r="N50">
        <v>0.30052939802146561</v>
      </c>
      <c r="O50">
        <v>0.30707803918297555</v>
      </c>
      <c r="P50">
        <v>0.31387622559489087</v>
      </c>
      <c r="Q50">
        <v>0.32093510372693551</v>
      </c>
      <c r="R50">
        <v>0.32826608214930636</v>
      </c>
      <c r="S50">
        <v>0.33588075931278694</v>
      </c>
      <c r="T50">
        <v>0.34379082758505752</v>
      </c>
      <c r="U50">
        <v>0.35200794814759523</v>
      </c>
      <c r="V50">
        <v>0.36054359033610062</v>
      </c>
      <c r="W50">
        <v>0.36940882785346352</v>
      </c>
      <c r="X50">
        <v>0.37861408300961419</v>
      </c>
      <c r="Y50">
        <v>0.38816880877783555</v>
      </c>
      <c r="Z50">
        <v>0.39808109706155126</v>
      </c>
      <c r="AA50">
        <v>0.40835720024050076</v>
      </c>
      <c r="AB50">
        <v>0.41900095197124432</v>
      </c>
      <c r="AC50">
        <v>0.43001307259611338</v>
      </c>
      <c r="AD50">
        <v>0.44139034471653044</v>
      </c>
      <c r="AE50">
        <v>0.45312464599650859</v>
      </c>
      <c r="AF50">
        <v>0.46520182972799179</v>
      </c>
      <c r="AG50">
        <v>0.47760044993804385</v>
      </c>
      <c r="AH50">
        <v>0.49029033784546006</v>
      </c>
      <c r="AI50">
        <v>0.50323105139279656</v>
      </c>
      <c r="AJ50">
        <v>0.51637024048251723</v>
      </c>
      <c r="AK50">
        <v>0.52964199825879477</v>
      </c>
      <c r="AL50">
        <v>0.54296530345383676</v>
      </c>
      <c r="AM50">
        <v>0.55624269936248105</v>
      </c>
      <c r="AN50">
        <v>0.56935939834284621</v>
      </c>
      <c r="AO50">
        <v>0.58218304104077789</v>
      </c>
      <c r="AP50">
        <v>0.5945643676931176</v>
      </c>
      <c r="AQ50">
        <v>0.60633906259083237</v>
      </c>
      <c r="AR50">
        <v>0.61733099790599355</v>
      </c>
      <c r="AS50">
        <v>0.62735701653561948</v>
      </c>
      <c r="AT50">
        <v>0.63623324819910954</v>
      </c>
      <c r="AU50">
        <v>0.64378275328075596</v>
      </c>
      <c r="AV50">
        <v>0.64984405613754548</v>
      </c>
      <c r="AW50">
        <v>0.65427990323776719</v>
      </c>
      <c r="AX50">
        <v>0.65698541403454591</v>
      </c>
      <c r="AY50">
        <v>0.65789473684210531</v>
      </c>
      <c r="AZ50">
        <v>0.65698541403454591</v>
      </c>
      <c r="BA50">
        <v>0.65427990323776719</v>
      </c>
      <c r="BB50">
        <v>0.64984405613754548</v>
      </c>
      <c r="BC50">
        <v>0.64378275328075596</v>
      </c>
      <c r="BD50">
        <v>0.63623324819910954</v>
      </c>
      <c r="BE50">
        <v>0.62735701653561948</v>
      </c>
      <c r="BF50">
        <v>0.61733099790599355</v>
      </c>
      <c r="BG50">
        <v>0.60633906259083237</v>
      </c>
      <c r="BH50">
        <v>0.5945643676931176</v>
      </c>
      <c r="BI50">
        <v>0.58218304104077789</v>
      </c>
      <c r="BJ50">
        <v>0.56935939834284621</v>
      </c>
      <c r="BK50">
        <v>0.55624269936248105</v>
      </c>
      <c r="BL50">
        <v>0.54296530345383676</v>
      </c>
      <c r="BM50">
        <v>0.52964199825879477</v>
      </c>
      <c r="BN50">
        <v>0.51637024048251723</v>
      </c>
      <c r="BO50">
        <v>0.50323105139279656</v>
      </c>
      <c r="BP50">
        <v>0.49029033784546006</v>
      </c>
      <c r="BQ50">
        <v>0.47760044993804385</v>
      </c>
      <c r="BR50">
        <v>0.46520182972799179</v>
      </c>
      <c r="BS50">
        <v>0.45312464599650859</v>
      </c>
      <c r="BT50">
        <v>0.44139034471653044</v>
      </c>
      <c r="BU50">
        <v>0.43001307259611338</v>
      </c>
      <c r="BV50">
        <v>0.41900095197124432</v>
      </c>
      <c r="BW50">
        <v>0.40835720024050076</v>
      </c>
      <c r="BX50">
        <v>0.39808109706155126</v>
      </c>
      <c r="BY50">
        <v>0.38816880877783555</v>
      </c>
      <c r="BZ50">
        <v>0.37861408300961419</v>
      </c>
      <c r="CA50">
        <v>0.36940882785346352</v>
      </c>
      <c r="CB50">
        <v>0.36054359033610062</v>
      </c>
      <c r="CC50">
        <v>0.35200794814759523</v>
      </c>
      <c r="CD50">
        <v>0.34379082758505752</v>
      </c>
      <c r="CE50">
        <v>0.33588075931278694</v>
      </c>
      <c r="CF50">
        <v>0.32826608214930636</v>
      </c>
      <c r="CG50">
        <v>0.32093510372693551</v>
      </c>
      <c r="CH50">
        <v>0.31387622559489087</v>
      </c>
      <c r="CI50">
        <v>0.30707803918297555</v>
      </c>
      <c r="CJ50">
        <v>0.30052939802146561</v>
      </c>
      <c r="CK50">
        <v>0.29421947072365656</v>
      </c>
      <c r="CL50">
        <v>0.28813777847348382</v>
      </c>
      <c r="CM50">
        <v>0.28227422011071557</v>
      </c>
      <c r="CN50">
        <v>0.27661908735786001</v>
      </c>
      <c r="CO50">
        <v>0.2711630722733202</v>
      </c>
      <c r="CP50">
        <v>0.26589726863219815</v>
      </c>
      <c r="CQ50">
        <v>0.26081316861823595</v>
      </c>
      <c r="CR50">
        <v>0.25590265594760714</v>
      </c>
      <c r="CS50">
        <v>0.25115799632881114</v>
      </c>
      <c r="CT50">
        <v>0.24657182598514737</v>
      </c>
      <c r="CU50">
        <v>0.24213713882064364</v>
      </c>
      <c r="CV50">
        <v>0.23784727269136338</v>
      </c>
      <c r="CW50">
        <v>0.23369589514708722</v>
      </c>
    </row>
    <row r="51" spans="1:101">
      <c r="A51">
        <v>0.23211917272131483</v>
      </c>
      <c r="B51">
        <v>0.23618562339163229</v>
      </c>
      <c r="C51">
        <v>0.24038461538461539</v>
      </c>
      <c r="D51">
        <v>0.24472197756079214</v>
      </c>
      <c r="E51">
        <v>0.24920381963403124</v>
      </c>
      <c r="F51">
        <v>0.25383654128340477</v>
      </c>
      <c r="G51">
        <v>0.25862684018824</v>
      </c>
      <c r="H51">
        <v>0.2635817185722405</v>
      </c>
      <c r="I51">
        <v>0.26870848774521733</v>
      </c>
      <c r="J51">
        <v>0.27401477001338403</v>
      </c>
      <c r="K51">
        <v>0.27950849718747373</v>
      </c>
      <c r="L51">
        <v>0.28519790474767209</v>
      </c>
      <c r="M51">
        <v>0.29109152052038895</v>
      </c>
      <c r="N51">
        <v>0.2971981464784213</v>
      </c>
      <c r="O51">
        <v>0.30352683198664504</v>
      </c>
      <c r="P51">
        <v>0.31008683647302115</v>
      </c>
      <c r="Q51">
        <v>0.31688757910212112</v>
      </c>
      <c r="R51">
        <v>0.32393857255834013</v>
      </c>
      <c r="S51">
        <v>0.33124933750198754</v>
      </c>
      <c r="T51">
        <v>0.3388292936388082</v>
      </c>
      <c r="U51">
        <v>0.34668762264076819</v>
      </c>
      <c r="V51">
        <v>0.35483309737728724</v>
      </c>
      <c r="W51">
        <v>0.36327387107443526</v>
      </c>
      <c r="X51">
        <v>0.37201721914108599</v>
      </c>
      <c r="Y51">
        <v>0.38106922553105771</v>
      </c>
      <c r="Z51">
        <v>0.39043440472151519</v>
      </c>
      <c r="AA51">
        <v>0.40011524979029994</v>
      </c>
      <c r="AB51">
        <v>0.41011169682799165</v>
      </c>
      <c r="AC51">
        <v>0.42042049624769529</v>
      </c>
      <c r="AD51">
        <v>0.43103448275862066</v>
      </c>
      <c r="AE51">
        <v>0.44194173824159216</v>
      </c>
      <c r="AF51">
        <v>0.45312464599650859</v>
      </c>
      <c r="AG51">
        <v>0.46455884140447895</v>
      </c>
      <c r="AH51">
        <v>0.47621207359966206</v>
      </c>
      <c r="AI51">
        <v>0.48804300590189398</v>
      </c>
      <c r="AJ51">
        <v>0.5</v>
      </c>
      <c r="AK51">
        <v>0.51201995032440029</v>
      </c>
      <c r="AL51">
        <v>0.52402726018789814</v>
      </c>
      <c r="AM51">
        <v>0.53593307857034012</v>
      </c>
      <c r="AN51">
        <v>0.54763494292290438</v>
      </c>
      <c r="AO51">
        <v>0.55901699437494745</v>
      </c>
      <c r="AP51">
        <v>0.56995094073444152</v>
      </c>
      <c r="AQ51">
        <v>0.58029793180328715</v>
      </c>
      <c r="AR51">
        <v>0.58991147272876088</v>
      </c>
      <c r="AS51">
        <v>0.59864142826321964</v>
      </c>
      <c r="AT51">
        <v>0.60633906259083237</v>
      </c>
      <c r="AU51">
        <v>0.61286292230682515</v>
      </c>
      <c r="AV51">
        <v>0.61808522054268589</v>
      </c>
      <c r="AW51">
        <v>0.62189824388124326</v>
      </c>
      <c r="AX51">
        <v>0.62422021179865284</v>
      </c>
      <c r="AY51">
        <v>0.625</v>
      </c>
      <c r="AZ51">
        <v>0.62422021179865284</v>
      </c>
      <c r="BA51">
        <v>0.62189824388124326</v>
      </c>
      <c r="BB51">
        <v>0.61808522054268589</v>
      </c>
      <c r="BC51">
        <v>0.61286292230682515</v>
      </c>
      <c r="BD51">
        <v>0.60633906259083237</v>
      </c>
      <c r="BE51">
        <v>0.59864142826321964</v>
      </c>
      <c r="BF51">
        <v>0.58991147272876088</v>
      </c>
      <c r="BG51">
        <v>0.58029793180328715</v>
      </c>
      <c r="BH51">
        <v>0.56995094073444152</v>
      </c>
      <c r="BI51">
        <v>0.55901699437494745</v>
      </c>
      <c r="BJ51">
        <v>0.54763494292290438</v>
      </c>
      <c r="BK51">
        <v>0.53593307857034012</v>
      </c>
      <c r="BL51">
        <v>0.52402726018789814</v>
      </c>
      <c r="BM51">
        <v>0.51201995032440029</v>
      </c>
      <c r="BN51">
        <v>0.5</v>
      </c>
      <c r="BO51">
        <v>0.48804300590189398</v>
      </c>
      <c r="BP51">
        <v>0.47621207359966206</v>
      </c>
      <c r="BQ51">
        <v>0.46455884140447895</v>
      </c>
      <c r="BR51">
        <v>0.45312464599650859</v>
      </c>
      <c r="BS51">
        <v>0.44194173824159216</v>
      </c>
      <c r="BT51">
        <v>0.43103448275862066</v>
      </c>
      <c r="BU51">
        <v>0.42042049624769529</v>
      </c>
      <c r="BV51">
        <v>0.41011169682799165</v>
      </c>
      <c r="BW51">
        <v>0.40011524979029994</v>
      </c>
      <c r="BX51">
        <v>0.39043440472151519</v>
      </c>
      <c r="BY51">
        <v>0.38106922553105771</v>
      </c>
      <c r="BZ51">
        <v>0.37201721914108599</v>
      </c>
      <c r="CA51">
        <v>0.36327387107443526</v>
      </c>
      <c r="CB51">
        <v>0.35483309737728724</v>
      </c>
      <c r="CC51">
        <v>0.34668762264076819</v>
      </c>
      <c r="CD51">
        <v>0.3388292936388082</v>
      </c>
      <c r="CE51">
        <v>0.33124933750198754</v>
      </c>
      <c r="CF51">
        <v>0.32393857255834013</v>
      </c>
      <c r="CG51">
        <v>0.31688757910212112</v>
      </c>
      <c r="CH51">
        <v>0.31008683647302115</v>
      </c>
      <c r="CI51">
        <v>0.30352683198664504</v>
      </c>
      <c r="CJ51">
        <v>0.2971981464784213</v>
      </c>
      <c r="CK51">
        <v>0.29109152052038895</v>
      </c>
      <c r="CL51">
        <v>0.28519790474767209</v>
      </c>
      <c r="CM51">
        <v>0.27950849718747373</v>
      </c>
      <c r="CN51">
        <v>0.27401477001338403</v>
      </c>
      <c r="CO51">
        <v>0.26870848774521733</v>
      </c>
      <c r="CP51">
        <v>0.2635817185722405</v>
      </c>
      <c r="CQ51">
        <v>0.25862684018824</v>
      </c>
      <c r="CR51">
        <v>0.25383654128340477</v>
      </c>
      <c r="CS51">
        <v>0.24920381963403124</v>
      </c>
      <c r="CT51">
        <v>0.24472197756079214</v>
      </c>
      <c r="CU51">
        <v>0.24038461538461539</v>
      </c>
      <c r="CV51">
        <v>0.23618562339163229</v>
      </c>
      <c r="CW51">
        <v>0.23211917272131483</v>
      </c>
    </row>
    <row r="52" spans="1:101">
      <c r="A52">
        <v>0.23049552640184034</v>
      </c>
      <c r="B52">
        <v>0.23447577296379027</v>
      </c>
      <c r="C52">
        <v>0.23858263929744508</v>
      </c>
      <c r="D52">
        <v>0.24282146558931603</v>
      </c>
      <c r="E52">
        <v>0.24719782713669403</v>
      </c>
      <c r="F52">
        <v>0.25171753888757376</v>
      </c>
      <c r="G52">
        <v>0.25638665846127273</v>
      </c>
      <c r="H52">
        <v>0.26121148720535808</v>
      </c>
      <c r="I52">
        <v>0.266198568749975</v>
      </c>
      <c r="J52">
        <v>0.27135468440812965</v>
      </c>
      <c r="K52">
        <v>0.27668684463685733</v>
      </c>
      <c r="L52">
        <v>0.2822022756160818</v>
      </c>
      <c r="M52">
        <v>0.28790839981554917</v>
      </c>
      <c r="N52">
        <v>0.29381280920141778</v>
      </c>
      <c r="O52">
        <v>0.29992322947862271</v>
      </c>
      <c r="P52">
        <v>0.3062474734687658</v>
      </c>
      <c r="Q52">
        <v>0.31279338138209273</v>
      </c>
      <c r="R52">
        <v>0.31956874535307106</v>
      </c>
      <c r="S52">
        <v>0.32658121517072758</v>
      </c>
      <c r="T52">
        <v>0.33383818164852092</v>
      </c>
      <c r="U52">
        <v>0.34134663354960021</v>
      </c>
      <c r="V52">
        <v>0.34911298342371599</v>
      </c>
      <c r="W52">
        <v>0.35714285714285715</v>
      </c>
      <c r="X52">
        <v>0.36544084137792882</v>
      </c>
      <c r="Y52">
        <v>0.37401018279025078</v>
      </c>
      <c r="Z52">
        <v>0.38285243239480549</v>
      </c>
      <c r="AA52">
        <v>0.3919670284931655</v>
      </c>
      <c r="AB52">
        <v>0.40135081191745975</v>
      </c>
      <c r="AC52">
        <v>0.41099746826339323</v>
      </c>
      <c r="AD52">
        <v>0.42089689356342119</v>
      </c>
      <c r="AE52">
        <v>0.43103448275862066</v>
      </c>
      <c r="AF52">
        <v>0.44139034471653044</v>
      </c>
      <c r="AG52">
        <v>0.45193845378886705</v>
      </c>
      <c r="AH52">
        <v>0.4626457563735033</v>
      </c>
      <c r="AI52">
        <v>0.47347126192410638</v>
      </c>
      <c r="AJ52">
        <v>0.48436516143258035</v>
      </c>
      <c r="AK52">
        <v>0.49526803234395456</v>
      </c>
      <c r="AL52">
        <v>0.50611020636182258</v>
      </c>
      <c r="AM52">
        <v>0.51681139412170196</v>
      </c>
      <c r="AN52">
        <v>0.52728067576199733</v>
      </c>
      <c r="AO52">
        <v>0.53741697549043466</v>
      </c>
      <c r="AP52">
        <v>0.54711013691551058</v>
      </c>
      <c r="AQ52">
        <v>0.55624269936248105</v>
      </c>
      <c r="AR52">
        <v>0.56469243931578206</v>
      </c>
      <c r="AS52">
        <v>0.57233568311953764</v>
      </c>
      <c r="AT52">
        <v>0.57905131826509937</v>
      </c>
      <c r="AU52">
        <v>0.58472533715623498</v>
      </c>
      <c r="AV52">
        <v>0.58925565098878963</v>
      </c>
      <c r="AW52">
        <v>0.59255682892497152</v>
      </c>
      <c r="AX52">
        <v>0.5945643676931176</v>
      </c>
      <c r="AY52">
        <v>0.59523809523809523</v>
      </c>
      <c r="AZ52">
        <v>0.5945643676931176</v>
      </c>
      <c r="BA52">
        <v>0.59255682892497152</v>
      </c>
      <c r="BB52">
        <v>0.58925565098878963</v>
      </c>
      <c r="BC52">
        <v>0.58472533715623498</v>
      </c>
      <c r="BD52">
        <v>0.57905131826509937</v>
      </c>
      <c r="BE52">
        <v>0.57233568311953764</v>
      </c>
      <c r="BF52">
        <v>0.56469243931578206</v>
      </c>
      <c r="BG52">
        <v>0.55624269936248105</v>
      </c>
      <c r="BH52">
        <v>0.54711013691551058</v>
      </c>
      <c r="BI52">
        <v>0.53741697549043466</v>
      </c>
      <c r="BJ52">
        <v>0.52728067576199733</v>
      </c>
      <c r="BK52">
        <v>0.51681139412170196</v>
      </c>
      <c r="BL52">
        <v>0.50611020636182258</v>
      </c>
      <c r="BM52">
        <v>0.49526803234395456</v>
      </c>
      <c r="BN52">
        <v>0.48436516143258035</v>
      </c>
      <c r="BO52">
        <v>0.47347126192410638</v>
      </c>
      <c r="BP52">
        <v>0.4626457563735033</v>
      </c>
      <c r="BQ52">
        <v>0.45193845378886705</v>
      </c>
      <c r="BR52">
        <v>0.44139034471653044</v>
      </c>
      <c r="BS52">
        <v>0.43103448275862066</v>
      </c>
      <c r="BT52">
        <v>0.42089689356342119</v>
      </c>
      <c r="BU52">
        <v>0.41099746826339323</v>
      </c>
      <c r="BV52">
        <v>0.40135081191745975</v>
      </c>
      <c r="BW52">
        <v>0.3919670284931655</v>
      </c>
      <c r="BX52">
        <v>0.38285243239480549</v>
      </c>
      <c r="BY52">
        <v>0.37401018279025078</v>
      </c>
      <c r="BZ52">
        <v>0.36544084137792882</v>
      </c>
      <c r="CA52">
        <v>0.35714285714285715</v>
      </c>
      <c r="CB52">
        <v>0.34911298342371599</v>
      </c>
      <c r="CC52">
        <v>0.34134663354960021</v>
      </c>
      <c r="CD52">
        <v>0.33383818164852092</v>
      </c>
      <c r="CE52">
        <v>0.32658121517072758</v>
      </c>
      <c r="CF52">
        <v>0.31956874535307106</v>
      </c>
      <c r="CG52">
        <v>0.31279338138209273</v>
      </c>
      <c r="CH52">
        <v>0.3062474734687658</v>
      </c>
      <c r="CI52">
        <v>0.29992322947862271</v>
      </c>
      <c r="CJ52">
        <v>0.29381280920141778</v>
      </c>
      <c r="CK52">
        <v>0.28790839981554917</v>
      </c>
      <c r="CL52">
        <v>0.2822022756160818</v>
      </c>
      <c r="CM52">
        <v>0.27668684463685733</v>
      </c>
      <c r="CN52">
        <v>0.27135468440812965</v>
      </c>
      <c r="CO52">
        <v>0.266198568749975</v>
      </c>
      <c r="CP52">
        <v>0.26121148720535808</v>
      </c>
      <c r="CQ52">
        <v>0.25638665846127273</v>
      </c>
      <c r="CR52">
        <v>0.25171753888757376</v>
      </c>
      <c r="CS52">
        <v>0.24719782713669403</v>
      </c>
      <c r="CT52">
        <v>0.24282146558931603</v>
      </c>
      <c r="CU52">
        <v>0.23858263929744508</v>
      </c>
      <c r="CV52">
        <v>0.23447577296379027</v>
      </c>
      <c r="CW52">
        <v>0.23049552640184034</v>
      </c>
    </row>
    <row r="53" spans="1:101">
      <c r="A53">
        <v>0.22882875810569139</v>
      </c>
      <c r="B53">
        <v>0.23272181979195469</v>
      </c>
      <c r="C53">
        <v>0.23673563096205319</v>
      </c>
      <c r="D53">
        <v>0.24087506025490388</v>
      </c>
      <c r="E53">
        <v>0.24514516892273003</v>
      </c>
      <c r="F53">
        <v>0.24955121136644465</v>
      </c>
      <c r="G53">
        <v>0.25409863380679426</v>
      </c>
      <c r="H53">
        <v>0.25879307063294732</v>
      </c>
      <c r="I53">
        <v>0.26364033788099867</v>
      </c>
      <c r="J53">
        <v>0.26864642319011178</v>
      </c>
      <c r="K53">
        <v>0.27381747146145219</v>
      </c>
      <c r="L53">
        <v>0.27915976530222086</v>
      </c>
      <c r="M53">
        <v>0.28467969917142311</v>
      </c>
      <c r="N53">
        <v>0.2903837459529261</v>
      </c>
      <c r="O53">
        <v>0.29627841446248576</v>
      </c>
      <c r="P53">
        <v>0.3023701961467874</v>
      </c>
      <c r="Q53">
        <v>0.30866549895299678</v>
      </c>
      <c r="R53">
        <v>0.31517056603706201</v>
      </c>
      <c r="S53">
        <v>0.32189137664037798</v>
      </c>
      <c r="T53">
        <v>0.32883352610291028</v>
      </c>
      <c r="U53">
        <v>0.33600208160654393</v>
      </c>
      <c r="V53">
        <v>0.34340140987172252</v>
      </c>
      <c r="W53">
        <v>0.35103497268858153</v>
      </c>
      <c r="X53">
        <v>0.35890508588763398</v>
      </c>
      <c r="Y53">
        <v>0.36701263719668964</v>
      </c>
      <c r="Z53">
        <v>0.37535675846137762</v>
      </c>
      <c r="AA53">
        <v>0.38393444802121951</v>
      </c>
      <c r="AB53">
        <v>0.39274013975418431</v>
      </c>
      <c r="AC53">
        <v>0.40176521658326564</v>
      </c>
      <c r="AD53">
        <v>0.41099746826339323</v>
      </c>
      <c r="AE53">
        <v>0.42042049624769529</v>
      </c>
      <c r="AF53">
        <v>0.43001307259611338</v>
      </c>
      <c r="AG53">
        <v>0.43974846545643242</v>
      </c>
      <c r="AH53">
        <v>0.449593750791004</v>
      </c>
      <c r="AI53">
        <v>0.45950913880862981</v>
      </c>
      <c r="AJ53">
        <v>0.4694473538679248</v>
      </c>
      <c r="AK53">
        <v>0.47935311802960651</v>
      </c>
      <c r="AL53">
        <v>0.48916280012177021</v>
      </c>
      <c r="AM53">
        <v>0.49880430279226384</v>
      </c>
      <c r="AN53">
        <v>0.50819726761358852</v>
      </c>
      <c r="AO53">
        <v>0.51725368037648001</v>
      </c>
      <c r="AP53">
        <v>0.52587895238958904</v>
      </c>
      <c r="AQ53">
        <v>0.5339735360729756</v>
      </c>
      <c r="AR53">
        <v>0.54143510228026248</v>
      </c>
      <c r="AS53">
        <v>0.54816126206689331</v>
      </c>
      <c r="AT53">
        <v>0.55405275897242034</v>
      </c>
      <c r="AU53">
        <v>0.55901699437494745</v>
      </c>
      <c r="AV53">
        <v>0.56297168638880624</v>
      </c>
      <c r="AW53">
        <v>0.56584841276574083</v>
      </c>
      <c r="AX53">
        <v>0.56759576148312474</v>
      </c>
      <c r="AY53">
        <v>0.56818181818181823</v>
      </c>
      <c r="AZ53">
        <v>0.56759576148312474</v>
      </c>
      <c r="BA53">
        <v>0.56584841276574083</v>
      </c>
      <c r="BB53">
        <v>0.56297168638880624</v>
      </c>
      <c r="BC53">
        <v>0.55901699437494745</v>
      </c>
      <c r="BD53">
        <v>0.55405275897242034</v>
      </c>
      <c r="BE53">
        <v>0.54816126206689331</v>
      </c>
      <c r="BF53">
        <v>0.54143510228026248</v>
      </c>
      <c r="BG53">
        <v>0.5339735360729756</v>
      </c>
      <c r="BH53">
        <v>0.52587895238958904</v>
      </c>
      <c r="BI53">
        <v>0.51725368037648001</v>
      </c>
      <c r="BJ53">
        <v>0.50819726761358852</v>
      </c>
      <c r="BK53">
        <v>0.49880430279226384</v>
      </c>
      <c r="BL53">
        <v>0.48916280012177021</v>
      </c>
      <c r="BM53">
        <v>0.47935311802960651</v>
      </c>
      <c r="BN53">
        <v>0.4694473538679248</v>
      </c>
      <c r="BO53">
        <v>0.45950913880862981</v>
      </c>
      <c r="BP53">
        <v>0.449593750791004</v>
      </c>
      <c r="BQ53">
        <v>0.43974846545643242</v>
      </c>
      <c r="BR53">
        <v>0.43001307259611338</v>
      </c>
      <c r="BS53">
        <v>0.42042049624769529</v>
      </c>
      <c r="BT53">
        <v>0.41099746826339323</v>
      </c>
      <c r="BU53">
        <v>0.40176521658326564</v>
      </c>
      <c r="BV53">
        <v>0.39274013975418431</v>
      </c>
      <c r="BW53">
        <v>0.38393444802121951</v>
      </c>
      <c r="BX53">
        <v>0.37535675846137762</v>
      </c>
      <c r="BY53">
        <v>0.36701263719668964</v>
      </c>
      <c r="BZ53">
        <v>0.35890508588763398</v>
      </c>
      <c r="CA53">
        <v>0.35103497268858153</v>
      </c>
      <c r="CB53">
        <v>0.34340140987172252</v>
      </c>
      <c r="CC53">
        <v>0.33600208160654393</v>
      </c>
      <c r="CD53">
        <v>0.32883352610291028</v>
      </c>
      <c r="CE53">
        <v>0.32189137664037798</v>
      </c>
      <c r="CF53">
        <v>0.31517056603706201</v>
      </c>
      <c r="CG53">
        <v>0.30866549895299678</v>
      </c>
      <c r="CH53">
        <v>0.3023701961467874</v>
      </c>
      <c r="CI53">
        <v>0.29627841446248576</v>
      </c>
      <c r="CJ53">
        <v>0.2903837459529261</v>
      </c>
      <c r="CK53">
        <v>0.28467969917142311</v>
      </c>
      <c r="CL53">
        <v>0.27915976530222086</v>
      </c>
      <c r="CM53">
        <v>0.27381747146145219</v>
      </c>
      <c r="CN53">
        <v>0.26864642319011178</v>
      </c>
      <c r="CO53">
        <v>0.26364033788099867</v>
      </c>
      <c r="CP53">
        <v>0.25879307063294732</v>
      </c>
      <c r="CQ53">
        <v>0.25409863380679426</v>
      </c>
      <c r="CR53">
        <v>0.24955121136644465</v>
      </c>
      <c r="CS53">
        <v>0.24514516892273003</v>
      </c>
      <c r="CT53">
        <v>0.24087506025490388</v>
      </c>
      <c r="CU53">
        <v>0.23673563096205319</v>
      </c>
      <c r="CV53">
        <v>0.23272181979195469</v>
      </c>
      <c r="CW53">
        <v>0.22882875810569139</v>
      </c>
    </row>
    <row r="54" spans="1:101">
      <c r="A54">
        <v>0.22712261316964366</v>
      </c>
      <c r="B54">
        <v>0.23092779185536449</v>
      </c>
      <c r="C54">
        <v>0.23484792414703962</v>
      </c>
      <c r="D54">
        <v>0.23888742607653632</v>
      </c>
      <c r="E54">
        <v>0.24305086711954235</v>
      </c>
      <c r="F54">
        <v>0.24734296727668903</v>
      </c>
      <c r="G54">
        <v>0.25176859203461277</v>
      </c>
      <c r="H54">
        <v>0.25633274474845685</v>
      </c>
      <c r="I54">
        <v>0.26104055590520886</v>
      </c>
      <c r="J54">
        <v>0.26589726863219815</v>
      </c>
      <c r="K54">
        <v>0.27090821970547974</v>
      </c>
      <c r="L54">
        <v>0.27607881518711636</v>
      </c>
      <c r="M54">
        <v>0.28141449967705029</v>
      </c>
      <c r="N54">
        <v>0.28692071800305541</v>
      </c>
      <c r="O54">
        <v>0.29260286799032642</v>
      </c>
      <c r="P54">
        <v>0.29846624275045502</v>
      </c>
      <c r="Q54">
        <v>0.30451596070880993</v>
      </c>
      <c r="R54">
        <v>0.3107568813522677</v>
      </c>
      <c r="S54">
        <v>0.3171935044307474</v>
      </c>
      <c r="T54">
        <v>0.3238298500942749</v>
      </c>
      <c r="U54">
        <v>0.33066931720496501</v>
      </c>
      <c r="V54">
        <v>0.337714516848937</v>
      </c>
      <c r="W54">
        <v>0.34496707791305103</v>
      </c>
      <c r="X54">
        <v>0.35242742152162559</v>
      </c>
      <c r="Y54">
        <v>0.36009450119729836</v>
      </c>
      <c r="Z54">
        <v>0.36796550588091481</v>
      </c>
      <c r="AA54">
        <v>0.37603552349761676</v>
      </c>
      <c r="AB54">
        <v>0.38429716368834105</v>
      </c>
      <c r="AC54">
        <v>0.39274013975418431</v>
      </c>
      <c r="AD54">
        <v>0.40135081191745975</v>
      </c>
      <c r="AE54">
        <v>0.41011169682799165</v>
      </c>
      <c r="AF54">
        <v>0.41900095197124432</v>
      </c>
      <c r="AG54">
        <v>0.42799184837368798</v>
      </c>
      <c r="AH54">
        <v>0.43705225079691601</v>
      </c>
      <c r="AI54">
        <v>0.44614413140515602</v>
      </c>
      <c r="AJ54">
        <v>0.45522315045576855</v>
      </c>
      <c r="AK54">
        <v>0.46423834544262965</v>
      </c>
      <c r="AL54">
        <v>0.47313197756529035</v>
      </c>
      <c r="AM54">
        <v>0.48183959030731233</v>
      </c>
      <c r="AN54">
        <v>0.49029033784546006</v>
      </c>
      <c r="AO54">
        <v>0.49840763926806247</v>
      </c>
      <c r="AP54">
        <v>0.50611020636182258</v>
      </c>
      <c r="AQ54">
        <v>0.51331347647073866</v>
      </c>
      <c r="AR54">
        <v>0.51993145675481434</v>
      </c>
      <c r="AS54">
        <v>0.52587895238958904</v>
      </c>
      <c r="AT54">
        <v>0.53107411082760925</v>
      </c>
      <c r="AU54">
        <v>0.53544117109764922</v>
      </c>
      <c r="AV54">
        <v>0.53891326694903363</v>
      </c>
      <c r="AW54">
        <v>0.54143510228026248</v>
      </c>
      <c r="AX54">
        <v>0.54296530345383676</v>
      </c>
      <c r="AY54">
        <v>0.54347826086956519</v>
      </c>
      <c r="AZ54">
        <v>0.54296530345383676</v>
      </c>
      <c r="BA54">
        <v>0.54143510228026248</v>
      </c>
      <c r="BB54">
        <v>0.53891326694903363</v>
      </c>
      <c r="BC54">
        <v>0.53544117109764922</v>
      </c>
      <c r="BD54">
        <v>0.53107411082760925</v>
      </c>
      <c r="BE54">
        <v>0.52587895238958904</v>
      </c>
      <c r="BF54">
        <v>0.51993145675481434</v>
      </c>
      <c r="BG54">
        <v>0.51331347647073866</v>
      </c>
      <c r="BH54">
        <v>0.50611020636182258</v>
      </c>
      <c r="BI54">
        <v>0.49840763926806247</v>
      </c>
      <c r="BJ54">
        <v>0.49029033784546006</v>
      </c>
      <c r="BK54">
        <v>0.48183959030731233</v>
      </c>
      <c r="BL54">
        <v>0.47313197756529035</v>
      </c>
      <c r="BM54">
        <v>0.46423834544262965</v>
      </c>
      <c r="BN54">
        <v>0.45522315045576855</v>
      </c>
      <c r="BO54">
        <v>0.44614413140515602</v>
      </c>
      <c r="BP54">
        <v>0.43705225079691601</v>
      </c>
      <c r="BQ54">
        <v>0.42799184837368798</v>
      </c>
      <c r="BR54">
        <v>0.41900095197124432</v>
      </c>
      <c r="BS54">
        <v>0.41011169682799165</v>
      </c>
      <c r="BT54">
        <v>0.40135081191745975</v>
      </c>
      <c r="BU54">
        <v>0.39274013975418431</v>
      </c>
      <c r="BV54">
        <v>0.38429716368834105</v>
      </c>
      <c r="BW54">
        <v>0.37603552349761676</v>
      </c>
      <c r="BX54">
        <v>0.36796550588091481</v>
      </c>
      <c r="BY54">
        <v>0.36009450119729836</v>
      </c>
      <c r="BZ54">
        <v>0.35242742152162559</v>
      </c>
      <c r="CA54">
        <v>0.34496707791305103</v>
      </c>
      <c r="CB54">
        <v>0.337714516848937</v>
      </c>
      <c r="CC54">
        <v>0.33066931720496501</v>
      </c>
      <c r="CD54">
        <v>0.3238298500942749</v>
      </c>
      <c r="CE54">
        <v>0.3171935044307474</v>
      </c>
      <c r="CF54">
        <v>0.3107568813522677</v>
      </c>
      <c r="CG54">
        <v>0.30451596070880993</v>
      </c>
      <c r="CH54">
        <v>0.29846624275045502</v>
      </c>
      <c r="CI54">
        <v>0.29260286799032642</v>
      </c>
      <c r="CJ54">
        <v>0.28692071800305541</v>
      </c>
      <c r="CK54">
        <v>0.28141449967705029</v>
      </c>
      <c r="CL54">
        <v>0.27607881518711636</v>
      </c>
      <c r="CM54">
        <v>0.27090821970547974</v>
      </c>
      <c r="CN54">
        <v>0.26589726863219815</v>
      </c>
      <c r="CO54">
        <v>0.26104055590520886</v>
      </c>
      <c r="CP54">
        <v>0.25633274474845685</v>
      </c>
      <c r="CQ54">
        <v>0.25176859203461277</v>
      </c>
      <c r="CR54">
        <v>0.24734296727668903</v>
      </c>
      <c r="CS54">
        <v>0.24305086711954235</v>
      </c>
      <c r="CT54">
        <v>0.23888742607653632</v>
      </c>
      <c r="CU54">
        <v>0.23484792414703962</v>
      </c>
      <c r="CV54">
        <v>0.23092779185536449</v>
      </c>
      <c r="CW54">
        <v>0.22712261316964366</v>
      </c>
    </row>
    <row r="55" spans="1:101">
      <c r="A55">
        <v>0.22538076436706839</v>
      </c>
      <c r="B55">
        <v>0.22909762958857474</v>
      </c>
      <c r="C55">
        <v>0.23292374765622809</v>
      </c>
      <c r="D55">
        <v>0.23686310236909805</v>
      </c>
      <c r="E55">
        <v>0.24091979515365616</v>
      </c>
      <c r="F55">
        <v>0.24509803921568626</v>
      </c>
      <c r="G55">
        <v>0.24940215139613192</v>
      </c>
      <c r="H55">
        <v>0.25383654128340477</v>
      </c>
      <c r="I55">
        <v>0.25840569706085098</v>
      </c>
      <c r="J55">
        <v>0.26311416748382149</v>
      </c>
      <c r="K55">
        <v>0.26796653928517006</v>
      </c>
      <c r="L55">
        <v>0.27296740920017432</v>
      </c>
      <c r="M55">
        <v>0.27812134968124053</v>
      </c>
      <c r="N55">
        <v>0.2834328672390739</v>
      </c>
      <c r="O55">
        <v>0.28890635220064015</v>
      </c>
      <c r="P55">
        <v>0.29454601851642065</v>
      </c>
      <c r="Q55">
        <v>0.30035583208263295</v>
      </c>
      <c r="R55">
        <v>0.30633942587241991</v>
      </c>
      <c r="S55">
        <v>0.3125</v>
      </c>
      <c r="T55">
        <v>0.31884020468302959</v>
      </c>
      <c r="U55">
        <v>0.32536200393459597</v>
      </c>
      <c r="V55">
        <v>0.33206651772615936</v>
      </c>
      <c r="W55">
        <v>0.33895384034165027</v>
      </c>
      <c r="X55">
        <v>0.34602283272391654</v>
      </c>
      <c r="Y55">
        <v>0.35327088684013846</v>
      </c>
      <c r="Z55">
        <v>0.36069366051547574</v>
      </c>
      <c r="AA55">
        <v>0.36828478186799352</v>
      </c>
      <c r="AB55">
        <v>0.37603552349761676</v>
      </c>
      <c r="AC55">
        <v>0.38393444802121951</v>
      </c>
      <c r="AD55">
        <v>0.3919670284931655</v>
      </c>
      <c r="AE55">
        <v>0.40011524979029994</v>
      </c>
      <c r="AF55">
        <v>0.40835720024050076</v>
      </c>
      <c r="AG55">
        <v>0.41666666666666669</v>
      </c>
      <c r="AH55">
        <v>0.42501275057377869</v>
      </c>
      <c r="AI55">
        <v>0.43335952830096025</v>
      </c>
      <c r="AJ55">
        <v>0.44166578333598333</v>
      </c>
      <c r="AK55">
        <v>0.44988484421793412</v>
      </c>
      <c r="AL55">
        <v>0.4579645659045698</v>
      </c>
      <c r="AM55">
        <v>0.46584749531245617</v>
      </c>
      <c r="AN55">
        <v>0.47347126192410638</v>
      </c>
      <c r="AO55">
        <v>0.48076923076923078</v>
      </c>
      <c r="AP55">
        <v>0.48767144665054402</v>
      </c>
      <c r="AQ55">
        <v>0.49410588440130926</v>
      </c>
      <c r="AR55">
        <v>0.5</v>
      </c>
      <c r="AS55">
        <v>0.50528255215902707</v>
      </c>
      <c r="AT55">
        <v>0.50988563528000264</v>
      </c>
      <c r="AU55">
        <v>0.51374683532924159</v>
      </c>
      <c r="AV55">
        <v>0.51681139412170196</v>
      </c>
      <c r="AW55">
        <v>0.51903424908587481</v>
      </c>
      <c r="AX55">
        <v>0.5203818089022666</v>
      </c>
      <c r="AY55">
        <v>0.52083333333333337</v>
      </c>
      <c r="AZ55">
        <v>0.5203818089022666</v>
      </c>
      <c r="BA55">
        <v>0.51903424908587481</v>
      </c>
      <c r="BB55">
        <v>0.51681139412170196</v>
      </c>
      <c r="BC55">
        <v>0.51374683532924159</v>
      </c>
      <c r="BD55">
        <v>0.50988563528000264</v>
      </c>
      <c r="BE55">
        <v>0.50528255215902707</v>
      </c>
      <c r="BF55">
        <v>0.5</v>
      </c>
      <c r="BG55">
        <v>0.49410588440130926</v>
      </c>
      <c r="BH55">
        <v>0.48767144665054402</v>
      </c>
      <c r="BI55">
        <v>0.48076923076923078</v>
      </c>
      <c r="BJ55">
        <v>0.47347126192410638</v>
      </c>
      <c r="BK55">
        <v>0.46584749531245617</v>
      </c>
      <c r="BL55">
        <v>0.4579645659045698</v>
      </c>
      <c r="BM55">
        <v>0.44988484421793412</v>
      </c>
      <c r="BN55">
        <v>0.44166578333598333</v>
      </c>
      <c r="BO55">
        <v>0.43335952830096025</v>
      </c>
      <c r="BP55">
        <v>0.42501275057377869</v>
      </c>
      <c r="BQ55">
        <v>0.41666666666666669</v>
      </c>
      <c r="BR55">
        <v>0.40835720024050076</v>
      </c>
      <c r="BS55">
        <v>0.40011524979029994</v>
      </c>
      <c r="BT55">
        <v>0.3919670284931655</v>
      </c>
      <c r="BU55">
        <v>0.38393444802121951</v>
      </c>
      <c r="BV55">
        <v>0.37603552349761676</v>
      </c>
      <c r="BW55">
        <v>0.36828478186799352</v>
      </c>
      <c r="BX55">
        <v>0.36069366051547574</v>
      </c>
      <c r="BY55">
        <v>0.35327088684013846</v>
      </c>
      <c r="BZ55">
        <v>0.34602283272391654</v>
      </c>
      <c r="CA55">
        <v>0.33895384034165027</v>
      </c>
      <c r="CB55">
        <v>0.33206651772615936</v>
      </c>
      <c r="CC55">
        <v>0.32536200393459597</v>
      </c>
      <c r="CD55">
        <v>0.31884020468302959</v>
      </c>
      <c r="CE55">
        <v>0.3125</v>
      </c>
      <c r="CF55">
        <v>0.30633942587241991</v>
      </c>
      <c r="CG55">
        <v>0.30035583208263295</v>
      </c>
      <c r="CH55">
        <v>0.29454601851642065</v>
      </c>
      <c r="CI55">
        <v>0.28890635220064015</v>
      </c>
      <c r="CJ55">
        <v>0.2834328672390739</v>
      </c>
      <c r="CK55">
        <v>0.27812134968124053</v>
      </c>
      <c r="CL55">
        <v>0.27296740920017432</v>
      </c>
      <c r="CM55">
        <v>0.26796653928517006</v>
      </c>
      <c r="CN55">
        <v>0.26311416748382149</v>
      </c>
      <c r="CO55">
        <v>0.25840569706085098</v>
      </c>
      <c r="CP55">
        <v>0.25383654128340477</v>
      </c>
      <c r="CQ55">
        <v>0.24940215139613192</v>
      </c>
      <c r="CR55">
        <v>0.24509803921568626</v>
      </c>
      <c r="CS55">
        <v>0.24091979515365616</v>
      </c>
      <c r="CT55">
        <v>0.23686310236909805</v>
      </c>
      <c r="CU55">
        <v>0.23292374765622809</v>
      </c>
      <c r="CV55">
        <v>0.22909762958857474</v>
      </c>
      <c r="CW55">
        <v>0.22538076436706839</v>
      </c>
    </row>
    <row r="56" spans="1:101">
      <c r="A56">
        <v>0.22360679774997896</v>
      </c>
      <c r="B56">
        <v>0.22723517084393699</v>
      </c>
      <c r="C56">
        <v>0.23096720941848425</v>
      </c>
      <c r="D56">
        <v>0.23480648648917016</v>
      </c>
      <c r="E56">
        <v>0.23875666020993114</v>
      </c>
      <c r="F56">
        <v>0.24282146558931603</v>
      </c>
      <c r="G56">
        <v>0.24700470380476369</v>
      </c>
      <c r="H56">
        <v>0.25131022868726532</v>
      </c>
      <c r="I56">
        <v>0.25574192988384131</v>
      </c>
      <c r="J56">
        <v>0.26030371213232806</v>
      </c>
      <c r="K56">
        <v>0.26499947000158997</v>
      </c>
      <c r="L56">
        <v>0.26983305736021596</v>
      </c>
      <c r="M56">
        <v>0.27480825073813819</v>
      </c>
      <c r="N56">
        <v>0.2799287056389933</v>
      </c>
      <c r="O56">
        <v>0.28519790474767209</v>
      </c>
      <c r="P56">
        <v>0.29061909685954818</v>
      </c>
      <c r="Q56">
        <v>0.29619522523875907</v>
      </c>
      <c r="R56">
        <v>0.30192884399773118</v>
      </c>
      <c r="S56">
        <v>0.30782202098615757</v>
      </c>
      <c r="T56">
        <v>0.31387622559489087</v>
      </c>
      <c r="U56">
        <v>0.32009219983223997</v>
      </c>
      <c r="V56">
        <v>0.32646981103473138</v>
      </c>
      <c r="W56">
        <v>0.33300788465442621</v>
      </c>
      <c r="X56">
        <v>0.33970401574915249</v>
      </c>
      <c r="Y56">
        <v>0.3465543581258923</v>
      </c>
      <c r="Z56">
        <v>0.35355339059327373</v>
      </c>
      <c r="AA56">
        <v>0.36069366051547574</v>
      </c>
      <c r="AB56">
        <v>0.36796550588091481</v>
      </c>
      <c r="AC56">
        <v>0.37535675846137762</v>
      </c>
      <c r="AD56">
        <v>0.38285243239480549</v>
      </c>
      <c r="AE56">
        <v>0.39043440472151519</v>
      </c>
      <c r="AF56">
        <v>0.39808109706155126</v>
      </c>
      <c r="AG56">
        <v>0.40576717072574719</v>
      </c>
      <c r="AH56">
        <v>0.41346325103476406</v>
      </c>
      <c r="AI56">
        <v>0.4211357003307557</v>
      </c>
      <c r="AJ56">
        <v>0.4287464628562721</v>
      </c>
      <c r="AK56">
        <v>0.43625300797486005</v>
      </c>
      <c r="AL56">
        <v>0.44360840061729756</v>
      </c>
      <c r="AM56">
        <v>0.45076152873413677</v>
      </c>
      <c r="AN56">
        <v>0.45765751621138279</v>
      </c>
      <c r="AO56">
        <v>0.46423834544262965</v>
      </c>
      <c r="AP56">
        <v>0.47044370593436341</v>
      </c>
      <c r="AQ56">
        <v>0.47621207359966206</v>
      </c>
      <c r="AR56">
        <v>0.48148200985709083</v>
      </c>
      <c r="AS56">
        <v>0.48619365099025874</v>
      </c>
      <c r="AT56">
        <v>0.49029033784546006</v>
      </c>
      <c r="AU56">
        <v>0.49372031595835264</v>
      </c>
      <c r="AV56">
        <v>0.49643841924346099</v>
      </c>
      <c r="AW56">
        <v>0.49840763926806247</v>
      </c>
      <c r="AX56">
        <v>0.49960047936089469</v>
      </c>
      <c r="AY56">
        <v>0.5</v>
      </c>
      <c r="AZ56">
        <v>0.49960047936089469</v>
      </c>
      <c r="BA56">
        <v>0.49840763926806247</v>
      </c>
      <c r="BB56">
        <v>0.49643841924346099</v>
      </c>
      <c r="BC56">
        <v>0.49372031595835264</v>
      </c>
      <c r="BD56">
        <v>0.49029033784546006</v>
      </c>
      <c r="BE56">
        <v>0.48619365099025874</v>
      </c>
      <c r="BF56">
        <v>0.48148200985709083</v>
      </c>
      <c r="BG56">
        <v>0.47621207359966206</v>
      </c>
      <c r="BH56">
        <v>0.47044370593436341</v>
      </c>
      <c r="BI56">
        <v>0.46423834544262965</v>
      </c>
      <c r="BJ56">
        <v>0.45765751621138279</v>
      </c>
      <c r="BK56">
        <v>0.45076152873413677</v>
      </c>
      <c r="BL56">
        <v>0.44360840061729756</v>
      </c>
      <c r="BM56">
        <v>0.43625300797486005</v>
      </c>
      <c r="BN56">
        <v>0.4287464628562721</v>
      </c>
      <c r="BO56">
        <v>0.4211357003307557</v>
      </c>
      <c r="BP56">
        <v>0.41346325103476406</v>
      </c>
      <c r="BQ56">
        <v>0.40576717072574719</v>
      </c>
      <c r="BR56">
        <v>0.39808109706155126</v>
      </c>
      <c r="BS56">
        <v>0.39043440472151519</v>
      </c>
      <c r="BT56">
        <v>0.38285243239480549</v>
      </c>
      <c r="BU56">
        <v>0.37535675846137762</v>
      </c>
      <c r="BV56">
        <v>0.36796550588091481</v>
      </c>
      <c r="BW56">
        <v>0.36069366051547574</v>
      </c>
      <c r="BX56">
        <v>0.35355339059327373</v>
      </c>
      <c r="BY56">
        <v>0.3465543581258923</v>
      </c>
      <c r="BZ56">
        <v>0.33970401574915249</v>
      </c>
      <c r="CA56">
        <v>0.33300788465442621</v>
      </c>
      <c r="CB56">
        <v>0.32646981103473138</v>
      </c>
      <c r="CC56">
        <v>0.32009219983223997</v>
      </c>
      <c r="CD56">
        <v>0.31387622559489087</v>
      </c>
      <c r="CE56">
        <v>0.30782202098615757</v>
      </c>
      <c r="CF56">
        <v>0.30192884399773118</v>
      </c>
      <c r="CG56">
        <v>0.29619522523875907</v>
      </c>
      <c r="CH56">
        <v>0.29061909685954818</v>
      </c>
      <c r="CI56">
        <v>0.28519790474767209</v>
      </c>
      <c r="CJ56">
        <v>0.2799287056389933</v>
      </c>
      <c r="CK56">
        <v>0.27480825073813819</v>
      </c>
      <c r="CL56">
        <v>0.26983305736021596</v>
      </c>
      <c r="CM56">
        <v>0.26499947000158997</v>
      </c>
      <c r="CN56">
        <v>0.26030371213232806</v>
      </c>
      <c r="CO56">
        <v>0.25574192988384131</v>
      </c>
      <c r="CP56">
        <v>0.25131022868726532</v>
      </c>
      <c r="CQ56">
        <v>0.24700470380476369</v>
      </c>
      <c r="CR56">
        <v>0.24282146558931603</v>
      </c>
      <c r="CS56">
        <v>0.23875666020993114</v>
      </c>
      <c r="CT56">
        <v>0.23480648648917016</v>
      </c>
      <c r="CU56">
        <v>0.23096720941848425</v>
      </c>
      <c r="CV56">
        <v>0.22723517084393699</v>
      </c>
      <c r="CW56">
        <v>0.22360679774997896</v>
      </c>
    </row>
    <row r="57" spans="1:101">
      <c r="A57">
        <v>0.22180420030864878</v>
      </c>
      <c r="B57">
        <v>0.22534413793237998</v>
      </c>
      <c r="C57">
        <v>0.2289822829522849</v>
      </c>
      <c r="D57">
        <v>0.23272181979195469</v>
      </c>
      <c r="E57">
        <v>0.23656598878264518</v>
      </c>
      <c r="F57">
        <v>0.24051807590126403</v>
      </c>
      <c r="G57">
        <v>0.24458140006088511</v>
      </c>
      <c r="H57">
        <v>0.24875929755249729</v>
      </c>
      <c r="I57">
        <v>0.25305510318091129</v>
      </c>
      <c r="J57">
        <v>0.25747212757612126</v>
      </c>
      <c r="K57">
        <v>0.26201363009394907</v>
      </c>
      <c r="L57">
        <v>0.26668278664674477</v>
      </c>
      <c r="M57">
        <v>0.27148265172691838</v>
      </c>
      <c r="N57">
        <v>0.27641611380427905</v>
      </c>
      <c r="O57">
        <v>0.28148584319440312</v>
      </c>
      <c r="P57">
        <v>0.2866942314123046</v>
      </c>
      <c r="Q57">
        <v>0.29204332094749863</v>
      </c>
      <c r="R57">
        <v>0.29753472432861194</v>
      </c>
      <c r="S57">
        <v>0.30316953129541618</v>
      </c>
      <c r="T57">
        <v>0.30894820287330343</v>
      </c>
      <c r="U57">
        <v>0.31487045116242401</v>
      </c>
      <c r="V57">
        <v>0.32093510372693551</v>
      </c>
      <c r="W57">
        <v>0.3271399516188836</v>
      </c>
      <c r="X57">
        <v>0.33348158032013009</v>
      </c>
      <c r="Y57">
        <v>0.33995518326276325</v>
      </c>
      <c r="Z57">
        <v>0.3465543581258923</v>
      </c>
      <c r="AA57">
        <v>0.35327088684013846</v>
      </c>
      <c r="AB57">
        <v>0.36009450119729836</v>
      </c>
      <c r="AC57">
        <v>0.36701263719668964</v>
      </c>
      <c r="AD57">
        <v>0.37401018279025078</v>
      </c>
      <c r="AE57">
        <v>0.38106922553105771</v>
      </c>
      <c r="AF57">
        <v>0.38816880877783555</v>
      </c>
      <c r="AG57">
        <v>0.39528470752104744</v>
      </c>
      <c r="AH57">
        <v>0.40238923748728156</v>
      </c>
      <c r="AI57">
        <v>0.4094511138002615</v>
      </c>
      <c r="AJ57">
        <v>0.41643537790798096</v>
      </c>
      <c r="AK57">
        <v>0.42330341342412275</v>
      </c>
      <c r="AL57">
        <v>0.43001307259611338</v>
      </c>
      <c r="AM57">
        <v>0.43651893485598636</v>
      </c>
      <c r="AN57">
        <v>0.44277271685988406</v>
      </c>
      <c r="AO57">
        <v>0.44872384913608632</v>
      </c>
      <c r="AP57">
        <v>0.45432022761550872</v>
      </c>
      <c r="AQ57">
        <v>0.45950913880862981</v>
      </c>
      <c r="AR57">
        <v>0.46423834544262965</v>
      </c>
      <c r="AS57">
        <v>0.46845730562241339</v>
      </c>
      <c r="AT57">
        <v>0.47211848412531121</v>
      </c>
      <c r="AU57">
        <v>0.47517870079356594</v>
      </c>
      <c r="AV57">
        <v>0.47760044993804385</v>
      </c>
      <c r="AW57">
        <v>0.47935311802960651</v>
      </c>
      <c r="AX57">
        <v>0.48041402626505492</v>
      </c>
      <c r="AY57">
        <v>0.48076923076923078</v>
      </c>
      <c r="AZ57">
        <v>0.48041402626505492</v>
      </c>
      <c r="BA57">
        <v>0.47935311802960651</v>
      </c>
      <c r="BB57">
        <v>0.47760044993804385</v>
      </c>
      <c r="BC57">
        <v>0.47517870079356594</v>
      </c>
      <c r="BD57">
        <v>0.47211848412531121</v>
      </c>
      <c r="BE57">
        <v>0.46845730562241339</v>
      </c>
      <c r="BF57">
        <v>0.46423834544262965</v>
      </c>
      <c r="BG57">
        <v>0.45950913880862981</v>
      </c>
      <c r="BH57">
        <v>0.45432022761550872</v>
      </c>
      <c r="BI57">
        <v>0.44872384913608632</v>
      </c>
      <c r="BJ57">
        <v>0.44277271685988406</v>
      </c>
      <c r="BK57">
        <v>0.43651893485598636</v>
      </c>
      <c r="BL57">
        <v>0.43001307259611338</v>
      </c>
      <c r="BM57">
        <v>0.42330341342412275</v>
      </c>
      <c r="BN57">
        <v>0.41643537790798096</v>
      </c>
      <c r="BO57">
        <v>0.4094511138002615</v>
      </c>
      <c r="BP57">
        <v>0.40238923748728156</v>
      </c>
      <c r="BQ57">
        <v>0.39528470752104744</v>
      </c>
      <c r="BR57">
        <v>0.38816880877783555</v>
      </c>
      <c r="BS57">
        <v>0.38106922553105771</v>
      </c>
      <c r="BT57">
        <v>0.37401018279025078</v>
      </c>
      <c r="BU57">
        <v>0.36701263719668964</v>
      </c>
      <c r="BV57">
        <v>0.36009450119729836</v>
      </c>
      <c r="BW57">
        <v>0.35327088684013846</v>
      </c>
      <c r="BX57">
        <v>0.3465543581258923</v>
      </c>
      <c r="BY57">
        <v>0.33995518326276325</v>
      </c>
      <c r="BZ57">
        <v>0.33348158032013009</v>
      </c>
      <c r="CA57">
        <v>0.3271399516188836</v>
      </c>
      <c r="CB57">
        <v>0.32093510372693551</v>
      </c>
      <c r="CC57">
        <v>0.31487045116242401</v>
      </c>
      <c r="CD57">
        <v>0.30894820287330343</v>
      </c>
      <c r="CE57">
        <v>0.30316953129541618</v>
      </c>
      <c r="CF57">
        <v>0.29753472432861194</v>
      </c>
      <c r="CG57">
        <v>0.29204332094749863</v>
      </c>
      <c r="CH57">
        <v>0.2866942314123046</v>
      </c>
      <c r="CI57">
        <v>0.28148584319440312</v>
      </c>
      <c r="CJ57">
        <v>0.27641611380427905</v>
      </c>
      <c r="CK57">
        <v>0.27148265172691838</v>
      </c>
      <c r="CL57">
        <v>0.26668278664674477</v>
      </c>
      <c r="CM57">
        <v>0.26201363009394907</v>
      </c>
      <c r="CN57">
        <v>0.25747212757612126</v>
      </c>
      <c r="CO57">
        <v>0.25305510318091129</v>
      </c>
      <c r="CP57">
        <v>0.24875929755249729</v>
      </c>
      <c r="CQ57">
        <v>0.24458140006088511</v>
      </c>
      <c r="CR57">
        <v>0.24051807590126403</v>
      </c>
      <c r="CS57">
        <v>0.23656598878264518</v>
      </c>
      <c r="CT57">
        <v>0.23272181979195469</v>
      </c>
      <c r="CU57">
        <v>0.2289822829522849</v>
      </c>
      <c r="CV57">
        <v>0.22534413793237998</v>
      </c>
      <c r="CW57">
        <v>0.22180420030864878</v>
      </c>
    </row>
    <row r="58" spans="1:101">
      <c r="A58">
        <v>0.21997634941429814</v>
      </c>
      <c r="B58">
        <v>0.22342812668848824</v>
      </c>
      <c r="C58">
        <v>0.22697279612618473</v>
      </c>
      <c r="D58">
        <v>0.23061317618903426</v>
      </c>
      <c r="E58">
        <v>0.23435211516862192</v>
      </c>
      <c r="F58">
        <v>0.23819247936459562</v>
      </c>
      <c r="G58">
        <v>0.24213713882064364</v>
      </c>
      <c r="H58">
        <v>0.24618895024798496</v>
      </c>
      <c r="I58">
        <v>0.25035073671921237</v>
      </c>
      <c r="J58">
        <v>0.25462526366459703</v>
      </c>
      <c r="K58">
        <v>0.25901521064864003</v>
      </c>
      <c r="L58">
        <v>0.26352313834736496</v>
      </c>
      <c r="M58">
        <v>0.26815145008759006</v>
      </c>
      <c r="N58">
        <v>0.27290234724973278</v>
      </c>
      <c r="O58">
        <v>0.27777777777777779</v>
      </c>
      <c r="P58">
        <v>0.28277937698695427</v>
      </c>
      <c r="Q58">
        <v>0.28790839981554917</v>
      </c>
      <c r="R58">
        <v>0.29316564363762165</v>
      </c>
      <c r="S58">
        <v>0.29855136074526989</v>
      </c>
      <c r="T58">
        <v>0.30406515963157493</v>
      </c>
      <c r="U58">
        <v>0.30970589426965262</v>
      </c>
      <c r="V58">
        <v>0.31547154070316796</v>
      </c>
      <c r="W58">
        <v>0.32135906045566304</v>
      </c>
      <c r="X58">
        <v>0.32736425054932755</v>
      </c>
      <c r="Y58">
        <v>0.33348158032013009</v>
      </c>
      <c r="Z58">
        <v>0.33970401574915249</v>
      </c>
      <c r="AA58">
        <v>0.34602283272391654</v>
      </c>
      <c r="AB58">
        <v>0.35242742152162559</v>
      </c>
      <c r="AC58">
        <v>0.35890508588763398</v>
      </c>
      <c r="AD58">
        <v>0.36544084137792882</v>
      </c>
      <c r="AE58">
        <v>0.37201721914108599</v>
      </c>
      <c r="AF58">
        <v>0.37861408300961419</v>
      </c>
      <c r="AG58">
        <v>0.38520846960085353</v>
      </c>
      <c r="AH58">
        <v>0.39177446300451418</v>
      </c>
      <c r="AI58">
        <v>0.39828311742322886</v>
      </c>
      <c r="AJ58">
        <v>0.40470244264886007</v>
      </c>
      <c r="AK58">
        <v>0.41099746826339323</v>
      </c>
      <c r="AL58">
        <v>0.4171304026662499</v>
      </c>
      <c r="AM58">
        <v>0.42306090213900793</v>
      </c>
      <c r="AN58">
        <v>0.4287464628562721</v>
      </c>
      <c r="AO58">
        <v>0.43414294477949245</v>
      </c>
      <c r="AP58">
        <v>0.43920523057894156</v>
      </c>
      <c r="AQ58">
        <v>0.44388801514277187</v>
      </c>
      <c r="AR58">
        <v>0.4481467121137967</v>
      </c>
      <c r="AS58">
        <v>0.45193845378886705</v>
      </c>
      <c r="AT58">
        <v>0.45522315045576855</v>
      </c>
      <c r="AU58">
        <v>0.4579645659045698</v>
      </c>
      <c r="AV58">
        <v>0.46013135864519394</v>
      </c>
      <c r="AW58">
        <v>0.46169803447069863</v>
      </c>
      <c r="AX58">
        <v>0.4626457563735033</v>
      </c>
      <c r="AY58">
        <v>0.46296296296296297</v>
      </c>
      <c r="AZ58">
        <v>0.4626457563735033</v>
      </c>
      <c r="BA58">
        <v>0.46169803447069863</v>
      </c>
      <c r="BB58">
        <v>0.46013135864519394</v>
      </c>
      <c r="BC58">
        <v>0.4579645659045698</v>
      </c>
      <c r="BD58">
        <v>0.45522315045576855</v>
      </c>
      <c r="BE58">
        <v>0.45193845378886705</v>
      </c>
      <c r="BF58">
        <v>0.4481467121137967</v>
      </c>
      <c r="BG58">
        <v>0.44388801514277187</v>
      </c>
      <c r="BH58">
        <v>0.43920523057894156</v>
      </c>
      <c r="BI58">
        <v>0.43414294477949245</v>
      </c>
      <c r="BJ58">
        <v>0.4287464628562721</v>
      </c>
      <c r="BK58">
        <v>0.42306090213900793</v>
      </c>
      <c r="BL58">
        <v>0.4171304026662499</v>
      </c>
      <c r="BM58">
        <v>0.41099746826339323</v>
      </c>
      <c r="BN58">
        <v>0.40470244264886007</v>
      </c>
      <c r="BO58">
        <v>0.39828311742322886</v>
      </c>
      <c r="BP58">
        <v>0.39177446300451418</v>
      </c>
      <c r="BQ58">
        <v>0.38520846960085353</v>
      </c>
      <c r="BR58">
        <v>0.37861408300961419</v>
      </c>
      <c r="BS58">
        <v>0.37201721914108599</v>
      </c>
      <c r="BT58">
        <v>0.36544084137792882</v>
      </c>
      <c r="BU58">
        <v>0.35890508588763398</v>
      </c>
      <c r="BV58">
        <v>0.35242742152162559</v>
      </c>
      <c r="BW58">
        <v>0.34602283272391654</v>
      </c>
      <c r="BX58">
        <v>0.33970401574915249</v>
      </c>
      <c r="BY58">
        <v>0.33348158032013009</v>
      </c>
      <c r="BZ58">
        <v>0.32736425054932755</v>
      </c>
      <c r="CA58">
        <v>0.32135906045566304</v>
      </c>
      <c r="CB58">
        <v>0.31547154070316796</v>
      </c>
      <c r="CC58">
        <v>0.30970589426965262</v>
      </c>
      <c r="CD58">
        <v>0.30406515963157493</v>
      </c>
      <c r="CE58">
        <v>0.29855136074526989</v>
      </c>
      <c r="CF58">
        <v>0.29316564363762165</v>
      </c>
      <c r="CG58">
        <v>0.28790839981554917</v>
      </c>
      <c r="CH58">
        <v>0.28277937698695427</v>
      </c>
      <c r="CI58">
        <v>0.27777777777777779</v>
      </c>
      <c r="CJ58">
        <v>0.27290234724973278</v>
      </c>
      <c r="CK58">
        <v>0.26815145008759006</v>
      </c>
      <c r="CL58">
        <v>0.26352313834736496</v>
      </c>
      <c r="CM58">
        <v>0.25901521064864003</v>
      </c>
      <c r="CN58">
        <v>0.25462526366459703</v>
      </c>
      <c r="CO58">
        <v>0.25035073671921237</v>
      </c>
      <c r="CP58">
        <v>0.24618895024798496</v>
      </c>
      <c r="CQ58">
        <v>0.24213713882064364</v>
      </c>
      <c r="CR58">
        <v>0.23819247936459562</v>
      </c>
      <c r="CS58">
        <v>0.23435211516862192</v>
      </c>
      <c r="CT58">
        <v>0.23061317618903426</v>
      </c>
      <c r="CU58">
        <v>0.22697279612618473</v>
      </c>
      <c r="CV58">
        <v>0.22342812668848824</v>
      </c>
      <c r="CW58">
        <v>0.21997634941429814</v>
      </c>
    </row>
    <row r="59" spans="1:101">
      <c r="A59">
        <v>0.21812650398743003</v>
      </c>
      <c r="B59">
        <v>0.22149059748072938</v>
      </c>
      <c r="C59">
        <v>0.22494242210896706</v>
      </c>
      <c r="D59">
        <v>0.22848445316722232</v>
      </c>
      <c r="E59">
        <v>0.23211917272131483</v>
      </c>
      <c r="F59">
        <v>0.23584905660377359</v>
      </c>
      <c r="G59">
        <v>0.23967655901480325</v>
      </c>
      <c r="H59">
        <v>0.24360409439171096</v>
      </c>
      <c r="I59">
        <v>0.24763401617197728</v>
      </c>
      <c r="J59">
        <v>0.25176859203461277</v>
      </c>
      <c r="K59">
        <v>0.25600997516220014</v>
      </c>
      <c r="L59">
        <v>0.26036017102294584</v>
      </c>
      <c r="M59">
        <v>0.26482099912939738</v>
      </c>
      <c r="N59">
        <v>0.26939404918997167</v>
      </c>
      <c r="O59">
        <v>0.27408063103344665</v>
      </c>
      <c r="P59">
        <v>0.27888171765822511</v>
      </c>
      <c r="Q59">
        <v>0.28379788074156237</v>
      </c>
      <c r="R59">
        <v>0.28882921794423921</v>
      </c>
      <c r="S59">
        <v>0.29397527136987411</v>
      </c>
      <c r="T59">
        <v>0.29923493659320088</v>
      </c>
      <c r="U59">
        <v>0.3046063617678621</v>
      </c>
      <c r="V59">
        <v>0.31008683647302115</v>
      </c>
      <c r="W59">
        <v>0.31567267017256584</v>
      </c>
      <c r="X59">
        <v>0.32135906045566304</v>
      </c>
      <c r="Y59">
        <v>0.3271399516188836</v>
      </c>
      <c r="Z59">
        <v>0.33300788465442621</v>
      </c>
      <c r="AA59">
        <v>0.33895384034165027</v>
      </c>
      <c r="AB59">
        <v>0.34496707791305103</v>
      </c>
      <c r="AC59">
        <v>0.35103497268858153</v>
      </c>
      <c r="AD59">
        <v>0.35714285714285715</v>
      </c>
      <c r="AE59">
        <v>0.36327387107443526</v>
      </c>
      <c r="AF59">
        <v>0.36940882785346352</v>
      </c>
      <c r="AG59">
        <v>0.37552610507881851</v>
      </c>
      <c r="AH59">
        <v>0.38160156929541478</v>
      </c>
      <c r="AI59">
        <v>0.38760854559127644</v>
      </c>
      <c r="AJ59">
        <v>0.39351784376284915</v>
      </c>
      <c r="AK59">
        <v>0.39929785312496241</v>
      </c>
      <c r="AL59">
        <v>0.40491471774483556</v>
      </c>
      <c r="AM59">
        <v>0.41033260268663296</v>
      </c>
      <c r="AN59">
        <v>0.41551405957158349</v>
      </c>
      <c r="AO59">
        <v>0.42042049624769529</v>
      </c>
      <c r="AP59">
        <v>0.42501275057377869</v>
      </c>
      <c r="AQ59">
        <v>0.42925176233965323</v>
      </c>
      <c r="AR59">
        <v>0.4330993304220232</v>
      </c>
      <c r="AS59">
        <v>0.43651893485598636</v>
      </c>
      <c r="AT59">
        <v>0.43947659620914376</v>
      </c>
      <c r="AU59">
        <v>0.44194173824159216</v>
      </c>
      <c r="AV59">
        <v>0.44388801514277187</v>
      </c>
      <c r="AW59">
        <v>0.44529406242443531</v>
      </c>
      <c r="AX59">
        <v>0.44614413140515602</v>
      </c>
      <c r="AY59">
        <v>0.44642857142857145</v>
      </c>
      <c r="AZ59">
        <v>0.44614413140515602</v>
      </c>
      <c r="BA59">
        <v>0.44529406242443531</v>
      </c>
      <c r="BB59">
        <v>0.44388801514277187</v>
      </c>
      <c r="BC59">
        <v>0.44194173824159216</v>
      </c>
      <c r="BD59">
        <v>0.43947659620914376</v>
      </c>
      <c r="BE59">
        <v>0.43651893485598636</v>
      </c>
      <c r="BF59">
        <v>0.4330993304220232</v>
      </c>
      <c r="BG59">
        <v>0.42925176233965323</v>
      </c>
      <c r="BH59">
        <v>0.42501275057377869</v>
      </c>
      <c r="BI59">
        <v>0.42042049624769529</v>
      </c>
      <c r="BJ59">
        <v>0.41551405957158349</v>
      </c>
      <c r="BK59">
        <v>0.41033260268663296</v>
      </c>
      <c r="BL59">
        <v>0.40491471774483556</v>
      </c>
      <c r="BM59">
        <v>0.39929785312496241</v>
      </c>
      <c r="BN59">
        <v>0.39351784376284915</v>
      </c>
      <c r="BO59">
        <v>0.38760854559127644</v>
      </c>
      <c r="BP59">
        <v>0.38160156929541478</v>
      </c>
      <c r="BQ59">
        <v>0.37552610507881851</v>
      </c>
      <c r="BR59">
        <v>0.36940882785346352</v>
      </c>
      <c r="BS59">
        <v>0.36327387107443526</v>
      </c>
      <c r="BT59">
        <v>0.35714285714285715</v>
      </c>
      <c r="BU59">
        <v>0.35103497268858153</v>
      </c>
      <c r="BV59">
        <v>0.34496707791305103</v>
      </c>
      <c r="BW59">
        <v>0.33895384034165027</v>
      </c>
      <c r="BX59">
        <v>0.33300788465442621</v>
      </c>
      <c r="BY59">
        <v>0.3271399516188836</v>
      </c>
      <c r="BZ59">
        <v>0.32135906045566304</v>
      </c>
      <c r="CA59">
        <v>0.31567267017256584</v>
      </c>
      <c r="CB59">
        <v>0.31008683647302115</v>
      </c>
      <c r="CC59">
        <v>0.3046063617678621</v>
      </c>
      <c r="CD59">
        <v>0.29923493659320088</v>
      </c>
      <c r="CE59">
        <v>0.29397527136987411</v>
      </c>
      <c r="CF59">
        <v>0.28882921794423921</v>
      </c>
      <c r="CG59">
        <v>0.28379788074156237</v>
      </c>
      <c r="CH59">
        <v>0.27888171765822511</v>
      </c>
      <c r="CI59">
        <v>0.27408063103344665</v>
      </c>
      <c r="CJ59">
        <v>0.26939404918997167</v>
      </c>
      <c r="CK59">
        <v>0.26482099912939738</v>
      </c>
      <c r="CL59">
        <v>0.26036017102294584</v>
      </c>
      <c r="CM59">
        <v>0.25600997516220014</v>
      </c>
      <c r="CN59">
        <v>0.25176859203461277</v>
      </c>
      <c r="CO59">
        <v>0.24763401617197728</v>
      </c>
      <c r="CP59">
        <v>0.24360409439171096</v>
      </c>
      <c r="CQ59">
        <v>0.23967655901480325</v>
      </c>
      <c r="CR59">
        <v>0.23584905660377359</v>
      </c>
      <c r="CS59">
        <v>0.23211917272131483</v>
      </c>
      <c r="CT59">
        <v>0.22848445316722232</v>
      </c>
      <c r="CU59">
        <v>0.22494242210896706</v>
      </c>
      <c r="CV59">
        <v>0.22149059748072938</v>
      </c>
      <c r="CW59">
        <v>0.21812650398743003</v>
      </c>
    </row>
    <row r="60" spans="1:101">
      <c r="A60">
        <v>0.21625779731545086</v>
      </c>
      <c r="B60">
        <v>0.21953486806734671</v>
      </c>
      <c r="C60">
        <v>0.22289467238171623</v>
      </c>
      <c r="D60">
        <v>0.22633936510629632</v>
      </c>
      <c r="E60">
        <v>0.22987108766186207</v>
      </c>
      <c r="F60">
        <v>0.23349195419267574</v>
      </c>
      <c r="G60">
        <v>0.23720403540250984</v>
      </c>
      <c r="H60">
        <v>0.24100933977490593</v>
      </c>
      <c r="I60">
        <v>0.24490979184596631</v>
      </c>
      <c r="J60">
        <v>0.24890720716672721</v>
      </c>
      <c r="K60">
        <v>0.25300326356074615</v>
      </c>
      <c r="L60">
        <v>0.25719946825196582</v>
      </c>
      <c r="M60">
        <v>0.26149712040956502</v>
      </c>
      <c r="N60">
        <v>0.26589726863219815</v>
      </c>
      <c r="O60">
        <v>0.2704006628761399</v>
      </c>
      <c r="P60">
        <v>0.27500770032341509</v>
      </c>
      <c r="Q60">
        <v>0.27971836469084038</v>
      </c>
      <c r="R60">
        <v>0.28453215850374086</v>
      </c>
      <c r="S60">
        <v>0.28944802790468077</v>
      </c>
      <c r="T60">
        <v>0.29446427964471594</v>
      </c>
      <c r="U60">
        <v>0.29957849002046333</v>
      </c>
      <c r="V60">
        <v>0.3047874056838567</v>
      </c>
      <c r="W60">
        <v>0.31008683647302115</v>
      </c>
      <c r="X60">
        <v>0.31547154070316796</v>
      </c>
      <c r="Y60">
        <v>0.32093510372693551</v>
      </c>
      <c r="Z60">
        <v>0.32646981103473138</v>
      </c>
      <c r="AA60">
        <v>0.33206651772615936</v>
      </c>
      <c r="AB60">
        <v>0.337714516848937</v>
      </c>
      <c r="AC60">
        <v>0.34340140987172252</v>
      </c>
      <c r="AD60">
        <v>0.34911298342371599</v>
      </c>
      <c r="AE60">
        <v>0.35483309737728724</v>
      </c>
      <c r="AF60">
        <v>0.36054359033610062</v>
      </c>
      <c r="AG60">
        <v>0.36622420956815477</v>
      </c>
      <c r="AH60">
        <v>0.37185257331795601</v>
      </c>
      <c r="AI60">
        <v>0.37740417414948024</v>
      </c>
      <c r="AJ60">
        <v>0.38285243239480549</v>
      </c>
      <c r="AK60">
        <v>0.38816880877783555</v>
      </c>
      <c r="AL60">
        <v>0.39332298470472038</v>
      </c>
      <c r="AM60">
        <v>0.39828311742322886</v>
      </c>
      <c r="AN60">
        <v>0.40301617513697563</v>
      </c>
      <c r="AO60">
        <v>0.40748835414925527</v>
      </c>
      <c r="AP60">
        <v>0.41166557621174016</v>
      </c>
      <c r="AQ60">
        <v>0.41551405957158349</v>
      </c>
      <c r="AR60">
        <v>0.41900095197124432</v>
      </c>
      <c r="AS60">
        <v>0.42209500840823394</v>
      </c>
      <c r="AT60">
        <v>0.4247672912691155</v>
      </c>
      <c r="AU60">
        <v>0.42699186605322192</v>
      </c>
      <c r="AV60">
        <v>0.4287464628562721</v>
      </c>
      <c r="AW60">
        <v>0.43001307259611338</v>
      </c>
      <c r="AX60">
        <v>0.43077844799723602</v>
      </c>
      <c r="AY60">
        <v>0.43103448275862066</v>
      </c>
      <c r="AZ60">
        <v>0.43077844799723602</v>
      </c>
      <c r="BA60">
        <v>0.43001307259611338</v>
      </c>
      <c r="BB60">
        <v>0.4287464628562721</v>
      </c>
      <c r="BC60">
        <v>0.42699186605322192</v>
      </c>
      <c r="BD60">
        <v>0.4247672912691155</v>
      </c>
      <c r="BE60">
        <v>0.42209500840823394</v>
      </c>
      <c r="BF60">
        <v>0.41900095197124432</v>
      </c>
      <c r="BG60">
        <v>0.41551405957158349</v>
      </c>
      <c r="BH60">
        <v>0.41166557621174016</v>
      </c>
      <c r="BI60">
        <v>0.40748835414925527</v>
      </c>
      <c r="BJ60">
        <v>0.40301617513697563</v>
      </c>
      <c r="BK60">
        <v>0.39828311742322886</v>
      </c>
      <c r="BL60">
        <v>0.39332298470472038</v>
      </c>
      <c r="BM60">
        <v>0.38816880877783555</v>
      </c>
      <c r="BN60">
        <v>0.38285243239480549</v>
      </c>
      <c r="BO60">
        <v>0.37740417414948024</v>
      </c>
      <c r="BP60">
        <v>0.37185257331795601</v>
      </c>
      <c r="BQ60">
        <v>0.36622420956815477</v>
      </c>
      <c r="BR60">
        <v>0.36054359033610062</v>
      </c>
      <c r="BS60">
        <v>0.35483309737728724</v>
      </c>
      <c r="BT60">
        <v>0.34911298342371599</v>
      </c>
      <c r="BU60">
        <v>0.34340140987172252</v>
      </c>
      <c r="BV60">
        <v>0.337714516848937</v>
      </c>
      <c r="BW60">
        <v>0.33206651772615936</v>
      </c>
      <c r="BX60">
        <v>0.32646981103473138</v>
      </c>
      <c r="BY60">
        <v>0.32093510372693551</v>
      </c>
      <c r="BZ60">
        <v>0.31547154070316796</v>
      </c>
      <c r="CA60">
        <v>0.31008683647302115</v>
      </c>
      <c r="CB60">
        <v>0.3047874056838567</v>
      </c>
      <c r="CC60">
        <v>0.29957849002046333</v>
      </c>
      <c r="CD60">
        <v>0.29446427964471594</v>
      </c>
      <c r="CE60">
        <v>0.28944802790468077</v>
      </c>
      <c r="CF60">
        <v>0.28453215850374086</v>
      </c>
      <c r="CG60">
        <v>0.27971836469084038</v>
      </c>
      <c r="CH60">
        <v>0.27500770032341509</v>
      </c>
      <c r="CI60">
        <v>0.2704006628761399</v>
      </c>
      <c r="CJ60">
        <v>0.26589726863219815</v>
      </c>
      <c r="CK60">
        <v>0.26149712040956502</v>
      </c>
      <c r="CL60">
        <v>0.25719946825196582</v>
      </c>
      <c r="CM60">
        <v>0.25300326356074615</v>
      </c>
      <c r="CN60">
        <v>0.24890720716672721</v>
      </c>
      <c r="CO60">
        <v>0.24490979184596631</v>
      </c>
      <c r="CP60">
        <v>0.24100933977490593</v>
      </c>
      <c r="CQ60">
        <v>0.23720403540250984</v>
      </c>
      <c r="CR60">
        <v>0.23349195419267574</v>
      </c>
      <c r="CS60">
        <v>0.22987108766186207</v>
      </c>
      <c r="CT60">
        <v>0.22633936510629632</v>
      </c>
      <c r="CU60">
        <v>0.22289467238171623</v>
      </c>
      <c r="CV60">
        <v>0.21953486806734671</v>
      </c>
      <c r="CW60">
        <v>0.21625779731545086</v>
      </c>
    </row>
    <row r="61" spans="1:101">
      <c r="A61">
        <v>0.21437323142813605</v>
      </c>
      <c r="B61">
        <v>0.21756410818272076</v>
      </c>
      <c r="C61">
        <v>0.22083289166799167</v>
      </c>
      <c r="D61">
        <v>0.2241814387174437</v>
      </c>
      <c r="E61">
        <v>0.22761157522788428</v>
      </c>
      <c r="F61">
        <v>0.23112508176051214</v>
      </c>
      <c r="G61">
        <v>0.2347236769339624</v>
      </c>
      <c r="H61">
        <v>0.23840899834336721</v>
      </c>
      <c r="I61">
        <v>0.24218258071629017</v>
      </c>
      <c r="J61">
        <v>0.24604583099342381</v>
      </c>
      <c r="K61">
        <v>0.25</v>
      </c>
      <c r="L61">
        <v>0.25404615035403849</v>
      </c>
      <c r="M61">
        <v>0.25818512024125861</v>
      </c>
      <c r="N61">
        <v>0.26241748267550802</v>
      </c>
      <c r="O61">
        <v>0.26674349986019996</v>
      </c>
      <c r="P61">
        <v>0.2711630722733202</v>
      </c>
      <c r="Q61">
        <v>0.27567568211951932</v>
      </c>
      <c r="R61">
        <v>0.28028033083179688</v>
      </c>
      <c r="S61">
        <v>0.28497547036722076</v>
      </c>
      <c r="T61">
        <v>0.2897589281316898</v>
      </c>
      <c r="U61">
        <v>0.29462782549439481</v>
      </c>
      <c r="V61">
        <v>0.29957849002046333</v>
      </c>
      <c r="W61">
        <v>0.3046063617678621</v>
      </c>
      <c r="X61">
        <v>0.30970589426965262</v>
      </c>
      <c r="Y61">
        <v>0.31487045116242401</v>
      </c>
      <c r="Z61">
        <v>0.32009219983223997</v>
      </c>
      <c r="AA61">
        <v>0.32536200393459597</v>
      </c>
      <c r="AB61">
        <v>0.33066931720496501</v>
      </c>
      <c r="AC61">
        <v>0.33600208160654393</v>
      </c>
      <c r="AD61">
        <v>0.34134663354960021</v>
      </c>
      <c r="AE61">
        <v>0.34668762264076819</v>
      </c>
      <c r="AF61">
        <v>0.35200794814759523</v>
      </c>
      <c r="AG61">
        <v>0.35728871904689341</v>
      </c>
      <c r="AH61">
        <v>0.36250924410358848</v>
      </c>
      <c r="AI61">
        <v>0.36764705882352944</v>
      </c>
      <c r="AJ61">
        <v>0.37267799624996495</v>
      </c>
      <c r="AK61">
        <v>0.37757630833136058</v>
      </c>
      <c r="AL61">
        <v>0.382314843879135</v>
      </c>
      <c r="AM61">
        <v>0.3868652878688581</v>
      </c>
      <c r="AN61">
        <v>0.39119846495275362</v>
      </c>
      <c r="AO61">
        <v>0.39528470752104744</v>
      </c>
      <c r="AP61">
        <v>0.3990942855088131</v>
      </c>
      <c r="AQ61">
        <v>0.40259789150051928</v>
      </c>
      <c r="AR61">
        <v>0.40576717072574719</v>
      </c>
      <c r="AS61">
        <v>0.40857528153788336</v>
      </c>
      <c r="AT61">
        <v>0.41099746826339323</v>
      </c>
      <c r="AU61">
        <v>0.41301162528443108</v>
      </c>
      <c r="AV61">
        <v>0.41459882925416214</v>
      </c>
      <c r="AW61">
        <v>0.41574381577358704</v>
      </c>
      <c r="AX61">
        <v>0.41643537790798096</v>
      </c>
      <c r="AY61">
        <v>0.41666666666666669</v>
      </c>
      <c r="AZ61">
        <v>0.41643537790798096</v>
      </c>
      <c r="BA61">
        <v>0.41574381577358704</v>
      </c>
      <c r="BB61">
        <v>0.41459882925416214</v>
      </c>
      <c r="BC61">
        <v>0.41301162528443108</v>
      </c>
      <c r="BD61">
        <v>0.41099746826339323</v>
      </c>
      <c r="BE61">
        <v>0.40857528153788336</v>
      </c>
      <c r="BF61">
        <v>0.40576717072574719</v>
      </c>
      <c r="BG61">
        <v>0.40259789150051928</v>
      </c>
      <c r="BH61">
        <v>0.3990942855088131</v>
      </c>
      <c r="BI61">
        <v>0.39528470752104744</v>
      </c>
      <c r="BJ61">
        <v>0.39119846495275362</v>
      </c>
      <c r="BK61">
        <v>0.3868652878688581</v>
      </c>
      <c r="BL61">
        <v>0.382314843879135</v>
      </c>
      <c r="BM61">
        <v>0.37757630833136058</v>
      </c>
      <c r="BN61">
        <v>0.37267799624996495</v>
      </c>
      <c r="BO61">
        <v>0.36764705882352944</v>
      </c>
      <c r="BP61">
        <v>0.36250924410358848</v>
      </c>
      <c r="BQ61">
        <v>0.35728871904689341</v>
      </c>
      <c r="BR61">
        <v>0.35200794814759523</v>
      </c>
      <c r="BS61">
        <v>0.34668762264076819</v>
      </c>
      <c r="BT61">
        <v>0.34134663354960021</v>
      </c>
      <c r="BU61">
        <v>0.33600208160654393</v>
      </c>
      <c r="BV61">
        <v>0.33066931720496501</v>
      </c>
      <c r="BW61">
        <v>0.32536200393459597</v>
      </c>
      <c r="BX61">
        <v>0.32009219983223997</v>
      </c>
      <c r="BY61">
        <v>0.31487045116242401</v>
      </c>
      <c r="BZ61">
        <v>0.30970589426965262</v>
      </c>
      <c r="CA61">
        <v>0.3046063617678621</v>
      </c>
      <c r="CB61">
        <v>0.29957849002046333</v>
      </c>
      <c r="CC61">
        <v>0.29462782549439481</v>
      </c>
      <c r="CD61">
        <v>0.2897589281316898</v>
      </c>
      <c r="CE61">
        <v>0.28497547036722076</v>
      </c>
      <c r="CF61">
        <v>0.28028033083179688</v>
      </c>
      <c r="CG61">
        <v>0.27567568211951932</v>
      </c>
      <c r="CH61">
        <v>0.2711630722733202</v>
      </c>
      <c r="CI61">
        <v>0.26674349986019996</v>
      </c>
      <c r="CJ61">
        <v>0.26241748267550802</v>
      </c>
      <c r="CK61">
        <v>0.25818512024125861</v>
      </c>
      <c r="CL61">
        <v>0.25404615035403849</v>
      </c>
      <c r="CM61">
        <v>0.25</v>
      </c>
      <c r="CN61">
        <v>0.24604583099342381</v>
      </c>
      <c r="CO61">
        <v>0.24218258071629017</v>
      </c>
      <c r="CP61">
        <v>0.23840899834336721</v>
      </c>
      <c r="CQ61">
        <v>0.2347236769339624</v>
      </c>
      <c r="CR61">
        <v>0.23112508176051214</v>
      </c>
      <c r="CS61">
        <v>0.22761157522788428</v>
      </c>
      <c r="CT61">
        <v>0.2241814387174437</v>
      </c>
      <c r="CU61">
        <v>0.22083289166799167</v>
      </c>
      <c r="CV61">
        <v>0.21756410818272076</v>
      </c>
      <c r="CW61">
        <v>0.21437323142813605</v>
      </c>
    </row>
    <row r="62" spans="1:101">
      <c r="A62">
        <f>MIN(Param!$B$29/12/MAX(SQRT(POWER(ROW()-Param!$C$43,2)+POWER(COLUMN()-Param!$C$42,2)),0.0000001),1)</f>
        <v>0.21247567292809486</v>
      </c>
    </row>
    <row r="66" spans="1:106">
      <c r="A66" s="39"/>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1"/>
    </row>
    <row r="67" spans="1:106">
      <c r="A67" s="42"/>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3"/>
      <c r="BA67" s="43"/>
      <c r="BB67" s="43"/>
      <c r="BC67" s="43"/>
      <c r="BD67" s="43"/>
      <c r="BE67" s="43"/>
      <c r="BF67" s="43"/>
      <c r="BG67" s="43"/>
      <c r="BH67" s="43"/>
      <c r="BI67" s="43"/>
      <c r="BJ67" s="43"/>
      <c r="BK67" s="43"/>
      <c r="BL67" s="43"/>
      <c r="BM67" s="43"/>
      <c r="BN67" s="43"/>
      <c r="BO67" s="43"/>
      <c r="BP67" s="43"/>
      <c r="BQ67" s="43"/>
      <c r="BR67" s="43"/>
      <c r="BS67" s="43"/>
      <c r="BT67" s="43"/>
      <c r="BU67" s="43"/>
      <c r="BV67" s="43"/>
      <c r="BW67" s="43"/>
      <c r="BX67" s="43"/>
      <c r="BY67" s="43"/>
      <c r="BZ67" s="43"/>
      <c r="CA67" s="43"/>
      <c r="CB67" s="43"/>
      <c r="CC67" s="43"/>
      <c r="CD67" s="43"/>
      <c r="CE67" s="43"/>
      <c r="CF67" s="43"/>
      <c r="CG67" s="43"/>
      <c r="CH67" s="43"/>
      <c r="CI67" s="43"/>
      <c r="CJ67" s="43"/>
      <c r="CK67" s="43"/>
      <c r="CL67" s="43"/>
      <c r="CM67" s="43"/>
      <c r="CN67" s="43"/>
      <c r="CO67" s="43"/>
      <c r="CP67" s="43"/>
      <c r="CQ67" s="43"/>
      <c r="CR67" s="43"/>
      <c r="CS67" s="43"/>
      <c r="CT67" s="43"/>
      <c r="CU67" s="43"/>
      <c r="CV67" s="43"/>
      <c r="CW67" s="36"/>
    </row>
    <row r="68" spans="1:106">
      <c r="A68" s="42"/>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c r="BJ68" s="43"/>
      <c r="BK68" s="43"/>
      <c r="BL68" s="43"/>
      <c r="BM68" s="43"/>
      <c r="BN68" s="43"/>
      <c r="BO68" s="43"/>
      <c r="BP68" s="43"/>
      <c r="BQ68" s="43"/>
      <c r="BR68" s="43"/>
      <c r="BS68" s="43"/>
      <c r="BT68" s="43"/>
      <c r="BU68" s="43"/>
      <c r="BV68" s="43"/>
      <c r="BW68" s="43"/>
      <c r="BX68" s="43"/>
      <c r="BY68" s="43"/>
      <c r="BZ68" s="43"/>
      <c r="CA68" s="43"/>
      <c r="CB68" s="43"/>
      <c r="CC68" s="43"/>
      <c r="CD68" s="43"/>
      <c r="CE68" s="43"/>
      <c r="CF68" s="43"/>
      <c r="CG68" s="43"/>
      <c r="CH68" s="43"/>
      <c r="CI68" s="43"/>
      <c r="CJ68" s="43"/>
      <c r="CK68" s="43"/>
      <c r="CL68" s="43"/>
      <c r="CM68" s="43"/>
      <c r="CN68" s="43"/>
      <c r="CO68" s="43"/>
      <c r="CP68" s="43"/>
      <c r="CQ68" s="43"/>
      <c r="CR68" s="43"/>
      <c r="CS68" s="43"/>
      <c r="CT68" s="43"/>
      <c r="CU68" s="43"/>
      <c r="CV68" s="43"/>
      <c r="CW68" s="36"/>
    </row>
    <row r="69" spans="1:106">
      <c r="A69" s="42"/>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Z69" s="43"/>
      <c r="CA69" s="43"/>
      <c r="CB69" s="43"/>
      <c r="CC69" s="43"/>
      <c r="CD69" s="43"/>
      <c r="CE69" s="43"/>
      <c r="CF69" s="43"/>
      <c r="CG69" s="43"/>
      <c r="CH69" s="43"/>
      <c r="CI69" s="43"/>
      <c r="CJ69" s="43"/>
      <c r="CK69" s="43"/>
      <c r="CL69" s="43"/>
      <c r="CM69" s="43"/>
      <c r="CN69" s="43"/>
      <c r="CO69" s="43"/>
      <c r="CP69" s="43"/>
      <c r="CQ69" s="43"/>
      <c r="CR69" s="43"/>
      <c r="CS69" s="43"/>
      <c r="CT69" s="43"/>
      <c r="CU69" s="43"/>
      <c r="CV69" s="43"/>
      <c r="CW69" s="36"/>
    </row>
    <row r="70" spans="1:106">
      <c r="A70" s="42"/>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3"/>
      <c r="BA70" s="43"/>
      <c r="BB70" s="43"/>
      <c r="BC70" s="43"/>
      <c r="BD70" s="43"/>
      <c r="BE70" s="43"/>
      <c r="BF70" s="43"/>
      <c r="BG70" s="43"/>
      <c r="BH70" s="43"/>
      <c r="BI70" s="43"/>
      <c r="BJ70" s="43"/>
      <c r="BK70" s="43"/>
      <c r="BL70" s="43"/>
      <c r="BM70" s="43"/>
      <c r="BN70" s="43"/>
      <c r="BO70" s="43"/>
      <c r="BP70" s="43"/>
      <c r="BQ70" s="43"/>
      <c r="BR70" s="43"/>
      <c r="BS70" s="43"/>
      <c r="BT70" s="43"/>
      <c r="BU70" s="43"/>
      <c r="BV70" s="43"/>
      <c r="BW70" s="43"/>
      <c r="BX70" s="43"/>
      <c r="BY70" s="43"/>
      <c r="BZ70" s="43"/>
      <c r="CA70" s="43"/>
      <c r="CB70" s="43"/>
      <c r="CC70" s="43"/>
      <c r="CD70" s="43"/>
      <c r="CE70" s="43"/>
      <c r="CF70" s="43"/>
      <c r="CG70" s="43"/>
      <c r="CH70" s="43"/>
      <c r="CI70" s="43"/>
      <c r="CJ70" s="43"/>
      <c r="CK70" s="43"/>
      <c r="CL70" s="43"/>
      <c r="CM70" s="43"/>
      <c r="CN70" s="43"/>
      <c r="CO70" s="43"/>
      <c r="CP70" s="43"/>
      <c r="CQ70" s="43"/>
      <c r="CR70" s="43"/>
      <c r="CS70" s="43"/>
      <c r="CT70" s="43"/>
      <c r="CU70" s="43"/>
      <c r="CV70" s="43"/>
      <c r="CW70" s="36"/>
    </row>
    <row r="71" spans="1:106">
      <c r="A71" s="42"/>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3"/>
      <c r="BA71" s="43"/>
      <c r="BB71" s="43"/>
      <c r="BC71" s="43"/>
      <c r="BD71" s="43"/>
      <c r="BE71" s="43"/>
      <c r="BF71" s="43"/>
      <c r="BG71" s="43"/>
      <c r="BH71" s="43"/>
      <c r="BI71" s="43"/>
      <c r="BJ71" s="43"/>
      <c r="BK71" s="43"/>
      <c r="BL71" s="43"/>
      <c r="BM71" s="43"/>
      <c r="BN71" s="43"/>
      <c r="BO71" s="43"/>
      <c r="BP71" s="43"/>
      <c r="BQ71" s="43"/>
      <c r="BR71" s="43"/>
      <c r="BS71" s="43"/>
      <c r="BT71" s="43"/>
      <c r="BU71" s="43"/>
      <c r="BV71" s="43"/>
      <c r="BW71" s="43"/>
      <c r="BX71" s="43"/>
      <c r="BY71" s="43"/>
      <c r="BZ71" s="43"/>
      <c r="CA71" s="43"/>
      <c r="CB71" s="43"/>
      <c r="CC71" s="43"/>
      <c r="CD71" s="43"/>
      <c r="CE71" s="43"/>
      <c r="CF71" s="43"/>
      <c r="CG71" s="43"/>
      <c r="CH71" s="43"/>
      <c r="CI71" s="43"/>
      <c r="CJ71" s="43"/>
      <c r="CK71" s="43"/>
      <c r="CL71" s="43"/>
      <c r="CM71" s="43"/>
      <c r="CN71" s="43"/>
      <c r="CO71" s="43"/>
      <c r="CP71" s="43"/>
      <c r="CQ71" s="43"/>
      <c r="CR71" s="43"/>
      <c r="CS71" s="43"/>
      <c r="CT71" s="43"/>
      <c r="CU71" s="43"/>
      <c r="CV71" s="43"/>
      <c r="CW71" s="36"/>
    </row>
    <row r="72" spans="1:106">
      <c r="A72" s="42"/>
      <c r="B72" s="43"/>
      <c r="C72" s="43"/>
      <c r="D72" s="43"/>
      <c r="E72" s="43"/>
      <c r="F72" s="43"/>
      <c r="G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43"/>
      <c r="AW72" s="43"/>
      <c r="AX72" s="43"/>
      <c r="AY72" s="43"/>
      <c r="AZ72" s="43"/>
      <c r="BA72" s="43"/>
      <c r="BB72" s="43"/>
      <c r="BC72" s="43"/>
      <c r="BD72" s="43"/>
      <c r="BE72" s="43"/>
      <c r="BF72" s="43"/>
      <c r="BG72" s="43"/>
      <c r="BH72" s="43"/>
      <c r="BI72" s="43"/>
      <c r="BJ72" s="43"/>
      <c r="BK72" s="43"/>
      <c r="BL72" s="43"/>
      <c r="BM72" s="43"/>
      <c r="BN72" s="43"/>
      <c r="BO72" s="43"/>
      <c r="BP72" s="43"/>
      <c r="BQ72" s="43"/>
      <c r="BR72" s="43"/>
      <c r="BS72" s="43"/>
      <c r="BT72" s="43"/>
      <c r="BU72" s="43"/>
      <c r="BV72" s="43"/>
      <c r="BW72" s="43"/>
      <c r="BX72" s="43"/>
      <c r="BY72" s="43"/>
      <c r="BZ72" s="43"/>
      <c r="CA72" s="43"/>
      <c r="CB72" s="43"/>
      <c r="CC72" s="43"/>
      <c r="CD72" s="43"/>
      <c r="CE72" s="43"/>
      <c r="CF72" s="43"/>
      <c r="CG72" s="43"/>
      <c r="CH72" s="43"/>
      <c r="CI72" s="43"/>
      <c r="CJ72" s="43"/>
      <c r="CK72" s="43"/>
      <c r="CL72" s="43"/>
      <c r="CM72" s="43"/>
      <c r="CN72" s="43"/>
      <c r="CO72" s="43"/>
      <c r="CP72" s="43"/>
      <c r="CQ72" s="43"/>
      <c r="CR72" s="43"/>
      <c r="CS72" s="43"/>
      <c r="CT72" s="43"/>
      <c r="CU72" s="43"/>
      <c r="CV72" s="43"/>
      <c r="CW72" s="36"/>
    </row>
    <row r="73" spans="1:106">
      <c r="A73" s="42"/>
      <c r="B73" s="43"/>
      <c r="C73" s="43"/>
      <c r="D73" s="43"/>
      <c r="E73" s="43"/>
      <c r="F73" s="43"/>
      <c r="G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3"/>
      <c r="BA73" s="43"/>
      <c r="BB73" s="43"/>
      <c r="BC73" s="43"/>
      <c r="BD73" s="43"/>
      <c r="BE73" s="43"/>
      <c r="BF73" s="43"/>
      <c r="BG73" s="43"/>
      <c r="BH73" s="43"/>
      <c r="BI73" s="43"/>
      <c r="BJ73" s="43"/>
      <c r="BK73" s="43"/>
      <c r="BL73" s="43"/>
      <c r="BM73" s="43"/>
      <c r="BN73" s="43"/>
      <c r="BO73" s="43"/>
      <c r="BP73" s="43"/>
      <c r="BQ73" s="43"/>
      <c r="BR73" s="43"/>
      <c r="BS73" s="43"/>
      <c r="BT73" s="43"/>
      <c r="BU73" s="43"/>
      <c r="BV73" s="43"/>
      <c r="BW73" s="43"/>
      <c r="BX73" s="43"/>
      <c r="BY73" s="43"/>
      <c r="BZ73" s="43"/>
      <c r="CA73" s="43"/>
      <c r="CB73" s="43"/>
      <c r="CC73" s="43"/>
      <c r="CD73" s="43"/>
      <c r="CE73" s="43"/>
      <c r="CF73" s="43"/>
      <c r="CG73" s="43"/>
      <c r="CH73" s="43"/>
      <c r="CI73" s="43"/>
      <c r="CJ73" s="43"/>
      <c r="CK73" s="43"/>
      <c r="CL73" s="43"/>
      <c r="CM73" s="43"/>
      <c r="CN73" s="43"/>
      <c r="CO73" s="43"/>
      <c r="CP73" s="43"/>
      <c r="CQ73" s="43"/>
      <c r="CR73" s="43"/>
      <c r="CS73" s="43"/>
      <c r="CT73" s="43"/>
      <c r="CU73" s="43"/>
      <c r="CV73" s="43"/>
      <c r="CW73" s="36"/>
    </row>
    <row r="74" spans="1:106">
      <c r="A74" s="42"/>
      <c r="B74" s="43"/>
      <c r="C74" s="43"/>
      <c r="D74" s="43"/>
      <c r="E74" s="43"/>
      <c r="F74" s="43"/>
      <c r="G74" s="43"/>
      <c r="O74" s="43"/>
      <c r="P74" s="43"/>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3"/>
      <c r="BA74" s="43"/>
      <c r="BB74" s="43"/>
      <c r="BC74" s="43"/>
      <c r="BD74" s="43"/>
      <c r="BE74" s="43"/>
      <c r="BF74" s="43"/>
      <c r="BG74" s="43"/>
      <c r="BH74" s="43"/>
      <c r="BI74" s="43"/>
      <c r="BJ74" s="43"/>
      <c r="BK74" s="43"/>
      <c r="BL74" s="43"/>
      <c r="BM74" s="43"/>
      <c r="BN74" s="43"/>
      <c r="BO74" s="43"/>
      <c r="BP74" s="43"/>
      <c r="BQ74" s="43"/>
      <c r="BR74" s="43"/>
      <c r="BS74" s="43"/>
      <c r="BT74" s="43"/>
      <c r="BU74" s="43"/>
      <c r="BV74" s="43"/>
      <c r="BW74" s="43"/>
      <c r="BX74" s="43"/>
      <c r="BY74" s="43"/>
      <c r="BZ74" s="43"/>
      <c r="CA74" s="43"/>
      <c r="CB74" s="43"/>
      <c r="CC74" s="43"/>
      <c r="CD74" s="43"/>
      <c r="CE74" s="43"/>
      <c r="CF74" s="43"/>
      <c r="CG74" s="43"/>
      <c r="CH74" s="43"/>
      <c r="CI74" s="43"/>
      <c r="CJ74" s="43"/>
      <c r="CK74" s="43"/>
      <c r="CL74" s="43"/>
      <c r="CM74" s="43"/>
      <c r="CN74" s="43"/>
      <c r="CO74" s="43"/>
      <c r="CP74" s="43"/>
      <c r="CQ74" s="43"/>
      <c r="CR74" s="43"/>
      <c r="CS74" s="43"/>
      <c r="CT74" s="43"/>
      <c r="CU74" s="43"/>
      <c r="CV74" s="43"/>
      <c r="CW74" s="36"/>
    </row>
    <row r="75" spans="1:106">
      <c r="A75" s="42"/>
      <c r="B75" s="43"/>
      <c r="C75" s="43"/>
      <c r="D75" s="43"/>
      <c r="E75" s="43"/>
      <c r="F75" s="43"/>
      <c r="G75" s="43"/>
      <c r="O75" s="43"/>
      <c r="P75" s="43"/>
      <c r="Q75" s="43"/>
      <c r="R75" s="43"/>
      <c r="S75" s="43"/>
      <c r="T75" s="43"/>
      <c r="U75" s="43"/>
      <c r="V75" s="43"/>
      <c r="W75" s="43"/>
      <c r="X75" s="43"/>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3"/>
      <c r="BA75" s="43"/>
      <c r="BB75" s="43"/>
      <c r="BC75" s="43"/>
      <c r="BD75" s="43"/>
      <c r="BE75" s="43"/>
      <c r="BF75" s="43"/>
      <c r="BG75" s="43"/>
      <c r="BH75" s="43"/>
      <c r="BI75" s="43"/>
      <c r="BJ75" s="43"/>
      <c r="BK75" s="43"/>
      <c r="BL75" s="43"/>
      <c r="BM75" s="43"/>
      <c r="BN75" s="43"/>
      <c r="BO75" s="43"/>
      <c r="BP75" s="43"/>
      <c r="BQ75" s="43"/>
      <c r="BR75" s="43"/>
      <c r="BS75" s="43"/>
      <c r="BT75" s="43"/>
      <c r="BU75" s="43"/>
      <c r="BV75" s="43"/>
      <c r="BW75" s="43"/>
      <c r="BX75" s="43"/>
      <c r="BZ75" s="43"/>
      <c r="CA75" s="43"/>
      <c r="CB75" s="43"/>
      <c r="CC75" s="43"/>
      <c r="CD75" s="43"/>
      <c r="CE75" s="43"/>
      <c r="CF75" s="43"/>
      <c r="CG75" s="43"/>
      <c r="CH75" s="43"/>
      <c r="CI75" s="43"/>
      <c r="CJ75" s="43"/>
      <c r="CK75" s="43"/>
      <c r="CL75" s="43"/>
      <c r="CM75" s="43"/>
      <c r="CN75" s="43"/>
      <c r="CO75" s="43"/>
      <c r="CP75" s="43"/>
      <c r="CQ75" s="43"/>
      <c r="CR75" s="43"/>
      <c r="CS75" s="43"/>
      <c r="CT75" s="43"/>
      <c r="CU75" s="43"/>
      <c r="CV75" s="43"/>
      <c r="CW75" s="36"/>
    </row>
    <row r="76" spans="1:106">
      <c r="A76" s="42"/>
      <c r="B76" s="43"/>
      <c r="C76" s="43"/>
      <c r="D76" s="43"/>
      <c r="E76" s="43"/>
      <c r="F76" s="43"/>
      <c r="G76" s="43"/>
      <c r="O76" s="43"/>
      <c r="P76" s="43"/>
      <c r="Q76" s="43"/>
      <c r="R76" s="43"/>
      <c r="S76" s="43"/>
      <c r="T76" s="43"/>
      <c r="U76" s="43"/>
      <c r="V76" s="43"/>
      <c r="W76" s="43"/>
      <c r="X76" s="43"/>
      <c r="Y76" s="43"/>
      <c r="Z76" s="43"/>
      <c r="AA76" s="43"/>
      <c r="AB76" s="43"/>
      <c r="AP76" s="43"/>
      <c r="AQ76" s="43"/>
      <c r="AR76" s="43"/>
      <c r="AS76" s="43"/>
      <c r="AU76" s="43"/>
      <c r="AV76" s="43"/>
      <c r="AW76" s="43"/>
      <c r="AX76" s="43"/>
      <c r="AY76" s="43"/>
      <c r="AZ76" s="43"/>
      <c r="BA76" s="43"/>
      <c r="BB76" s="43"/>
      <c r="BC76" s="43"/>
      <c r="BD76" s="43"/>
      <c r="BE76" s="43"/>
      <c r="BF76" s="43"/>
      <c r="BG76" s="43"/>
      <c r="BI76" s="43"/>
      <c r="BJ76" s="43"/>
      <c r="BK76" s="43"/>
      <c r="BL76" s="43"/>
      <c r="BM76" s="43"/>
      <c r="BN76" s="43"/>
      <c r="BO76" s="43"/>
      <c r="BP76" s="43"/>
      <c r="BQ76" s="43"/>
      <c r="BR76" s="43"/>
      <c r="BS76" s="43"/>
      <c r="BT76" s="43"/>
      <c r="BU76" s="43"/>
      <c r="BV76" s="43"/>
      <c r="BW76" s="43"/>
      <c r="BX76" s="43"/>
      <c r="CB76" s="43"/>
      <c r="CC76" s="43"/>
      <c r="CD76" s="43"/>
      <c r="CE76" s="43"/>
      <c r="CF76" s="43"/>
      <c r="CG76" s="43"/>
      <c r="CH76" s="43"/>
      <c r="CI76" s="43"/>
      <c r="CJ76" s="43"/>
      <c r="CK76" s="43"/>
      <c r="CL76" s="43"/>
      <c r="CM76" s="43"/>
      <c r="CN76" s="43"/>
      <c r="CO76" s="43"/>
      <c r="CP76" s="43"/>
      <c r="CQ76" s="43"/>
      <c r="CR76" s="43"/>
      <c r="CS76" s="43"/>
      <c r="CT76" s="43"/>
      <c r="CU76" s="43"/>
      <c r="CV76" s="43"/>
      <c r="CW76" s="36"/>
    </row>
    <row r="77" spans="1:106">
      <c r="A77" s="42"/>
      <c r="B77" s="43"/>
      <c r="C77" s="43"/>
      <c r="D77" s="43"/>
      <c r="E77" s="43"/>
      <c r="F77" s="43"/>
      <c r="G77" s="43"/>
      <c r="O77" s="43"/>
      <c r="P77" s="43"/>
      <c r="Q77" s="43"/>
      <c r="R77" s="43"/>
      <c r="S77" s="43"/>
      <c r="T77" s="43"/>
      <c r="U77" s="43"/>
      <c r="V77" s="43"/>
      <c r="W77" s="43"/>
      <c r="X77" s="43"/>
      <c r="Y77" s="43"/>
      <c r="Z77" s="43"/>
      <c r="AA77" s="43"/>
      <c r="AB77" s="43"/>
      <c r="AP77" s="43"/>
      <c r="AQ77" s="43"/>
      <c r="AR77" s="43"/>
      <c r="AS77" s="43"/>
      <c r="AU77" s="43"/>
      <c r="AV77" s="43"/>
      <c r="AW77" s="43"/>
      <c r="AX77" s="43"/>
      <c r="AY77" s="43"/>
      <c r="AZ77" s="43"/>
      <c r="BA77" s="43"/>
      <c r="BB77" s="43"/>
      <c r="BC77" s="43"/>
      <c r="BD77" s="43"/>
      <c r="BE77" s="43"/>
      <c r="BF77" s="43"/>
      <c r="BG77" s="43"/>
      <c r="BI77" s="43"/>
      <c r="BJ77" s="43"/>
      <c r="BK77" s="43"/>
      <c r="BL77" s="43"/>
      <c r="BM77" s="43"/>
      <c r="BN77" s="43"/>
      <c r="BO77" s="43"/>
      <c r="BP77" s="43"/>
      <c r="BQ77" s="43"/>
      <c r="BR77" s="43"/>
      <c r="BS77" s="43"/>
      <c r="BT77" s="43"/>
      <c r="BU77" s="43"/>
      <c r="BV77" s="43"/>
      <c r="BW77" s="43"/>
      <c r="BX77" s="43"/>
      <c r="CB77" s="43"/>
      <c r="CC77" s="43"/>
      <c r="CD77" s="43"/>
      <c r="CE77" s="43"/>
      <c r="CF77" s="43"/>
      <c r="CG77" s="43"/>
      <c r="CH77" s="43"/>
      <c r="CI77" s="43"/>
      <c r="CJ77" s="43"/>
      <c r="CK77" s="43"/>
      <c r="CL77" s="43"/>
      <c r="CM77" s="43"/>
      <c r="CN77" s="43"/>
      <c r="CO77" s="43"/>
      <c r="CP77" s="43"/>
      <c r="CQ77" s="43"/>
      <c r="CR77" s="43"/>
      <c r="CS77" s="43"/>
      <c r="CT77" s="43"/>
      <c r="CU77" s="43"/>
      <c r="CV77" s="43"/>
      <c r="CW77" s="36"/>
    </row>
    <row r="78" spans="1:106">
      <c r="A78" s="42"/>
      <c r="B78" s="43"/>
      <c r="C78" s="43"/>
      <c r="D78" s="43"/>
      <c r="E78" s="43"/>
      <c r="F78" s="43"/>
      <c r="G78" s="43"/>
      <c r="O78" s="43"/>
      <c r="P78" s="43"/>
      <c r="Q78" s="43"/>
      <c r="R78" s="43"/>
      <c r="S78" s="43"/>
      <c r="T78" s="43"/>
      <c r="U78" s="43"/>
      <c r="V78" s="43"/>
      <c r="W78" s="43">
        <v>3.2097071556504829E-5</v>
      </c>
      <c r="X78" s="43">
        <v>2.8698153936185879E-5</v>
      </c>
      <c r="Y78" s="43">
        <v>4.0922321625407924E-2</v>
      </c>
      <c r="Z78" s="43">
        <v>1.4430984167733697E-4</v>
      </c>
      <c r="AA78" s="43">
        <v>3.4244285667613633E-3</v>
      </c>
      <c r="AB78" s="43">
        <v>2.7837468827163659E-4</v>
      </c>
      <c r="AC78" s="43">
        <v>5.9623184354130393E-3</v>
      </c>
      <c r="AD78" s="43">
        <v>7.255921202388295E-6</v>
      </c>
      <c r="AE78" s="43">
        <v>1.9789785575812587E-3</v>
      </c>
      <c r="AF78" s="43"/>
      <c r="AG78" s="43"/>
      <c r="AH78" s="43"/>
      <c r="AI78" s="43"/>
      <c r="AL78" s="43"/>
      <c r="AM78" s="43">
        <v>2.9227936261585334E-3</v>
      </c>
      <c r="AN78" s="43">
        <v>1.2200250421231109E-4</v>
      </c>
      <c r="AO78" s="43">
        <v>2.4399164506791761E-4</v>
      </c>
      <c r="AP78" s="43">
        <v>8.9601782649160566E-4</v>
      </c>
      <c r="AQ78" s="43">
        <v>3.6773128887220021E-3</v>
      </c>
      <c r="AR78" s="43">
        <v>2.7188792498441833E-4</v>
      </c>
      <c r="AS78" s="43">
        <v>0.16204195186651257</v>
      </c>
      <c r="AT78" s="43">
        <v>2.1446355274401456E-4</v>
      </c>
      <c r="AW78" s="43"/>
      <c r="AX78" s="43"/>
      <c r="AY78" s="43"/>
      <c r="AZ78" s="43"/>
      <c r="BB78" s="43">
        <v>5.4568575864029259E-4</v>
      </c>
      <c r="BC78" s="43"/>
      <c r="BD78" s="43"/>
      <c r="BE78" s="43"/>
      <c r="BF78" s="43"/>
      <c r="BG78" s="43"/>
      <c r="BH78" s="43"/>
      <c r="BI78" s="43"/>
      <c r="BJ78" s="43"/>
      <c r="BK78" s="43">
        <v>3.7265225297152281E-2</v>
      </c>
      <c r="BL78" s="43"/>
      <c r="BM78" s="43"/>
      <c r="BN78" s="43"/>
      <c r="BP78" s="43"/>
      <c r="BQ78" s="43"/>
      <c r="BR78" s="43">
        <v>1.0380990733379835E-5</v>
      </c>
      <c r="BS78" s="43">
        <v>0.36921090368428777</v>
      </c>
      <c r="BT78" s="43">
        <v>0.41902356405525004</v>
      </c>
      <c r="BU78" s="43">
        <v>1.6368867578250958E-3</v>
      </c>
      <c r="BV78" s="43">
        <v>2.5582356674096876E-2</v>
      </c>
      <c r="BW78" s="43">
        <v>4.8194830020145734E-4</v>
      </c>
      <c r="BX78" s="43">
        <v>6.8747742284428045E-4</v>
      </c>
      <c r="BY78" s="43">
        <v>1.6398715498478954E-2</v>
      </c>
      <c r="BZ78" s="43">
        <v>8.6565039326610168E-4</v>
      </c>
      <c r="CA78" s="43">
        <v>0.2586506807142539</v>
      </c>
      <c r="CB78" s="43"/>
      <c r="CC78" s="43"/>
      <c r="CD78" s="43"/>
      <c r="CE78" s="43"/>
      <c r="CF78" s="43"/>
      <c r="CG78" s="43"/>
      <c r="CH78" s="43"/>
      <c r="CI78" s="43"/>
      <c r="CJ78" s="43"/>
      <c r="CK78" s="43"/>
      <c r="CL78" s="43"/>
      <c r="CM78" s="43"/>
      <c r="CN78" s="43"/>
      <c r="CO78" s="43"/>
      <c r="CP78" s="43"/>
      <c r="CQ78" s="43"/>
      <c r="CR78" s="43"/>
      <c r="CS78" s="43"/>
      <c r="CT78" s="43"/>
      <c r="CU78" s="43"/>
      <c r="CV78" s="43"/>
      <c r="CW78" s="36"/>
      <c r="DB78" t="str">
        <f>"SI(ESTVIDE(W78);0;PUISSANCE(0,3;ALEA()*10))"</f>
        <v>SI(ESTVIDE(W78);0;PUISSANCE(0,3;ALEA()*10))</v>
      </c>
    </row>
    <row r="79" spans="1:106">
      <c r="A79" s="42"/>
      <c r="B79" s="43"/>
      <c r="C79" s="43"/>
      <c r="D79" s="43"/>
      <c r="E79" s="43"/>
      <c r="F79" s="43"/>
      <c r="G79" s="43"/>
      <c r="O79" s="43"/>
      <c r="P79" s="43"/>
      <c r="Q79" s="43"/>
      <c r="R79" s="43"/>
      <c r="S79" s="43"/>
      <c r="T79" s="43"/>
      <c r="U79" s="43"/>
      <c r="V79" s="43">
        <v>7.4230637766742874E-6</v>
      </c>
      <c r="W79" s="43">
        <v>2.8702567014121318E-5</v>
      </c>
      <c r="X79" s="43">
        <v>1.9777906971073368E-3</v>
      </c>
      <c r="Y79" s="43">
        <v>0.17804433907269968</v>
      </c>
      <c r="Z79" s="43">
        <v>5.0193722410347925E-2</v>
      </c>
      <c r="AA79" s="43">
        <v>2.4000055902503867E-4</v>
      </c>
      <c r="AB79" s="43">
        <v>1.0725916075929452E-5</v>
      </c>
      <c r="AC79" s="43">
        <v>9.869656928675957E-6</v>
      </c>
      <c r="AD79" s="43">
        <v>1.1055726576694712E-5</v>
      </c>
      <c r="AE79" s="43">
        <v>3.2271068849473998E-4</v>
      </c>
      <c r="AF79" s="43"/>
      <c r="AG79" s="43"/>
      <c r="AH79" s="43"/>
      <c r="AI79" s="43"/>
      <c r="AL79" s="43">
        <v>2.0628828815284872E-4</v>
      </c>
      <c r="AM79" s="43">
        <v>1.8984875152053195E-2</v>
      </c>
      <c r="AN79" s="43">
        <v>3.2391136909906313E-4</v>
      </c>
      <c r="AO79" s="43">
        <v>6.4358317948485686E-4</v>
      </c>
      <c r="AP79" s="43">
        <v>1.9541577151014834E-3</v>
      </c>
      <c r="AQ79" s="43">
        <v>8.0543448004544532E-5</v>
      </c>
      <c r="AR79" s="43">
        <v>5.3628583579005788E-2</v>
      </c>
      <c r="AS79" s="43">
        <v>1.8140482928394777E-4</v>
      </c>
      <c r="AT79" s="43">
        <v>1.9777203736743055E-4</v>
      </c>
      <c r="AU79" s="43">
        <v>0.39497090458047918</v>
      </c>
      <c r="AW79" s="43"/>
      <c r="AX79" s="43"/>
      <c r="AY79" s="43"/>
      <c r="AZ79" s="43"/>
      <c r="BB79" s="43">
        <v>1.8776389341921419E-5</v>
      </c>
      <c r="BC79" s="43">
        <v>0.33846100290379361</v>
      </c>
      <c r="BD79" s="43"/>
      <c r="BE79" s="43"/>
      <c r="BF79" s="43"/>
      <c r="BG79" s="43"/>
      <c r="BH79" s="43"/>
      <c r="BI79" s="43"/>
      <c r="BJ79" s="43">
        <v>5.6664138184236382E-4</v>
      </c>
      <c r="BK79" s="43">
        <v>1.646399166689167E-4</v>
      </c>
      <c r="BL79" s="43"/>
      <c r="BM79" s="43"/>
      <c r="BN79" s="43"/>
      <c r="BP79" s="43"/>
      <c r="BQ79" s="43"/>
      <c r="BR79" s="43">
        <v>5.1126308246349457E-2</v>
      </c>
      <c r="BS79" s="43">
        <v>1.9877323338574997E-3</v>
      </c>
      <c r="BT79" s="43">
        <v>0.16483271373805383</v>
      </c>
      <c r="BU79" s="43">
        <v>3.1003506110012422E-3</v>
      </c>
      <c r="BV79" s="43">
        <v>3.3613474552089927E-2</v>
      </c>
      <c r="BW79" s="43">
        <v>8.3169355948388091E-2</v>
      </c>
      <c r="BX79" s="43">
        <v>7.9178597440750412E-2</v>
      </c>
      <c r="BY79" s="43">
        <v>2.1795057355292635E-5</v>
      </c>
      <c r="BZ79" s="43">
        <v>1.9816120365572846E-2</v>
      </c>
      <c r="CA79" s="43">
        <v>3.8944973002399935E-2</v>
      </c>
      <c r="CB79" s="43"/>
      <c r="CC79" s="43"/>
      <c r="CD79" s="43"/>
      <c r="CE79" s="43"/>
      <c r="CF79" s="43"/>
      <c r="CG79" s="43"/>
      <c r="CH79" s="43"/>
      <c r="CI79" s="43"/>
      <c r="CJ79" s="43"/>
      <c r="CK79" s="43"/>
      <c r="CL79" s="43"/>
      <c r="CM79" s="43"/>
      <c r="CN79" s="43"/>
      <c r="CO79" s="43"/>
      <c r="CP79" s="43"/>
      <c r="CQ79" s="43"/>
      <c r="CR79" s="43"/>
      <c r="CS79" s="43"/>
      <c r="CT79" s="43"/>
      <c r="CU79" s="43"/>
      <c r="CV79" s="43"/>
      <c r="CW79" s="36"/>
    </row>
    <row r="80" spans="1:106">
      <c r="A80" s="42"/>
      <c r="B80" s="43"/>
      <c r="C80" s="43"/>
      <c r="D80" s="43"/>
      <c r="E80" s="43"/>
      <c r="F80" s="43"/>
      <c r="G80" s="43"/>
      <c r="O80" s="43"/>
      <c r="P80" s="43"/>
      <c r="Q80" s="43"/>
      <c r="R80" s="43"/>
      <c r="S80" s="43"/>
      <c r="T80" s="43"/>
      <c r="U80" s="43"/>
      <c r="V80" s="43">
        <v>8.9581047303664875E-3</v>
      </c>
      <c r="W80" s="43">
        <v>2.0862391811547272E-3</v>
      </c>
      <c r="X80" s="43"/>
      <c r="Y80" s="43"/>
      <c r="Z80" s="43"/>
      <c r="AA80" s="43"/>
      <c r="AB80" s="43"/>
      <c r="AC80" s="43"/>
      <c r="AD80" s="43"/>
      <c r="AE80" s="43"/>
      <c r="AF80" s="43"/>
      <c r="AG80" s="43"/>
      <c r="AH80" s="43"/>
      <c r="AI80" s="43"/>
      <c r="AL80" s="43">
        <v>2.2414991717117569E-2</v>
      </c>
      <c r="AM80" s="43">
        <v>4.9498547715106306E-3</v>
      </c>
      <c r="AT80" s="43">
        <v>5.9094699482632703E-6</v>
      </c>
      <c r="AU80" s="43">
        <v>2.0281123481005255E-2</v>
      </c>
      <c r="AW80" s="43"/>
      <c r="AX80" s="43"/>
      <c r="AY80" s="43"/>
      <c r="AZ80" s="43"/>
      <c r="BB80" s="43">
        <v>2.0713009577525177E-5</v>
      </c>
      <c r="BC80" s="43">
        <v>4.335702989226565E-5</v>
      </c>
      <c r="BD80" s="43">
        <v>6.2740395225197046E-2</v>
      </c>
      <c r="BE80" s="43"/>
      <c r="BF80" s="43"/>
      <c r="BG80" s="43"/>
      <c r="BH80" s="43"/>
      <c r="BI80" s="43">
        <v>1.9715193212804432E-5</v>
      </c>
      <c r="BJ80" s="43">
        <v>9.6572805198125817E-4</v>
      </c>
      <c r="BK80" s="43">
        <v>0.86624944142874505</v>
      </c>
      <c r="BL80" s="43"/>
      <c r="BM80" s="43"/>
      <c r="BN80" s="43"/>
      <c r="BP80" s="43"/>
      <c r="BQ80" s="43"/>
      <c r="BR80" s="43">
        <v>1.7582966888211005E-3</v>
      </c>
      <c r="BS80" s="43">
        <v>6.8592146885478556E-3</v>
      </c>
      <c r="CB80" s="43"/>
      <c r="CC80" s="43"/>
      <c r="CD80" s="43"/>
      <c r="CE80" s="43"/>
      <c r="CF80" s="43"/>
      <c r="CG80" s="43"/>
      <c r="CH80" s="43"/>
      <c r="CI80" s="43"/>
      <c r="CJ80" s="43"/>
      <c r="CK80" s="43"/>
      <c r="CL80" s="43"/>
      <c r="CM80" s="43"/>
      <c r="CN80" s="43"/>
      <c r="CO80" s="43"/>
      <c r="CP80" s="43"/>
      <c r="CQ80" s="43"/>
      <c r="CR80" s="43"/>
      <c r="CS80" s="43"/>
      <c r="CT80" s="43"/>
      <c r="CU80" s="43"/>
      <c r="CV80" s="43"/>
      <c r="CW80" s="36"/>
    </row>
    <row r="81" spans="1:101">
      <c r="A81" s="42"/>
      <c r="B81" s="43"/>
      <c r="C81" s="43"/>
      <c r="D81" s="43"/>
      <c r="E81" s="43"/>
      <c r="F81" s="43"/>
      <c r="G81" s="43"/>
      <c r="O81" s="43"/>
      <c r="P81" s="43"/>
      <c r="Q81" s="43"/>
      <c r="R81" s="43"/>
      <c r="S81" s="43"/>
      <c r="T81" s="43"/>
      <c r="U81" s="43"/>
      <c r="V81" s="43">
        <v>1.7360071435449226E-3</v>
      </c>
      <c r="W81" s="43">
        <v>2.0685215113032899E-2</v>
      </c>
      <c r="X81" s="43"/>
      <c r="Y81" s="43"/>
      <c r="Z81" s="43"/>
      <c r="AA81" s="43"/>
      <c r="AB81" s="43"/>
      <c r="AC81" s="43"/>
      <c r="AD81" s="43"/>
      <c r="AE81" s="43"/>
      <c r="AF81" s="43"/>
      <c r="AG81" s="43"/>
      <c r="AH81" s="43"/>
      <c r="AI81" s="43"/>
      <c r="AL81" s="43">
        <v>0.4187814070809418</v>
      </c>
      <c r="AM81" s="43">
        <v>2.2034089382840516E-2</v>
      </c>
      <c r="AT81" s="43">
        <v>1.1672197806823377E-5</v>
      </c>
      <c r="AU81" s="43">
        <v>7.2842761865278249E-6</v>
      </c>
      <c r="AW81" s="43"/>
      <c r="AX81" s="43"/>
      <c r="AY81" s="43"/>
      <c r="AZ81" s="43"/>
      <c r="BB81" s="43">
        <v>1.6595070152224678E-4</v>
      </c>
      <c r="BC81" s="43">
        <v>0.61860665195769282</v>
      </c>
      <c r="BD81" s="43">
        <v>3.1540997363398125E-2</v>
      </c>
      <c r="BE81" s="43">
        <v>0.14582922089604239</v>
      </c>
      <c r="BF81" s="43"/>
      <c r="BG81" s="43"/>
      <c r="BH81" s="43">
        <v>7.9905423859498177E-4</v>
      </c>
      <c r="BI81" s="43">
        <v>0.31097892593477283</v>
      </c>
      <c r="BJ81" s="43">
        <v>1.8618374792088763E-2</v>
      </c>
      <c r="BK81" s="43">
        <v>2.6862917802700411E-5</v>
      </c>
      <c r="BL81" s="43"/>
      <c r="BM81" s="43"/>
      <c r="BN81" s="43"/>
      <c r="BP81" s="43"/>
      <c r="BQ81" s="43"/>
      <c r="BR81" s="43">
        <v>4.4484693995936853E-2</v>
      </c>
      <c r="BS81" s="43">
        <v>6.7464747942928786E-5</v>
      </c>
      <c r="CB81" s="43"/>
      <c r="CC81" s="43"/>
      <c r="CD81" s="43"/>
      <c r="CE81" s="43"/>
      <c r="CF81" s="43"/>
      <c r="CG81" s="43"/>
      <c r="CH81" s="43"/>
      <c r="CI81" s="43"/>
      <c r="CJ81" s="43"/>
      <c r="CK81" s="43"/>
      <c r="CL81" s="43"/>
      <c r="CM81" s="43"/>
      <c r="CN81" s="43"/>
      <c r="CO81" s="43"/>
      <c r="CP81" s="43"/>
      <c r="CQ81" s="43"/>
      <c r="CR81" s="43"/>
      <c r="CS81" s="43"/>
      <c r="CT81" s="43"/>
      <c r="CU81" s="43"/>
      <c r="CV81" s="43"/>
      <c r="CW81" s="36"/>
    </row>
    <row r="82" spans="1:101">
      <c r="A82" s="42"/>
      <c r="B82" s="43"/>
      <c r="C82" s="43"/>
      <c r="D82" s="43"/>
      <c r="E82" s="43"/>
      <c r="F82" s="43"/>
      <c r="G82" s="43"/>
      <c r="O82" s="43"/>
      <c r="P82" s="43"/>
      <c r="Q82" s="43"/>
      <c r="R82" s="43"/>
      <c r="S82" s="43"/>
      <c r="T82" s="43"/>
      <c r="U82" s="43"/>
      <c r="V82" s="43">
        <v>4.4284911274860381E-2</v>
      </c>
      <c r="W82" s="43">
        <v>9.4397484176731751E-4</v>
      </c>
      <c r="X82" s="43"/>
      <c r="Y82" s="43"/>
      <c r="Z82" s="43"/>
      <c r="AA82" s="43"/>
      <c r="AB82" s="43"/>
      <c r="AC82" s="43"/>
      <c r="AD82" s="43"/>
      <c r="AE82" s="43"/>
      <c r="AF82" s="43"/>
      <c r="AG82" s="43"/>
      <c r="AH82" s="43"/>
      <c r="AI82" s="43"/>
      <c r="AL82" s="43">
        <v>9.5809175764432098E-4</v>
      </c>
      <c r="AM82" s="43">
        <v>0.21896288057834074</v>
      </c>
      <c r="AT82" s="43">
        <v>8.8041623041385525E-5</v>
      </c>
      <c r="AU82" s="43">
        <v>2.9743717985335462E-2</v>
      </c>
      <c r="AW82" s="43"/>
      <c r="AX82" s="43"/>
      <c r="AY82" s="43"/>
      <c r="AZ82" s="43"/>
      <c r="BB82" s="43">
        <v>0.12617205497584205</v>
      </c>
      <c r="BC82" s="43">
        <v>2.248149054870562E-5</v>
      </c>
      <c r="BD82" s="43">
        <v>0.32940557972393303</v>
      </c>
      <c r="BE82" s="43">
        <v>1.4527178323125774E-3</v>
      </c>
      <c r="BF82" s="43">
        <v>8.502362032596245E-4</v>
      </c>
      <c r="BG82" s="43">
        <v>1.7664841983540942E-3</v>
      </c>
      <c r="BH82" s="43">
        <v>0.13652247426169697</v>
      </c>
      <c r="BI82" s="43">
        <v>6.5198156956280439E-3</v>
      </c>
      <c r="BJ82" s="43">
        <v>0.73618077498530532</v>
      </c>
      <c r="BK82" s="43">
        <v>4.4589560083663084E-2</v>
      </c>
      <c r="BL82" s="43"/>
      <c r="BM82" s="43"/>
      <c r="BN82" s="43"/>
      <c r="BP82" s="43"/>
      <c r="BQ82" s="43"/>
      <c r="BR82" s="43">
        <v>3.4303275118978652E-3</v>
      </c>
      <c r="BS82" s="43">
        <v>0.32829662173143409</v>
      </c>
      <c r="CB82" s="43"/>
      <c r="CC82" s="43"/>
      <c r="CD82" s="43"/>
      <c r="CE82" s="43"/>
      <c r="CF82" s="43"/>
      <c r="CG82" s="43"/>
      <c r="CH82" s="43"/>
      <c r="CI82" s="43"/>
      <c r="CJ82" s="43"/>
      <c r="CK82" s="43"/>
      <c r="CL82" s="43"/>
      <c r="CM82" s="43"/>
      <c r="CN82" s="43"/>
      <c r="CO82" s="43"/>
      <c r="CP82" s="43"/>
      <c r="CQ82" s="43"/>
      <c r="CR82" s="43"/>
      <c r="CS82" s="43"/>
      <c r="CT82" s="43"/>
      <c r="CU82" s="43"/>
      <c r="CV82" s="43"/>
      <c r="CW82" s="36"/>
    </row>
    <row r="83" spans="1:101">
      <c r="A83" s="42"/>
      <c r="B83" s="43"/>
      <c r="C83" s="43"/>
      <c r="D83" s="43"/>
      <c r="E83" s="43"/>
      <c r="F83" s="43"/>
      <c r="G83" s="43"/>
      <c r="O83" s="43"/>
      <c r="P83" s="43"/>
      <c r="Q83" s="43"/>
      <c r="R83" s="43"/>
      <c r="S83" s="43"/>
      <c r="T83" s="43"/>
      <c r="U83" s="43"/>
      <c r="V83" s="43">
        <v>1.586906705820752E-3</v>
      </c>
      <c r="W83" s="43">
        <v>1.2650417649256933E-4</v>
      </c>
      <c r="X83" s="43"/>
      <c r="Y83" s="43"/>
      <c r="Z83" s="43"/>
      <c r="AA83" s="43">
        <v>0.86125166825845634</v>
      </c>
      <c r="AB83" s="43">
        <v>6.9626620951480245E-3</v>
      </c>
      <c r="AC83" s="43">
        <v>4.0241217486966701E-3</v>
      </c>
      <c r="AD83" s="43">
        <v>2.4839037287581814E-2</v>
      </c>
      <c r="AE83" s="43">
        <v>2.963507823143996E-2</v>
      </c>
      <c r="AF83" s="43"/>
      <c r="AG83" s="43"/>
      <c r="AH83" s="43"/>
      <c r="AI83" s="43"/>
      <c r="AL83" s="43">
        <v>2.4512698015970519E-2</v>
      </c>
      <c r="AM83" s="43">
        <v>4.0725081697207659E-3</v>
      </c>
      <c r="AT83" s="43">
        <v>1.7578665163464858E-3</v>
      </c>
      <c r="AU83" s="43">
        <v>2.0027133877899625E-4</v>
      </c>
      <c r="AW83" s="43"/>
      <c r="AX83" s="43"/>
      <c r="AY83" s="43"/>
      <c r="AZ83" s="43"/>
      <c r="BB83" s="43">
        <v>3.2409865110277346E-2</v>
      </c>
      <c r="BC83" s="43">
        <v>2.2011001215096732E-5</v>
      </c>
      <c r="BD83" s="43"/>
      <c r="BE83" s="43">
        <v>0.47068876531610765</v>
      </c>
      <c r="BF83" s="43">
        <v>1.5802046480238387E-4</v>
      </c>
      <c r="BG83" s="43">
        <v>1.9322908608303981E-5</v>
      </c>
      <c r="BH83" s="43">
        <v>0.1666762334636471</v>
      </c>
      <c r="BI83" s="43"/>
      <c r="BJ83" s="43">
        <v>1.4055551616441427E-2</v>
      </c>
      <c r="BK83" s="43">
        <v>6.749782722370001E-4</v>
      </c>
      <c r="BL83" s="43"/>
      <c r="BM83" s="43"/>
      <c r="BN83" s="43"/>
      <c r="BP83" s="43"/>
      <c r="BQ83" s="43"/>
      <c r="BR83" s="43">
        <v>2.7564775002067908E-5</v>
      </c>
      <c r="BS83" s="43">
        <v>2.4685640856261901E-3</v>
      </c>
      <c r="BT83" s="43">
        <v>2.3009601080305965E-4</v>
      </c>
      <c r="BU83" s="43">
        <v>2.7481915423905066E-2</v>
      </c>
      <c r="BV83" s="43">
        <v>3.9557589768309514E-5</v>
      </c>
      <c r="BW83" s="43">
        <v>6.4846212971850676E-6</v>
      </c>
      <c r="BX83" s="43">
        <v>5.8224638739977491E-2</v>
      </c>
      <c r="BY83" s="43">
        <v>3.0201093770409236E-3</v>
      </c>
      <c r="BZ83" s="43">
        <v>1.6671513123148272E-3</v>
      </c>
      <c r="CB83" s="43"/>
      <c r="CC83" s="43"/>
      <c r="CD83" s="43"/>
      <c r="CE83" s="43"/>
      <c r="CF83" s="43"/>
      <c r="CG83" s="43"/>
      <c r="CH83" s="43"/>
      <c r="CI83" s="43"/>
      <c r="CJ83" s="43"/>
      <c r="CK83" s="43"/>
      <c r="CL83" s="43"/>
      <c r="CM83" s="43"/>
      <c r="CN83" s="43"/>
      <c r="CO83" s="43"/>
      <c r="CP83" s="43"/>
      <c r="CQ83" s="43"/>
      <c r="CR83" s="43"/>
      <c r="CS83" s="43"/>
      <c r="CT83" s="43"/>
      <c r="CU83" s="43"/>
      <c r="CV83" s="43"/>
      <c r="CW83" s="36"/>
    </row>
    <row r="84" spans="1:101">
      <c r="A84" s="42"/>
      <c r="B84" s="43"/>
      <c r="C84" s="43"/>
      <c r="D84" s="43"/>
      <c r="E84" s="43"/>
      <c r="F84" s="43"/>
      <c r="G84" s="43"/>
      <c r="H84" s="43"/>
      <c r="I84" s="43"/>
      <c r="J84" s="43"/>
      <c r="K84" s="43"/>
      <c r="L84" s="43"/>
      <c r="M84" s="43"/>
      <c r="N84" s="43"/>
      <c r="O84" s="43"/>
      <c r="P84" s="43"/>
      <c r="Q84" s="43"/>
      <c r="R84" s="43"/>
      <c r="S84" s="43"/>
      <c r="T84" s="43"/>
      <c r="U84" s="43"/>
      <c r="V84" s="43">
        <v>0.12280152171698573</v>
      </c>
      <c r="W84" s="43">
        <v>0.37076727855285191</v>
      </c>
      <c r="X84" s="43"/>
      <c r="Y84" s="43"/>
      <c r="Z84" s="43"/>
      <c r="AA84" s="43">
        <v>2.6572840272433046E-3</v>
      </c>
      <c r="AB84" s="43">
        <v>4.7300044937312183E-4</v>
      </c>
      <c r="AC84" s="43">
        <v>7.6271052431451164E-5</v>
      </c>
      <c r="AD84" s="43">
        <v>6.8719405889785872E-3</v>
      </c>
      <c r="AE84" s="43">
        <v>5.1786182978603365E-3</v>
      </c>
      <c r="AF84" s="43"/>
      <c r="AG84" s="43"/>
      <c r="AH84" s="43"/>
      <c r="AI84" s="43"/>
      <c r="AL84" s="43">
        <v>2.7756571832762819E-4</v>
      </c>
      <c r="AM84" s="43">
        <v>0.40484299383819855</v>
      </c>
      <c r="AN84" s="43">
        <v>6.9576720678590971E-4</v>
      </c>
      <c r="AO84" s="43">
        <v>8.4208621013136315E-6</v>
      </c>
      <c r="AP84" s="43">
        <v>0.11220034117269891</v>
      </c>
      <c r="AQ84" s="43">
        <v>0.15416055383371244</v>
      </c>
      <c r="AR84" s="43">
        <v>1.3706418199444303E-2</v>
      </c>
      <c r="AS84" s="43">
        <v>4.4639741304379893E-3</v>
      </c>
      <c r="AT84" s="43">
        <v>2.1646831453242473E-2</v>
      </c>
      <c r="AU84" s="43">
        <v>1.6543568777386847E-4</v>
      </c>
      <c r="AW84" s="43"/>
      <c r="AX84" s="43"/>
      <c r="AY84" s="43"/>
      <c r="AZ84" s="43"/>
      <c r="BB84" s="43">
        <v>0.32027625888767497</v>
      </c>
      <c r="BC84" s="43">
        <v>2.2312543450394564E-3</v>
      </c>
      <c r="BD84" s="43"/>
      <c r="BE84" s="43"/>
      <c r="BF84" s="43">
        <v>1.3886170101364908E-5</v>
      </c>
      <c r="BG84" s="43">
        <v>3.3526130165761839E-3</v>
      </c>
      <c r="BH84" s="43"/>
      <c r="BI84" s="43"/>
      <c r="BJ84" s="43">
        <v>6.5340740550793391E-2</v>
      </c>
      <c r="BK84" s="43">
        <v>3.5001435049636338E-4</v>
      </c>
      <c r="BL84" s="43"/>
      <c r="BM84" s="43"/>
      <c r="BN84" s="43"/>
      <c r="BP84" s="43"/>
      <c r="BQ84" s="43"/>
      <c r="BR84" s="43">
        <v>3.2363588233380017E-5</v>
      </c>
      <c r="BS84" s="43">
        <v>0.538999707635478</v>
      </c>
      <c r="BT84" s="43">
        <v>7.3337571643909908E-5</v>
      </c>
      <c r="BU84" s="43">
        <v>0.9908515345768496</v>
      </c>
      <c r="BV84" s="43">
        <v>5.7861056605093456E-5</v>
      </c>
      <c r="BW84" s="43">
        <v>1.1482214758340454E-2</v>
      </c>
      <c r="BX84" s="43">
        <v>2.0532976501445307E-2</v>
      </c>
      <c r="BY84" s="43">
        <v>1.7044691521613871E-2</v>
      </c>
      <c r="BZ84" s="43">
        <v>0.15788039587481428</v>
      </c>
      <c r="CB84" s="43"/>
      <c r="CC84" s="43"/>
      <c r="CD84" s="43"/>
      <c r="CE84" s="43"/>
      <c r="CF84" s="43"/>
      <c r="CG84" s="43"/>
      <c r="CH84" s="43"/>
      <c r="CI84" s="43"/>
      <c r="CJ84" s="43"/>
      <c r="CK84" s="43"/>
      <c r="CL84" s="43"/>
      <c r="CM84" s="43"/>
      <c r="CN84" s="43"/>
      <c r="CO84" s="43"/>
      <c r="CP84" s="43"/>
      <c r="CQ84" s="43"/>
      <c r="CR84" s="43"/>
      <c r="CS84" s="43"/>
      <c r="CT84" s="43"/>
      <c r="CU84" s="43"/>
      <c r="CV84" s="43"/>
      <c r="CW84" s="36"/>
    </row>
    <row r="85" spans="1:101">
      <c r="A85" s="42"/>
      <c r="B85" s="43"/>
      <c r="C85" s="43"/>
      <c r="D85" s="43"/>
      <c r="E85" s="43"/>
      <c r="F85" s="43"/>
      <c r="G85" s="43"/>
      <c r="H85" s="43"/>
      <c r="I85" s="43"/>
      <c r="J85" s="43"/>
      <c r="K85" s="43"/>
      <c r="L85" s="43"/>
      <c r="M85" s="43"/>
      <c r="N85" s="43"/>
      <c r="O85" s="43"/>
      <c r="P85" s="43"/>
      <c r="Q85" s="43"/>
      <c r="R85" s="43"/>
      <c r="S85" s="43"/>
      <c r="T85" s="43"/>
      <c r="U85" s="43"/>
      <c r="V85" s="43">
        <v>6.2815877050128137E-3</v>
      </c>
      <c r="W85" s="43">
        <v>0.26937108972879642</v>
      </c>
      <c r="X85" s="43"/>
      <c r="Y85" s="43"/>
      <c r="Z85" s="43"/>
      <c r="AA85" s="43"/>
      <c r="AB85" s="43"/>
      <c r="AC85" s="43"/>
      <c r="AD85" s="43">
        <v>1.7125735683719331E-3</v>
      </c>
      <c r="AE85" s="43">
        <v>0.81066763569307376</v>
      </c>
      <c r="AF85" s="43"/>
      <c r="AG85" s="43"/>
      <c r="AH85" s="43"/>
      <c r="AI85" s="43"/>
      <c r="AL85" s="43">
        <v>9.4509520009373113E-3</v>
      </c>
      <c r="AM85" s="43">
        <v>2.2177757794663265E-2</v>
      </c>
      <c r="AN85" s="43">
        <v>1.0904606460101583E-4</v>
      </c>
      <c r="AO85" s="43">
        <v>2.2492576243708729E-3</v>
      </c>
      <c r="AP85" s="43">
        <v>0.1162269937775682</v>
      </c>
      <c r="AQ85" s="43">
        <v>0.80379045503928237</v>
      </c>
      <c r="AR85" s="43">
        <v>0.16343628076903527</v>
      </c>
      <c r="AS85" s="43">
        <v>8.1896814048253695E-4</v>
      </c>
      <c r="AT85" s="43">
        <v>1.4515869490675799E-2</v>
      </c>
      <c r="AU85" s="43">
        <v>0.38817850485406141</v>
      </c>
      <c r="AW85" s="43"/>
      <c r="AX85" s="43"/>
      <c r="AY85" s="43"/>
      <c r="AZ85" s="43"/>
      <c r="BB85" s="43">
        <v>0.33275708495359746</v>
      </c>
      <c r="BC85" s="43">
        <v>0.41338523316314424</v>
      </c>
      <c r="BD85" s="43"/>
      <c r="BE85" s="43"/>
      <c r="BF85" s="43">
        <v>8.9657910125297147E-5</v>
      </c>
      <c r="BG85" s="43">
        <v>2.4825482676025102E-4</v>
      </c>
      <c r="BH85" s="43"/>
      <c r="BI85" s="43"/>
      <c r="BJ85" s="43">
        <v>2.2365830158988176E-4</v>
      </c>
      <c r="BK85" s="43">
        <v>2.9482589642221822E-4</v>
      </c>
      <c r="BL85" s="43"/>
      <c r="BM85" s="43"/>
      <c r="BN85" s="43"/>
      <c r="BP85" s="43"/>
      <c r="BQ85" s="43"/>
      <c r="BR85" s="43">
        <v>4.3035665106032815E-2</v>
      </c>
      <c r="BS85" s="43">
        <v>3.061365861318071E-3</v>
      </c>
      <c r="CB85" s="43"/>
      <c r="CC85" s="43"/>
      <c r="CD85" s="43"/>
      <c r="CE85" s="43"/>
      <c r="CF85" s="43"/>
      <c r="CG85" s="43"/>
      <c r="CH85" s="43"/>
      <c r="CI85" s="43"/>
      <c r="CJ85" s="43"/>
      <c r="CK85" s="43"/>
      <c r="CL85" s="43"/>
      <c r="CM85" s="43"/>
      <c r="CN85" s="43"/>
      <c r="CO85" s="43"/>
      <c r="CP85" s="43"/>
      <c r="CQ85" s="43"/>
      <c r="CR85" s="43"/>
      <c r="CS85" s="43"/>
      <c r="CT85" s="43"/>
      <c r="CU85" s="43"/>
      <c r="CV85" s="43"/>
      <c r="CW85" s="36"/>
    </row>
    <row r="86" spans="1:101">
      <c r="A86" s="42"/>
      <c r="B86" s="43"/>
      <c r="C86" s="43"/>
      <c r="D86" s="43"/>
      <c r="E86" s="43"/>
      <c r="F86" s="43"/>
      <c r="G86" s="43"/>
      <c r="H86" s="43"/>
      <c r="I86" s="43"/>
      <c r="J86" s="43"/>
      <c r="K86" s="43"/>
      <c r="L86" s="43"/>
      <c r="M86" s="43"/>
      <c r="N86" s="43"/>
      <c r="O86" s="43"/>
      <c r="P86" s="43"/>
      <c r="Q86" s="43"/>
      <c r="R86" s="43"/>
      <c r="S86" s="43"/>
      <c r="T86" s="43"/>
      <c r="U86" s="43"/>
      <c r="V86" s="43">
        <v>2.2910639735718202E-2</v>
      </c>
      <c r="W86" s="43">
        <v>1.91031562448574E-4</v>
      </c>
      <c r="X86" s="43"/>
      <c r="Y86" s="43"/>
      <c r="Z86" s="43"/>
      <c r="AA86" s="43"/>
      <c r="AB86" s="43"/>
      <c r="AC86" s="43"/>
      <c r="AD86" s="43">
        <v>4.5777141433647082E-3</v>
      </c>
      <c r="AE86" s="43">
        <v>2.1167394117866059E-4</v>
      </c>
      <c r="AF86" s="43"/>
      <c r="AG86" s="43"/>
      <c r="AH86" s="43"/>
      <c r="AI86" s="43"/>
      <c r="AL86" s="43">
        <v>0.16145232753660491</v>
      </c>
      <c r="AM86" s="43">
        <v>8.4677677618177644E-3</v>
      </c>
      <c r="AT86" s="43">
        <v>0.49197595256814231</v>
      </c>
      <c r="AU86" s="43">
        <v>3.5409851683787519E-2</v>
      </c>
      <c r="AW86" s="43"/>
      <c r="AX86" s="43"/>
      <c r="AY86" s="43"/>
      <c r="AZ86" s="43"/>
      <c r="BB86" s="43">
        <v>0.81810460501950943</v>
      </c>
      <c r="BC86" s="43">
        <v>0.17300133340539825</v>
      </c>
      <c r="BD86" s="43"/>
      <c r="BE86" s="43"/>
      <c r="BF86" s="43"/>
      <c r="BG86" s="43"/>
      <c r="BH86" s="43"/>
      <c r="BI86" s="43"/>
      <c r="BJ86" s="43">
        <v>4.3801289496674377E-5</v>
      </c>
      <c r="BK86" s="43">
        <v>2.6459171561724163E-5</v>
      </c>
      <c r="BL86" s="43"/>
      <c r="BM86" s="43"/>
      <c r="BN86" s="43"/>
      <c r="BP86" s="43"/>
      <c r="BQ86" s="43"/>
      <c r="BR86" s="43">
        <v>2.5696993061994608E-5</v>
      </c>
      <c r="BS86" s="43">
        <v>5.0285023717704135E-4</v>
      </c>
      <c r="CB86" s="43"/>
      <c r="CC86" s="43"/>
      <c r="CD86" s="43"/>
      <c r="CE86" s="43"/>
      <c r="CF86" s="43"/>
      <c r="CG86" s="43"/>
      <c r="CH86" s="43"/>
      <c r="CI86" s="43"/>
      <c r="CJ86" s="43"/>
      <c r="CK86" s="43"/>
      <c r="CL86" s="43"/>
      <c r="CM86" s="43"/>
      <c r="CN86" s="43"/>
      <c r="CO86" s="43"/>
      <c r="CP86" s="43"/>
      <c r="CQ86" s="43"/>
      <c r="CR86" s="43"/>
      <c r="CS86" s="43"/>
      <c r="CT86" s="43"/>
      <c r="CU86" s="43"/>
      <c r="CV86" s="43"/>
      <c r="CW86" s="36"/>
    </row>
    <row r="87" spans="1:101">
      <c r="A87" s="42"/>
      <c r="B87" s="43"/>
      <c r="C87" s="43"/>
      <c r="D87" s="43"/>
      <c r="E87" s="43"/>
      <c r="F87" s="43"/>
      <c r="G87" s="43"/>
      <c r="H87" s="43"/>
      <c r="I87" s="43"/>
      <c r="J87" s="43"/>
      <c r="K87" s="43"/>
      <c r="L87" s="43"/>
      <c r="M87" s="43"/>
      <c r="N87" s="43"/>
      <c r="O87" s="43"/>
      <c r="P87" s="43"/>
      <c r="Q87" s="43"/>
      <c r="R87" s="43"/>
      <c r="S87" s="43"/>
      <c r="T87" s="43"/>
      <c r="U87" s="43"/>
      <c r="V87" s="43">
        <v>7.9150261569583524E-5</v>
      </c>
      <c r="W87" s="43">
        <v>1.0101450406930443E-5</v>
      </c>
      <c r="X87" s="43"/>
      <c r="Y87" s="43"/>
      <c r="Z87" s="43"/>
      <c r="AA87" s="43"/>
      <c r="AB87" s="43"/>
      <c r="AC87" s="43"/>
      <c r="AD87" s="43">
        <v>5.8575321873998729E-3</v>
      </c>
      <c r="AE87" s="43">
        <v>6.2715290099911048E-3</v>
      </c>
      <c r="AF87" s="43"/>
      <c r="AG87" s="43"/>
      <c r="AH87" s="43"/>
      <c r="AI87" s="43"/>
      <c r="AL87" s="43">
        <v>4.1273426914679487E-2</v>
      </c>
      <c r="AM87" s="43">
        <v>8.6257337920010464E-3</v>
      </c>
      <c r="AT87" s="43">
        <v>5.9023018986047957E-5</v>
      </c>
      <c r="AU87" s="43">
        <v>1.9608791812140018E-5</v>
      </c>
      <c r="AW87" s="43"/>
      <c r="AX87" s="43"/>
      <c r="AY87" s="43"/>
      <c r="AZ87" s="43"/>
      <c r="BB87" s="43">
        <v>0.31190795368141527</v>
      </c>
      <c r="BC87" s="43">
        <v>1.8747796803119016E-2</v>
      </c>
      <c r="BD87" s="43"/>
      <c r="BE87" s="43"/>
      <c r="BF87" s="43"/>
      <c r="BG87" s="43"/>
      <c r="BH87" s="43"/>
      <c r="BI87" s="43"/>
      <c r="BJ87" s="43">
        <v>1.6393884179791783E-2</v>
      </c>
      <c r="BK87" s="43">
        <v>4.1222401517522746E-2</v>
      </c>
      <c r="BL87" s="43"/>
      <c r="BM87" s="43"/>
      <c r="BN87" s="43"/>
      <c r="BP87" s="43"/>
      <c r="BQ87" s="43"/>
      <c r="BR87" s="43">
        <v>0.2257593275313112</v>
      </c>
      <c r="BS87" s="43">
        <v>2.1189750246500325E-5</v>
      </c>
      <c r="CB87" s="43"/>
      <c r="CC87" s="43"/>
      <c r="CD87" s="43"/>
      <c r="CE87" s="43"/>
      <c r="CF87" s="43"/>
      <c r="CG87" s="43"/>
      <c r="CH87" s="43"/>
      <c r="CI87" s="43"/>
      <c r="CJ87" s="43"/>
      <c r="CK87" s="43"/>
      <c r="CL87" s="43"/>
      <c r="CM87" s="43"/>
      <c r="CN87" s="43"/>
      <c r="CO87" s="43"/>
      <c r="CP87" s="43"/>
      <c r="CQ87" s="43"/>
      <c r="CR87" s="43"/>
      <c r="CS87" s="43"/>
      <c r="CT87" s="43"/>
      <c r="CU87" s="43"/>
      <c r="CV87" s="43"/>
      <c r="CW87" s="36"/>
    </row>
    <row r="88" spans="1:101">
      <c r="A88" s="42"/>
      <c r="B88" s="43"/>
      <c r="C88" s="43"/>
      <c r="D88" s="43"/>
      <c r="E88" s="43"/>
      <c r="F88" s="43"/>
      <c r="G88" s="43"/>
      <c r="H88" s="43"/>
      <c r="I88" s="43"/>
      <c r="J88" s="43"/>
      <c r="K88" s="43"/>
      <c r="L88" s="43"/>
      <c r="M88" s="43"/>
      <c r="N88" s="43"/>
      <c r="O88" s="43"/>
      <c r="P88" s="43"/>
      <c r="Q88" s="43"/>
      <c r="R88" s="43"/>
      <c r="S88" s="43"/>
      <c r="T88" s="43"/>
      <c r="U88" s="43"/>
      <c r="V88" s="43">
        <v>2.1521664972580502E-5</v>
      </c>
      <c r="W88" s="43">
        <v>3.7165063990024672E-5</v>
      </c>
      <c r="X88" s="43">
        <v>1.6867943131029681E-4</v>
      </c>
      <c r="Y88" s="43">
        <v>1.640348740881638E-4</v>
      </c>
      <c r="Z88" s="43">
        <v>1.0511201237275751E-3</v>
      </c>
      <c r="AA88" s="43">
        <v>5.2095610681160691E-4</v>
      </c>
      <c r="AB88" s="43">
        <v>0.10773234892556258</v>
      </c>
      <c r="AC88" s="43">
        <v>0.72509364662769316</v>
      </c>
      <c r="AD88" s="43">
        <v>1.9415228832212931E-4</v>
      </c>
      <c r="AE88" s="43">
        <v>5.7235826588578051E-2</v>
      </c>
      <c r="AF88" s="43"/>
      <c r="AG88" s="43"/>
      <c r="AH88" s="43"/>
      <c r="AI88" s="43"/>
      <c r="AL88" s="43">
        <v>2.2139182830612609E-4</v>
      </c>
      <c r="AM88" s="43">
        <v>3.7091904932730081E-4</v>
      </c>
      <c r="AT88" s="43">
        <v>3.5665307403079145E-5</v>
      </c>
      <c r="AU88" s="43">
        <v>1.550491761590106E-4</v>
      </c>
      <c r="AW88" s="43"/>
      <c r="AX88" s="43"/>
      <c r="AY88" s="43"/>
      <c r="AZ88" s="43"/>
      <c r="BB88" s="43">
        <v>0.69777706160558584</v>
      </c>
      <c r="BC88" s="43">
        <v>1.1178004732858635E-4</v>
      </c>
      <c r="BD88" s="43"/>
      <c r="BE88" s="43"/>
      <c r="BF88" s="43"/>
      <c r="BG88" s="43"/>
      <c r="BH88" s="43"/>
      <c r="BI88" s="43"/>
      <c r="BJ88" s="43">
        <v>4.5376074926096977E-5</v>
      </c>
      <c r="BK88" s="43">
        <v>0.42174985457927644</v>
      </c>
      <c r="BL88" s="43"/>
      <c r="BM88" s="43"/>
      <c r="BN88" s="43"/>
      <c r="BP88" s="43"/>
      <c r="BQ88" s="43"/>
      <c r="BR88" s="43">
        <v>0.11330120665695792</v>
      </c>
      <c r="BS88" s="43">
        <v>5.6204022631053796E-5</v>
      </c>
      <c r="BT88" s="43">
        <v>3.4125742255800758E-5</v>
      </c>
      <c r="BU88" s="43">
        <v>2.0252790601940074E-5</v>
      </c>
      <c r="BV88" s="43">
        <v>1.9862618947923893E-5</v>
      </c>
      <c r="BW88" s="43">
        <v>1.1757589905246934E-5</v>
      </c>
      <c r="BX88" s="43">
        <v>4.0048570712982691E-5</v>
      </c>
      <c r="BY88" s="43">
        <v>1.74585044330247E-3</v>
      </c>
      <c r="BZ88" s="43">
        <v>0.14407562286156278</v>
      </c>
      <c r="CA88" s="43">
        <v>1.5949434650952818E-2</v>
      </c>
      <c r="CB88" s="43"/>
      <c r="CC88" s="43"/>
      <c r="CD88" s="43"/>
      <c r="CE88" s="43"/>
      <c r="CF88" s="43"/>
      <c r="CG88" s="43"/>
      <c r="CH88" s="43"/>
      <c r="CI88" s="43"/>
      <c r="CJ88" s="43"/>
      <c r="CK88" s="43"/>
      <c r="CL88" s="43"/>
      <c r="CM88" s="43"/>
      <c r="CN88" s="43"/>
      <c r="CO88" s="43"/>
      <c r="CP88" s="43"/>
      <c r="CQ88" s="43"/>
      <c r="CR88" s="43"/>
      <c r="CS88" s="43"/>
      <c r="CT88" s="43"/>
      <c r="CU88" s="43"/>
      <c r="CV88" s="43"/>
      <c r="CW88" s="36"/>
    </row>
    <row r="89" spans="1:101">
      <c r="A89" s="42"/>
      <c r="B89" s="43"/>
      <c r="C89" s="43"/>
      <c r="D89" s="43"/>
      <c r="E89" s="43"/>
      <c r="F89" s="43"/>
      <c r="G89" s="43"/>
      <c r="H89" s="43"/>
      <c r="I89" s="43"/>
      <c r="J89" s="43"/>
      <c r="K89" s="43"/>
      <c r="L89" s="43"/>
      <c r="M89" s="43"/>
      <c r="N89" s="43"/>
      <c r="O89" s="43"/>
      <c r="P89" s="43"/>
      <c r="Q89" s="43"/>
      <c r="R89" s="43"/>
      <c r="S89" s="43"/>
      <c r="T89" s="43"/>
      <c r="U89" s="43"/>
      <c r="V89" s="43"/>
      <c r="W89" s="43">
        <v>1.9184461044624416E-3</v>
      </c>
      <c r="X89" s="43">
        <v>6.0027906586782205E-3</v>
      </c>
      <c r="Y89" s="43">
        <v>0.37684229603583913</v>
      </c>
      <c r="Z89" s="43">
        <v>1.4792953715621374E-3</v>
      </c>
      <c r="AA89" s="43">
        <v>2.9805551117947045E-5</v>
      </c>
      <c r="AB89" s="43">
        <v>1.1403714535629394E-4</v>
      </c>
      <c r="AC89" s="43">
        <v>8.1791431699771068E-5</v>
      </c>
      <c r="AD89" s="43">
        <v>0.39011525061288416</v>
      </c>
      <c r="AE89" s="43">
        <v>1.4555184535317345E-5</v>
      </c>
      <c r="AF89" s="43"/>
      <c r="AG89" s="43"/>
      <c r="AH89" s="43"/>
      <c r="AI89" s="43"/>
      <c r="AL89" s="43">
        <v>2.1779245409104902E-5</v>
      </c>
      <c r="AM89" s="43">
        <v>0.87313797253997627</v>
      </c>
      <c r="AT89" s="43">
        <v>0.7615484806752908</v>
      </c>
      <c r="AU89" s="43">
        <v>3.8750281253331553E-3</v>
      </c>
      <c r="AW89" s="43"/>
      <c r="AX89" s="43"/>
      <c r="AY89" s="43"/>
      <c r="AZ89" s="43"/>
      <c r="BB89" s="43">
        <v>2.2702167053528048E-4</v>
      </c>
      <c r="BC89" s="43">
        <v>0.23080036230052456</v>
      </c>
      <c r="BD89" s="43"/>
      <c r="BE89" s="43"/>
      <c r="BF89" s="43"/>
      <c r="BG89" s="43"/>
      <c r="BH89" s="43"/>
      <c r="BI89" s="43"/>
      <c r="BJ89" s="43">
        <v>2.0452625249025697E-3</v>
      </c>
      <c r="BK89" s="43">
        <v>1.0951656908748001E-4</v>
      </c>
      <c r="BL89" s="43"/>
      <c r="BM89" s="43"/>
      <c r="BN89" s="43"/>
      <c r="BP89" s="43"/>
      <c r="BQ89" s="43"/>
      <c r="BR89" s="43">
        <v>8.4502428957173708E-5</v>
      </c>
      <c r="BS89" s="43">
        <v>9.7977357099585915E-6</v>
      </c>
      <c r="BT89" s="43">
        <v>1.4918346983174928E-3</v>
      </c>
      <c r="BU89" s="43">
        <v>0.10846317734509141</v>
      </c>
      <c r="BV89" s="43">
        <v>8.2881899861608904E-3</v>
      </c>
      <c r="BW89" s="43">
        <v>2.3607752319871347E-2</v>
      </c>
      <c r="BX89" s="43">
        <v>1.5095018632588115E-5</v>
      </c>
      <c r="BY89" s="43">
        <v>2.607177746091386E-5</v>
      </c>
      <c r="BZ89" s="43">
        <v>1.1387810955838767E-4</v>
      </c>
      <c r="CA89" s="43">
        <v>1.1761782544591731E-5</v>
      </c>
      <c r="CB89" s="43"/>
      <c r="CC89" s="43"/>
      <c r="CD89" s="43"/>
      <c r="CE89" s="43"/>
      <c r="CF89" s="43"/>
      <c r="CG89" s="43"/>
      <c r="CH89" s="43"/>
      <c r="CI89" s="43"/>
      <c r="CJ89" s="43"/>
      <c r="CK89" s="43"/>
      <c r="CL89" s="43"/>
      <c r="CM89" s="43"/>
      <c r="CN89" s="43"/>
      <c r="CO89" s="43"/>
      <c r="CP89" s="43"/>
      <c r="CQ89" s="43"/>
      <c r="CR89" s="43"/>
      <c r="CS89" s="43"/>
      <c r="CT89" s="43"/>
      <c r="CU89" s="43"/>
      <c r="CV89" s="43"/>
      <c r="CW89" s="36"/>
    </row>
    <row r="90" spans="1:101">
      <c r="A90" s="42"/>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C90" s="43"/>
      <c r="AD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c r="BF90" s="43"/>
      <c r="BG90" s="43"/>
      <c r="BH90" s="43"/>
      <c r="BI90" s="43"/>
      <c r="BJ90" s="43"/>
      <c r="BK90" s="43"/>
      <c r="BL90" s="43"/>
      <c r="BM90" s="43"/>
      <c r="BN90" s="43"/>
      <c r="BO90" s="43"/>
      <c r="BP90" s="43"/>
      <c r="BQ90" s="43"/>
      <c r="BR90" s="43"/>
      <c r="BS90" s="43"/>
      <c r="BT90" s="43"/>
      <c r="BU90" s="43"/>
      <c r="BV90" s="43"/>
      <c r="BW90" s="43"/>
      <c r="BX90" s="43"/>
      <c r="BY90" s="43"/>
      <c r="BZ90" s="43"/>
      <c r="CA90" s="43"/>
      <c r="CB90" s="43"/>
      <c r="CC90" s="43"/>
      <c r="CD90" s="43"/>
      <c r="CE90" s="43"/>
      <c r="CF90" s="43"/>
      <c r="CG90" s="43"/>
      <c r="CH90" s="43"/>
      <c r="CI90" s="43"/>
      <c r="CJ90" s="43"/>
      <c r="CK90" s="43"/>
      <c r="CL90" s="43"/>
      <c r="CM90" s="43"/>
      <c r="CN90" s="43"/>
      <c r="CO90" s="43"/>
      <c r="CP90" s="43"/>
      <c r="CQ90" s="43"/>
      <c r="CR90" s="43"/>
      <c r="CS90" s="43"/>
      <c r="CT90" s="43"/>
      <c r="CU90" s="43"/>
      <c r="CV90" s="43"/>
      <c r="CW90" s="36"/>
    </row>
    <row r="91" spans="1:101">
      <c r="A91" s="42"/>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C91" s="43"/>
      <c r="AD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c r="CH91" s="43"/>
      <c r="CI91" s="43"/>
      <c r="CJ91" s="43"/>
      <c r="CK91" s="43"/>
      <c r="CL91" s="43"/>
      <c r="CM91" s="43"/>
      <c r="CN91" s="43"/>
      <c r="CO91" s="43"/>
      <c r="CP91" s="43"/>
      <c r="CQ91" s="43"/>
      <c r="CR91" s="43"/>
      <c r="CS91" s="43"/>
      <c r="CT91" s="43"/>
      <c r="CU91" s="43"/>
      <c r="CV91" s="43"/>
      <c r="CW91" s="36"/>
    </row>
    <row r="92" spans="1:101">
      <c r="A92" s="42"/>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C92" s="43"/>
      <c r="AD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43"/>
      <c r="BI92" s="43"/>
      <c r="BJ92" s="43"/>
      <c r="BK92" s="43"/>
      <c r="BL92" s="43"/>
      <c r="BM92" s="43"/>
      <c r="BN92" s="43"/>
      <c r="BO92" s="43"/>
      <c r="BP92" s="43"/>
      <c r="BQ92" s="43"/>
      <c r="BR92" s="43"/>
      <c r="BS92" s="43"/>
      <c r="BT92" s="43"/>
      <c r="BU92" s="43"/>
      <c r="BV92" s="43"/>
      <c r="BW92" s="43"/>
      <c r="BX92" s="43"/>
      <c r="BY92" s="43"/>
      <c r="BZ92" s="43"/>
      <c r="CA92" s="43"/>
      <c r="CB92" s="43"/>
      <c r="CC92" s="43"/>
      <c r="CD92" s="43"/>
      <c r="CE92" s="43"/>
      <c r="CF92" s="43"/>
      <c r="CG92" s="43"/>
      <c r="CH92" s="43"/>
      <c r="CI92" s="43"/>
      <c r="CJ92" s="43"/>
      <c r="CK92" s="43"/>
      <c r="CL92" s="43"/>
      <c r="CM92" s="43"/>
      <c r="CN92" s="43"/>
      <c r="CO92" s="43"/>
      <c r="CP92" s="43"/>
      <c r="CQ92" s="43"/>
      <c r="CR92" s="43"/>
      <c r="CS92" s="43"/>
      <c r="CT92" s="43"/>
      <c r="CU92" s="43"/>
      <c r="CV92" s="43"/>
      <c r="CW92" s="36"/>
    </row>
    <row r="93" spans="1:101">
      <c r="A93" s="42"/>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C93" s="43"/>
      <c r="AD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3"/>
      <c r="BE93" s="43"/>
      <c r="BF93" s="43"/>
      <c r="BG93" s="43"/>
      <c r="BH93" s="43"/>
      <c r="BI93" s="43"/>
      <c r="BJ93" s="43"/>
      <c r="BK93" s="43"/>
      <c r="BL93" s="43"/>
      <c r="BM93" s="43"/>
      <c r="BN93" s="43"/>
      <c r="BO93" s="43"/>
      <c r="BP93" s="43"/>
      <c r="BQ93" s="43"/>
      <c r="BR93" s="43"/>
      <c r="BS93" s="43"/>
      <c r="BT93" s="43"/>
      <c r="BU93" s="43"/>
      <c r="BV93" s="43"/>
      <c r="BW93" s="43"/>
      <c r="BX93" s="43"/>
      <c r="BY93" s="43"/>
      <c r="BZ93" s="43"/>
      <c r="CA93" s="43"/>
      <c r="CB93" s="43"/>
      <c r="CC93" s="43"/>
      <c r="CD93" s="43"/>
      <c r="CE93" s="43"/>
      <c r="CF93" s="43"/>
      <c r="CG93" s="43"/>
      <c r="CH93" s="43"/>
      <c r="CI93" s="43"/>
      <c r="CJ93" s="43"/>
      <c r="CK93" s="43"/>
      <c r="CL93" s="43"/>
      <c r="CM93" s="43"/>
      <c r="CN93" s="43"/>
      <c r="CO93" s="43"/>
      <c r="CP93" s="43"/>
      <c r="CQ93" s="43"/>
      <c r="CR93" s="43"/>
      <c r="CS93" s="43"/>
      <c r="CT93" s="43"/>
      <c r="CU93" s="43"/>
      <c r="CV93" s="43"/>
      <c r="CW93" s="36"/>
    </row>
    <row r="94" spans="1:101">
      <c r="A94" s="42"/>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C94" s="43"/>
      <c r="AD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43"/>
      <c r="BI94" s="43"/>
      <c r="BJ94" s="43"/>
      <c r="BK94" s="43"/>
      <c r="BL94" s="43"/>
      <c r="BM94" s="43"/>
      <c r="BN94" s="43"/>
      <c r="BO94" s="43"/>
      <c r="BP94" s="43"/>
      <c r="BQ94" s="43"/>
      <c r="BR94" s="43"/>
      <c r="BS94" s="43"/>
      <c r="BT94" s="43"/>
      <c r="BU94" s="43"/>
      <c r="BV94" s="43"/>
      <c r="BW94" s="43"/>
      <c r="BX94" s="43"/>
      <c r="BY94" s="43"/>
      <c r="BZ94" s="43"/>
      <c r="CA94" s="43"/>
      <c r="CB94" s="43"/>
      <c r="CC94" s="43"/>
      <c r="CD94" s="43"/>
      <c r="CE94" s="43"/>
      <c r="CF94" s="43"/>
      <c r="CG94" s="43"/>
      <c r="CH94" s="43"/>
      <c r="CI94" s="43"/>
      <c r="CJ94" s="43"/>
      <c r="CK94" s="43"/>
      <c r="CL94" s="43"/>
      <c r="CM94" s="43"/>
      <c r="CN94" s="43"/>
      <c r="CO94" s="43"/>
      <c r="CP94" s="43"/>
      <c r="CQ94" s="43"/>
      <c r="CR94" s="43"/>
      <c r="CS94" s="43"/>
      <c r="CT94" s="43"/>
      <c r="CU94" s="43"/>
      <c r="CV94" s="43"/>
      <c r="CW94" s="36"/>
    </row>
    <row r="95" spans="1:101">
      <c r="A95" s="42"/>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C95" s="43"/>
      <c r="AD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43"/>
      <c r="BI95" s="43"/>
      <c r="BJ95" s="43"/>
      <c r="BK95" s="43"/>
      <c r="BL95" s="43"/>
      <c r="BM95" s="43"/>
      <c r="BN95" s="43"/>
      <c r="BO95" s="43"/>
      <c r="BP95" s="43"/>
      <c r="BQ95" s="43"/>
      <c r="BR95" s="43"/>
      <c r="BS95" s="43"/>
      <c r="BT95" s="43"/>
      <c r="BU95" s="43"/>
      <c r="BV95" s="43"/>
      <c r="BW95" s="43"/>
      <c r="BX95" s="43"/>
      <c r="BY95" s="43"/>
      <c r="BZ95" s="43"/>
      <c r="CA95" s="43"/>
      <c r="CB95" s="43"/>
      <c r="CC95" s="43"/>
      <c r="CD95" s="43"/>
      <c r="CE95" s="43"/>
      <c r="CF95" s="43"/>
      <c r="CG95" s="43"/>
      <c r="CH95" s="43"/>
      <c r="CI95" s="43"/>
      <c r="CJ95" s="43"/>
      <c r="CK95" s="43"/>
      <c r="CL95" s="43"/>
      <c r="CM95" s="43"/>
      <c r="CN95" s="43"/>
      <c r="CO95" s="43"/>
      <c r="CP95" s="43"/>
      <c r="CQ95" s="43"/>
      <c r="CR95" s="43"/>
      <c r="CS95" s="43"/>
      <c r="CT95" s="43"/>
      <c r="CU95" s="43"/>
      <c r="CV95" s="43"/>
      <c r="CW95" s="36"/>
    </row>
    <row r="96" spans="1:101">
      <c r="A96" s="42"/>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C96" s="43"/>
      <c r="AD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3"/>
      <c r="BE96" s="43"/>
      <c r="BF96" s="43"/>
      <c r="BG96" s="43"/>
      <c r="BH96" s="43"/>
      <c r="BI96" s="43"/>
      <c r="BJ96" s="43"/>
      <c r="BK96" s="43"/>
      <c r="BL96" s="43"/>
      <c r="BM96" s="43"/>
      <c r="BN96" s="43"/>
      <c r="BO96" s="43"/>
      <c r="BP96" s="43"/>
      <c r="BQ96" s="43"/>
      <c r="BR96" s="43"/>
      <c r="BS96" s="43"/>
      <c r="BT96" s="43"/>
      <c r="BU96" s="43"/>
      <c r="BV96" s="43"/>
      <c r="BW96" s="43"/>
      <c r="BX96" s="43"/>
      <c r="BY96" s="43"/>
      <c r="BZ96" s="43"/>
      <c r="CA96" s="43"/>
      <c r="CB96" s="43"/>
      <c r="CC96" s="43"/>
      <c r="CD96" s="43"/>
      <c r="CE96" s="43"/>
      <c r="CF96" s="43"/>
      <c r="CG96" s="43"/>
      <c r="CH96" s="43"/>
      <c r="CI96" s="43"/>
      <c r="CJ96" s="43"/>
      <c r="CK96" s="43"/>
      <c r="CL96" s="43"/>
      <c r="CM96" s="43"/>
      <c r="CN96" s="43"/>
      <c r="CO96" s="43"/>
      <c r="CP96" s="43"/>
      <c r="CQ96" s="43"/>
      <c r="CR96" s="43"/>
      <c r="CS96" s="43"/>
      <c r="CT96" s="43"/>
      <c r="CU96" s="43"/>
      <c r="CV96" s="43"/>
      <c r="CW96" s="36"/>
    </row>
    <row r="97" spans="1:101">
      <c r="A97" s="42"/>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C97" s="43"/>
      <c r="AD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43"/>
      <c r="BH97" s="43"/>
      <c r="BI97" s="43"/>
      <c r="BJ97" s="43"/>
      <c r="BK97" s="43"/>
      <c r="BL97" s="43"/>
      <c r="BM97" s="43"/>
      <c r="BN97" s="43"/>
      <c r="BO97" s="43"/>
      <c r="BP97" s="43"/>
      <c r="BQ97" s="43"/>
      <c r="BR97" s="43"/>
      <c r="BS97" s="43"/>
      <c r="BT97" s="43"/>
      <c r="BU97" s="43"/>
      <c r="BV97" s="43"/>
      <c r="BW97" s="43"/>
      <c r="BX97" s="43"/>
      <c r="BY97" s="43"/>
      <c r="BZ97" s="43"/>
      <c r="CA97" s="43"/>
      <c r="CB97" s="43"/>
      <c r="CC97" s="43"/>
      <c r="CD97" s="43"/>
      <c r="CE97" s="43"/>
      <c r="CF97" s="43"/>
      <c r="CG97" s="43"/>
      <c r="CH97" s="43"/>
      <c r="CI97" s="43"/>
      <c r="CJ97" s="43"/>
      <c r="CK97" s="43"/>
      <c r="CL97" s="43"/>
      <c r="CM97" s="43"/>
      <c r="CN97" s="43"/>
      <c r="CO97" s="43"/>
      <c r="CP97" s="43"/>
      <c r="CQ97" s="43"/>
      <c r="CR97" s="43"/>
      <c r="CS97" s="43"/>
      <c r="CT97" s="43"/>
      <c r="CU97" s="43"/>
      <c r="CV97" s="43"/>
      <c r="CW97" s="36"/>
    </row>
    <row r="98" spans="1:101">
      <c r="A98" s="42"/>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B98" s="43"/>
      <c r="AC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3"/>
      <c r="BG98" s="43"/>
      <c r="BH98" s="43"/>
      <c r="BI98" s="43"/>
      <c r="BJ98" s="43"/>
      <c r="BK98" s="43"/>
      <c r="BL98" s="43"/>
      <c r="BM98" s="43"/>
      <c r="BN98" s="43"/>
      <c r="BO98" s="43"/>
      <c r="BP98" s="43"/>
      <c r="BQ98" s="43"/>
      <c r="BR98" s="43"/>
      <c r="BS98" s="43"/>
      <c r="BT98" s="43"/>
      <c r="BU98" s="43"/>
      <c r="BV98" s="43"/>
      <c r="BW98" s="43"/>
      <c r="BX98" s="43"/>
      <c r="BY98" s="43"/>
      <c r="BZ98" s="43"/>
      <c r="CA98" s="43"/>
      <c r="CB98" s="43"/>
      <c r="CC98" s="43"/>
      <c r="CD98" s="43"/>
      <c r="CE98" s="43"/>
      <c r="CF98" s="43"/>
      <c r="CG98" s="43"/>
      <c r="CI98" s="43"/>
      <c r="CJ98" s="43"/>
      <c r="CK98" s="43"/>
      <c r="CL98" s="43"/>
      <c r="CM98" s="43"/>
      <c r="CN98" s="43"/>
      <c r="CO98" s="43"/>
      <c r="CP98" s="43"/>
      <c r="CQ98" s="43"/>
      <c r="CR98" s="43"/>
      <c r="CS98" s="43"/>
      <c r="CT98" s="43"/>
      <c r="CU98" s="43"/>
      <c r="CV98" s="43"/>
      <c r="CW98" s="36"/>
    </row>
    <row r="99" spans="1:101">
      <c r="A99" s="42"/>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B99" s="43"/>
      <c r="AC99" s="43"/>
      <c r="AE99" s="43"/>
      <c r="AF99" s="43"/>
      <c r="AG99" s="43"/>
      <c r="AH99" s="43"/>
      <c r="AI99" s="43"/>
      <c r="AJ99" s="43"/>
      <c r="AK99" s="43"/>
      <c r="AL99" s="43"/>
      <c r="AM99" s="43"/>
      <c r="AN99" s="43"/>
      <c r="AO99" s="43"/>
      <c r="AP99" s="43"/>
      <c r="AQ99" s="43"/>
      <c r="AR99" s="43"/>
      <c r="AS99" s="43"/>
      <c r="AT99" s="43"/>
      <c r="AU99" s="43"/>
      <c r="AV99" s="43"/>
      <c r="AW99" s="43"/>
      <c r="AX99" s="43"/>
      <c r="AY99" s="43"/>
      <c r="AZ99" s="43"/>
      <c r="BA99" s="43"/>
      <c r="BB99" s="43"/>
      <c r="BC99" s="43"/>
      <c r="BD99" s="43"/>
      <c r="BE99" s="43"/>
      <c r="BF99" s="43"/>
      <c r="BG99" s="43"/>
      <c r="BH99" s="43"/>
      <c r="BI99" s="43"/>
      <c r="BJ99" s="43"/>
      <c r="BK99" s="43"/>
      <c r="BL99" s="43"/>
      <c r="BM99" s="43"/>
      <c r="BN99" s="43"/>
      <c r="BO99" s="43"/>
      <c r="BP99" s="43"/>
      <c r="BQ99" s="43"/>
      <c r="BR99" s="43"/>
      <c r="BS99" s="43"/>
      <c r="BT99" s="43"/>
      <c r="BU99" s="43"/>
      <c r="BV99" s="43"/>
      <c r="BW99" s="43"/>
      <c r="BX99" s="43"/>
      <c r="BY99" s="43"/>
      <c r="BZ99" s="43"/>
      <c r="CA99" s="43"/>
      <c r="CB99" s="43"/>
      <c r="CC99" s="43"/>
      <c r="CD99" s="43"/>
      <c r="CE99" s="43"/>
      <c r="CF99" s="43"/>
      <c r="CG99" s="43"/>
      <c r="CI99" s="43"/>
      <c r="CJ99" s="43"/>
      <c r="CK99" s="43"/>
      <c r="CL99" s="43"/>
      <c r="CM99" s="43"/>
      <c r="CN99" s="43"/>
      <c r="CO99" s="43"/>
      <c r="CP99" s="43"/>
      <c r="CQ99" s="43"/>
      <c r="CR99" s="43"/>
      <c r="CS99" s="43"/>
      <c r="CT99" s="43"/>
      <c r="CU99" s="43"/>
      <c r="CV99" s="43"/>
      <c r="CW99" s="36"/>
    </row>
    <row r="100" spans="1:101">
      <c r="A100" s="42"/>
      <c r="B100" s="43"/>
      <c r="C100" s="43"/>
      <c r="D100" s="43"/>
      <c r="E100" s="43"/>
      <c r="F100" s="43"/>
      <c r="G100" s="43"/>
      <c r="H100" s="43"/>
      <c r="I100" s="43"/>
      <c r="J100" s="43"/>
      <c r="K100" s="43"/>
      <c r="L100" s="43"/>
      <c r="M100" s="43"/>
      <c r="N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3"/>
      <c r="BA100" s="43"/>
      <c r="BB100" s="43"/>
      <c r="BC100" s="43"/>
      <c r="BD100" s="43"/>
      <c r="BE100" s="43"/>
      <c r="BF100" s="43"/>
      <c r="BG100" s="43"/>
      <c r="BH100" s="43"/>
      <c r="BI100" s="43"/>
      <c r="BJ100" s="43"/>
      <c r="BK100" s="43"/>
      <c r="BL100" s="43"/>
      <c r="BM100" s="43"/>
      <c r="BN100" s="43"/>
      <c r="BO100" s="43"/>
      <c r="BP100" s="43"/>
      <c r="BQ100" s="43"/>
      <c r="BR100" s="43"/>
      <c r="BS100" s="43"/>
      <c r="BT100" s="43"/>
      <c r="BU100" s="43"/>
      <c r="BV100" s="43"/>
      <c r="BW100" s="43"/>
      <c r="BX100" s="43"/>
      <c r="BY100" s="43"/>
      <c r="BZ100" s="43"/>
      <c r="CA100" s="43"/>
      <c r="CB100" s="43"/>
      <c r="CC100" s="43"/>
      <c r="CD100" s="43"/>
      <c r="CE100" s="43"/>
      <c r="CF100" s="43"/>
      <c r="CG100" s="43"/>
      <c r="CI100" s="43"/>
      <c r="CJ100" s="43"/>
      <c r="CK100" s="43"/>
      <c r="CL100" s="43"/>
      <c r="CM100" s="43"/>
      <c r="CN100" s="43"/>
      <c r="CO100" s="43"/>
      <c r="CP100" s="43"/>
      <c r="CQ100" s="43"/>
      <c r="CR100" s="43"/>
      <c r="CS100" s="43"/>
      <c r="CT100" s="43"/>
      <c r="CU100" s="43"/>
      <c r="CV100" s="43"/>
      <c r="CW100" s="36"/>
    </row>
    <row r="101" spans="1:101">
      <c r="A101" s="42"/>
      <c r="B101" s="43"/>
      <c r="C101" s="43"/>
      <c r="D101" s="43"/>
      <c r="E101" s="43"/>
      <c r="F101" s="43"/>
      <c r="G101" s="43"/>
      <c r="O101" s="43"/>
      <c r="P101" s="43"/>
      <c r="Q101" s="43"/>
      <c r="R101" s="43"/>
      <c r="S101" s="43"/>
      <c r="T101" s="43"/>
      <c r="U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c r="BJ101" s="43"/>
      <c r="BK101" s="43"/>
      <c r="BL101" s="43"/>
      <c r="BM101" s="43"/>
      <c r="BN101" s="43"/>
      <c r="BO101" s="43"/>
      <c r="BP101" s="43"/>
      <c r="BQ101" s="43"/>
      <c r="BR101" s="43"/>
      <c r="BS101" s="43"/>
      <c r="BT101" s="43"/>
      <c r="BU101" s="43"/>
      <c r="BV101" s="43"/>
      <c r="BW101" s="43"/>
      <c r="BX101" s="43"/>
      <c r="BY101" s="43"/>
      <c r="BZ101" s="43"/>
      <c r="CA101" s="43"/>
      <c r="CB101" s="43"/>
      <c r="CC101" s="43"/>
      <c r="CD101" s="43"/>
      <c r="CE101" s="43"/>
      <c r="CF101" s="43"/>
      <c r="CG101" s="43"/>
      <c r="CI101" s="43"/>
      <c r="CJ101" s="43"/>
      <c r="CK101" s="43"/>
      <c r="CL101" s="43"/>
      <c r="CM101" s="43"/>
      <c r="CN101" s="43"/>
      <c r="CO101" s="43"/>
      <c r="CP101" s="43"/>
      <c r="CQ101" s="43"/>
      <c r="CR101" s="43"/>
      <c r="CS101" s="43"/>
      <c r="CT101" s="43"/>
      <c r="CU101" s="43"/>
      <c r="CV101" s="43"/>
      <c r="CW101" s="36"/>
    </row>
    <row r="102" spans="1:101">
      <c r="A102" s="42"/>
      <c r="B102" s="43"/>
      <c r="C102" s="43"/>
      <c r="D102" s="43"/>
      <c r="E102" s="43"/>
      <c r="F102" s="43"/>
      <c r="G102" s="43"/>
      <c r="O102" s="43"/>
      <c r="P102" s="43"/>
      <c r="Q102" s="43"/>
      <c r="R102" s="43"/>
      <c r="S102" s="43"/>
      <c r="T102" s="43"/>
      <c r="U102" s="43"/>
      <c r="V102" s="43"/>
      <c r="W102" s="43">
        <v>1.1294376195760975E-2</v>
      </c>
      <c r="X102" s="43">
        <v>3.9227888863500404E-5</v>
      </c>
      <c r="Y102" s="43">
        <v>0.48212293719517912</v>
      </c>
      <c r="Z102" s="43">
        <v>7.3521160779032252E-3</v>
      </c>
      <c r="AA102" s="43">
        <v>9.3958444887599316E-4</v>
      </c>
      <c r="AB102" s="43">
        <v>2.3448577847658666E-5</v>
      </c>
      <c r="AC102" s="43">
        <v>0.59674341901126748</v>
      </c>
      <c r="AD102" s="43">
        <v>7.8054234125986721E-2</v>
      </c>
      <c r="AI102" s="43"/>
      <c r="AJ102" s="43"/>
      <c r="AK102" s="43"/>
      <c r="AL102" s="43">
        <v>3.7339618833412492E-3</v>
      </c>
      <c r="AM102" s="43">
        <v>1.0112071553141066E-4</v>
      </c>
      <c r="AN102" s="43"/>
      <c r="AO102" s="43"/>
      <c r="AP102" s="43"/>
      <c r="AQ102" s="43"/>
      <c r="AR102" s="43"/>
      <c r="AS102" s="43"/>
      <c r="AT102" s="43">
        <v>1.1935187857680725E-2</v>
      </c>
      <c r="AU102" s="43">
        <v>3.7173616256330706E-2</v>
      </c>
      <c r="AV102" s="43"/>
      <c r="AW102" s="43"/>
      <c r="AX102" s="43"/>
      <c r="AY102" s="43"/>
      <c r="AZ102" s="43"/>
      <c r="BA102" s="43"/>
      <c r="BB102" s="43">
        <v>7.5134326947122389E-4</v>
      </c>
      <c r="BC102" s="43">
        <v>4.0311583147230639E-5</v>
      </c>
      <c r="BD102" s="43">
        <v>6.5497708987254127E-2</v>
      </c>
      <c r="BE102" s="43">
        <v>8.4388126819327173E-3</v>
      </c>
      <c r="BF102" s="43">
        <v>3.2708797399899968E-5</v>
      </c>
      <c r="BG102" s="43">
        <v>2.0150117422070363E-2</v>
      </c>
      <c r="BH102" s="43">
        <v>0.84154944814869181</v>
      </c>
      <c r="BI102" s="43">
        <v>3.6440002096234499E-2</v>
      </c>
      <c r="BJ102" s="43">
        <v>1.0910984990778432E-2</v>
      </c>
      <c r="BK102" s="43">
        <v>2.3090276458248688E-3</v>
      </c>
      <c r="BL102" s="43"/>
      <c r="BM102" s="43"/>
      <c r="BN102" s="43"/>
      <c r="BO102" s="43"/>
      <c r="BP102" s="43"/>
      <c r="BQ102" s="43"/>
      <c r="BR102" s="43"/>
      <c r="BS102" s="43">
        <v>5.1415366935857148E-5</v>
      </c>
      <c r="BT102" s="43">
        <v>6.2217484479777339E-3</v>
      </c>
      <c r="BU102" s="43">
        <v>2.7050599923433699E-2</v>
      </c>
      <c r="BV102" s="43">
        <v>1.3453181158183693E-2</v>
      </c>
      <c r="BW102" s="43">
        <v>3.7744861019293356E-2</v>
      </c>
      <c r="BX102" s="43">
        <v>2.2246959921732569E-2</v>
      </c>
      <c r="BY102" s="43">
        <v>2.6321803332582938E-2</v>
      </c>
      <c r="BZ102" s="43">
        <v>4.8010959830216524E-4</v>
      </c>
      <c r="CB102" s="43"/>
      <c r="CC102" s="43"/>
      <c r="CD102" s="43"/>
      <c r="CE102" s="43"/>
      <c r="CF102" s="43"/>
      <c r="CG102" s="43"/>
      <c r="CI102" s="43"/>
      <c r="CJ102" s="43"/>
      <c r="CK102" s="43"/>
      <c r="CL102" s="43"/>
      <c r="CM102" s="43"/>
      <c r="CN102" s="43"/>
      <c r="CO102" s="43"/>
      <c r="CP102" s="43"/>
      <c r="CQ102" s="43"/>
      <c r="CR102" s="43"/>
      <c r="CS102" s="43"/>
      <c r="CT102" s="43"/>
      <c r="CU102" s="43"/>
      <c r="CV102" s="43"/>
      <c r="CW102" s="36"/>
    </row>
    <row r="103" spans="1:101">
      <c r="A103" s="42"/>
      <c r="B103" s="43"/>
      <c r="C103" s="43"/>
      <c r="D103" s="43"/>
      <c r="E103" s="43"/>
      <c r="F103" s="43"/>
      <c r="G103" s="43"/>
      <c r="O103" s="43"/>
      <c r="P103" s="43"/>
      <c r="Q103" s="43"/>
      <c r="R103" s="43"/>
      <c r="S103" s="43"/>
      <c r="T103" s="43"/>
      <c r="U103" s="43"/>
      <c r="V103" s="43">
        <v>0.11542482761891684</v>
      </c>
      <c r="W103" s="43">
        <v>5.7937901582758022E-4</v>
      </c>
      <c r="X103" s="43">
        <v>4.4168814204056588E-5</v>
      </c>
      <c r="Y103" s="43">
        <v>1.4627958239811332E-2</v>
      </c>
      <c r="Z103" s="43">
        <v>0.4967302566845872</v>
      </c>
      <c r="AA103" s="43">
        <v>3.3552220646035554E-5</v>
      </c>
      <c r="AB103" s="43">
        <v>2.9347635416308703E-2</v>
      </c>
      <c r="AC103" s="43">
        <v>3.1584735642095858E-2</v>
      </c>
      <c r="AD103" s="43">
        <v>9.6418599559467064E-2</v>
      </c>
      <c r="AE103" s="43">
        <v>2.7737890289775524E-2</v>
      </c>
      <c r="AF103" s="43"/>
      <c r="AG103" s="43"/>
      <c r="AH103" s="43"/>
      <c r="AI103" s="43"/>
      <c r="AJ103" s="43"/>
      <c r="AK103" s="43"/>
      <c r="AL103" s="43">
        <v>6.1873729311690711E-4</v>
      </c>
      <c r="AM103" s="43">
        <v>1.3915265166551561E-3</v>
      </c>
      <c r="AN103" s="43"/>
      <c r="AO103" s="43"/>
      <c r="AP103" s="43"/>
      <c r="AQ103" s="43"/>
      <c r="AR103" s="43"/>
      <c r="AS103" s="43"/>
      <c r="AT103" s="43">
        <v>5.8035563052946844E-4</v>
      </c>
      <c r="AU103" s="43">
        <v>0.63554724290162934</v>
      </c>
      <c r="AV103" s="43"/>
      <c r="AW103" s="43"/>
      <c r="AX103" s="43"/>
      <c r="AY103" s="43"/>
      <c r="AZ103" s="43"/>
      <c r="BA103" s="43"/>
      <c r="BB103" s="43">
        <v>0.24055606197721985</v>
      </c>
      <c r="BC103" s="43">
        <v>1.5133681296641493E-4</v>
      </c>
      <c r="BD103" s="43">
        <v>2.4130106679025487E-2</v>
      </c>
      <c r="BE103" s="43">
        <v>0.77506875480117732</v>
      </c>
      <c r="BF103" s="43">
        <v>9.544534067149895E-6</v>
      </c>
      <c r="BG103" s="43">
        <v>3.8451190306789236E-2</v>
      </c>
      <c r="BH103" s="43">
        <v>8.4425115764723575E-3</v>
      </c>
      <c r="BI103" s="43">
        <v>6.6169423558365488E-5</v>
      </c>
      <c r="BJ103" s="43">
        <v>0.88259112538822193</v>
      </c>
      <c r="BK103" s="43">
        <v>0.59846421279871709</v>
      </c>
      <c r="BL103" s="43"/>
      <c r="BM103" s="43"/>
      <c r="BN103" s="43"/>
      <c r="BO103" s="43"/>
      <c r="BP103" s="43"/>
      <c r="BQ103" s="43"/>
      <c r="BR103" s="43">
        <v>1.3257287106353897E-4</v>
      </c>
      <c r="BS103" s="43">
        <v>4.0403795221278958E-3</v>
      </c>
      <c r="BT103" s="43">
        <v>5.4075989730393965E-2</v>
      </c>
      <c r="BU103" s="43">
        <v>6.7855965850913743E-4</v>
      </c>
      <c r="BV103" s="43">
        <v>5.2195069424125165E-5</v>
      </c>
      <c r="BW103" s="43">
        <v>0.23285765462963715</v>
      </c>
      <c r="BX103" s="43">
        <v>9.5659371607056389E-6</v>
      </c>
      <c r="BY103" s="43">
        <v>5.2312808876684813E-4</v>
      </c>
      <c r="BZ103" s="43">
        <v>0.21464809908155991</v>
      </c>
      <c r="CA103" s="43">
        <v>1.8491625621308607E-4</v>
      </c>
      <c r="CB103" s="43"/>
      <c r="CC103" s="43"/>
      <c r="CD103" s="43"/>
      <c r="CE103" s="43"/>
      <c r="CF103" s="43"/>
      <c r="CG103" s="43"/>
      <c r="CI103" s="43"/>
      <c r="CJ103" s="43"/>
      <c r="CK103" s="43"/>
      <c r="CL103" s="43"/>
      <c r="CM103" s="43"/>
      <c r="CN103" s="43"/>
      <c r="CO103" s="43"/>
      <c r="CP103" s="43"/>
      <c r="CQ103" s="43"/>
      <c r="CR103" s="43"/>
      <c r="CS103" s="43"/>
      <c r="CT103" s="43"/>
      <c r="CU103" s="43"/>
      <c r="CV103" s="43"/>
      <c r="CW103" s="36"/>
    </row>
    <row r="104" spans="1:101">
      <c r="A104" s="42"/>
      <c r="B104" s="43"/>
      <c r="C104" s="43"/>
      <c r="D104" s="43"/>
      <c r="E104" s="43"/>
      <c r="F104" s="43"/>
      <c r="G104" s="43"/>
      <c r="O104" s="43"/>
      <c r="P104" s="43"/>
      <c r="Q104" s="43"/>
      <c r="R104" s="43"/>
      <c r="S104" s="43"/>
      <c r="T104" s="43"/>
      <c r="U104" s="43"/>
      <c r="V104" s="43">
        <v>1.4142626502526346E-3</v>
      </c>
      <c r="W104" s="43">
        <v>2.0829593051505768E-5</v>
      </c>
      <c r="X104" s="43"/>
      <c r="Y104" s="43"/>
      <c r="Z104" s="43"/>
      <c r="AA104" s="43"/>
      <c r="AB104" s="43"/>
      <c r="AC104" s="43"/>
      <c r="AD104" s="43">
        <v>1.6294103078097795E-5</v>
      </c>
      <c r="AE104" s="43">
        <v>0.42932605228416981</v>
      </c>
      <c r="AF104" s="43"/>
      <c r="AG104" s="43"/>
      <c r="AH104" s="43"/>
      <c r="AI104" s="43"/>
      <c r="AJ104" s="43"/>
      <c r="AK104" s="43"/>
      <c r="AL104" s="43">
        <v>6.2144786715797422E-6</v>
      </c>
      <c r="AM104" s="43">
        <v>1.9889164695854647E-4</v>
      </c>
      <c r="AN104" s="43"/>
      <c r="AO104" s="43"/>
      <c r="AP104" s="43"/>
      <c r="AQ104" s="43"/>
      <c r="AR104" s="43"/>
      <c r="AS104" s="43"/>
      <c r="AT104" s="43">
        <v>1.5587510811847767E-4</v>
      </c>
      <c r="AU104" s="43">
        <v>0.73286958639113053</v>
      </c>
      <c r="AV104" s="43"/>
      <c r="AW104" s="43"/>
      <c r="AX104" s="43"/>
      <c r="AY104" s="43"/>
      <c r="AZ104" s="43"/>
      <c r="BA104" s="43"/>
      <c r="BB104" s="43">
        <v>1.006936449455814E-4</v>
      </c>
      <c r="BC104" s="43">
        <v>2.8249510691270201E-4</v>
      </c>
      <c r="BL104" s="43"/>
      <c r="BM104" s="43"/>
      <c r="BN104" s="43"/>
      <c r="BO104" s="43"/>
      <c r="BP104" s="43"/>
      <c r="BQ104" s="43"/>
      <c r="BR104" s="43">
        <v>5.3324139137282206E-2</v>
      </c>
      <c r="BS104" s="43">
        <v>8.386655664851782E-6</v>
      </c>
      <c r="BZ104" s="43">
        <v>0.36286243919638528</v>
      </c>
      <c r="CA104" s="43">
        <v>3.2512715073482018E-5</v>
      </c>
      <c r="CB104" s="43"/>
      <c r="CC104" s="43"/>
      <c r="CD104" s="43"/>
      <c r="CE104" s="43"/>
      <c r="CF104" s="43"/>
      <c r="CG104" s="43"/>
      <c r="CI104" s="43"/>
      <c r="CJ104" s="43"/>
      <c r="CK104" s="43"/>
      <c r="CL104" s="43"/>
      <c r="CM104" s="43"/>
      <c r="CN104" s="43"/>
      <c r="CO104" s="43"/>
      <c r="CP104" s="43"/>
      <c r="CQ104" s="43"/>
      <c r="CR104" s="43"/>
      <c r="CS104" s="43"/>
      <c r="CT104" s="43"/>
      <c r="CU104" s="43"/>
      <c r="CV104" s="43"/>
      <c r="CW104" s="36"/>
    </row>
    <row r="105" spans="1:101">
      <c r="A105" s="42"/>
      <c r="B105" s="43"/>
      <c r="C105" s="43"/>
      <c r="D105" s="43"/>
      <c r="E105" s="43"/>
      <c r="F105" s="43"/>
      <c r="G105" s="43"/>
      <c r="O105" s="43"/>
      <c r="P105" s="43"/>
      <c r="Q105" s="43"/>
      <c r="R105" s="43"/>
      <c r="S105" s="43"/>
      <c r="T105" s="43"/>
      <c r="U105" s="43"/>
      <c r="V105" s="43">
        <v>0.27181491465031521</v>
      </c>
      <c r="W105" s="43">
        <v>6.5762934329527753E-5</v>
      </c>
      <c r="X105" s="43"/>
      <c r="Y105" s="43"/>
      <c r="Z105" s="43"/>
      <c r="AA105" s="43"/>
      <c r="AB105" s="43"/>
      <c r="AC105" s="43"/>
      <c r="AD105" s="43">
        <v>1.0316105147494903E-3</v>
      </c>
      <c r="AE105" s="43">
        <v>1.829514432958038E-2</v>
      </c>
      <c r="AF105" s="43"/>
      <c r="AG105" s="43"/>
      <c r="AH105" s="43"/>
      <c r="AI105" s="43"/>
      <c r="AJ105" s="43"/>
      <c r="AK105" s="43"/>
      <c r="AL105" s="43"/>
      <c r="AM105" s="43">
        <v>1.5865496316481442E-2</v>
      </c>
      <c r="AN105" s="43">
        <v>1.4482187923718651E-5</v>
      </c>
      <c r="AO105" s="43"/>
      <c r="AP105" s="43"/>
      <c r="AQ105" s="43"/>
      <c r="AR105" s="43"/>
      <c r="AS105" s="43">
        <v>0.99761476468327381</v>
      </c>
      <c r="AT105" s="43">
        <v>6.735349260102285E-3</v>
      </c>
      <c r="AU105" s="43"/>
      <c r="AV105" s="43"/>
      <c r="AW105" s="43"/>
      <c r="AX105" s="43"/>
      <c r="AY105" s="43"/>
      <c r="AZ105" s="43"/>
      <c r="BA105" s="43"/>
      <c r="BB105" s="43">
        <v>2.1297181419700374E-2</v>
      </c>
      <c r="BC105" s="43">
        <v>6.7600709331351025E-5</v>
      </c>
      <c r="BL105" s="43"/>
      <c r="BM105" s="43"/>
      <c r="BN105" s="43"/>
      <c r="BO105" s="43"/>
      <c r="BP105" s="43"/>
      <c r="BQ105" s="43"/>
      <c r="BR105" s="43">
        <v>6.0470861391570118E-4</v>
      </c>
      <c r="BS105" s="43">
        <v>1.2442370349613238E-3</v>
      </c>
      <c r="BZ105" s="43">
        <v>1.6428744006537706E-4</v>
      </c>
      <c r="CA105" s="43">
        <v>9.526187408163812E-3</v>
      </c>
      <c r="CB105" s="43"/>
      <c r="CC105" s="43"/>
      <c r="CD105" s="43"/>
      <c r="CE105" s="43"/>
      <c r="CF105" s="43"/>
      <c r="CG105" s="43"/>
      <c r="CI105" s="43"/>
      <c r="CJ105" s="43"/>
      <c r="CK105" s="43"/>
      <c r="CL105" s="43"/>
      <c r="CM105" s="43"/>
      <c r="CN105" s="43"/>
      <c r="CO105" s="43"/>
      <c r="CP105" s="43"/>
      <c r="CQ105" s="43"/>
      <c r="CR105" s="43"/>
      <c r="CS105" s="43"/>
      <c r="CT105" s="43"/>
      <c r="CU105" s="43"/>
      <c r="CV105" s="43"/>
      <c r="CW105" s="36"/>
    </row>
    <row r="106" spans="1:101">
      <c r="A106" s="42"/>
      <c r="B106" s="43"/>
      <c r="C106" s="43"/>
      <c r="D106" s="43"/>
      <c r="E106" s="43"/>
      <c r="F106" s="43"/>
      <c r="G106" s="43"/>
      <c r="O106" s="43"/>
      <c r="P106" s="43"/>
      <c r="Q106" s="43"/>
      <c r="R106" s="43"/>
      <c r="S106" s="43"/>
      <c r="T106" s="43"/>
      <c r="U106" s="43"/>
      <c r="V106" s="43">
        <v>6.5859714600493384E-3</v>
      </c>
      <c r="W106" s="43">
        <v>1.6301429514103746E-4</v>
      </c>
      <c r="X106" s="43"/>
      <c r="Y106" s="43"/>
      <c r="Z106" s="43"/>
      <c r="AD106" s="43">
        <v>2.4822344260801998E-5</v>
      </c>
      <c r="AE106" s="43">
        <v>1.4169674444723486E-3</v>
      </c>
      <c r="AF106" s="43"/>
      <c r="AG106" s="43"/>
      <c r="AH106" s="43"/>
      <c r="AI106" s="43"/>
      <c r="AJ106" s="43"/>
      <c r="AK106" s="43"/>
      <c r="AL106" s="43"/>
      <c r="AM106" s="43">
        <v>0.58706061339068638</v>
      </c>
      <c r="AN106" s="43">
        <v>0.57160075378473796</v>
      </c>
      <c r="AO106" s="43"/>
      <c r="AP106" s="43"/>
      <c r="AQ106" s="43"/>
      <c r="AR106" s="43"/>
      <c r="AS106" s="43">
        <v>0.26524998103573938</v>
      </c>
      <c r="AT106" s="43">
        <v>2.9120476082798724E-4</v>
      </c>
      <c r="AU106" s="43"/>
      <c r="AV106" s="43"/>
      <c r="AW106" s="43"/>
      <c r="AX106" s="43"/>
      <c r="AY106" s="43"/>
      <c r="AZ106" s="43"/>
      <c r="BA106" s="43"/>
      <c r="BB106" s="43">
        <v>0.69493033356338318</v>
      </c>
      <c r="BC106" s="43">
        <v>1.8041595662283342E-4</v>
      </c>
      <c r="BL106" s="43"/>
      <c r="BM106" s="43"/>
      <c r="BN106" s="43"/>
      <c r="BO106" s="43"/>
      <c r="BP106" s="43"/>
      <c r="BQ106" s="43"/>
      <c r="BR106" s="43">
        <v>9.164042942861402E-6</v>
      </c>
      <c r="BS106" s="43">
        <v>7.9742981821857746E-3</v>
      </c>
      <c r="BZ106" s="43">
        <v>1.318282848143801E-2</v>
      </c>
      <c r="CA106" s="43">
        <v>1.0304230697111283E-2</v>
      </c>
      <c r="CB106" s="43"/>
      <c r="CC106" s="43"/>
      <c r="CD106" s="43"/>
      <c r="CE106" s="43"/>
      <c r="CF106" s="43"/>
      <c r="CG106" s="43"/>
      <c r="CI106" s="43"/>
      <c r="CJ106" s="43"/>
      <c r="CK106" s="43"/>
      <c r="CL106" s="43"/>
      <c r="CM106" s="43"/>
      <c r="CN106" s="43"/>
      <c r="CO106" s="43"/>
      <c r="CP106" s="43"/>
      <c r="CQ106" s="43"/>
      <c r="CR106" s="43"/>
      <c r="CS106" s="43"/>
      <c r="CT106" s="43"/>
      <c r="CU106" s="43"/>
      <c r="CV106" s="43"/>
      <c r="CW106" s="36"/>
    </row>
    <row r="107" spans="1:101">
      <c r="A107" s="42"/>
      <c r="B107" s="43"/>
      <c r="C107" s="43"/>
      <c r="D107" s="43"/>
      <c r="E107" s="43"/>
      <c r="F107" s="43"/>
      <c r="G107" s="43"/>
      <c r="O107" s="43"/>
      <c r="P107" s="43"/>
      <c r="Q107" s="43"/>
      <c r="R107" s="43"/>
      <c r="S107" s="43"/>
      <c r="T107" s="43"/>
      <c r="U107" s="43"/>
      <c r="V107" s="43">
        <v>1.9523320054272906E-5</v>
      </c>
      <c r="W107" s="43">
        <v>6.2019250664859453E-6</v>
      </c>
      <c r="X107" s="43"/>
      <c r="Y107" s="43"/>
      <c r="Z107" s="43"/>
      <c r="AD107" s="43">
        <v>0.16378697117652297</v>
      </c>
      <c r="AE107" s="43">
        <v>6.6969634320623792E-2</v>
      </c>
      <c r="AF107" s="43"/>
      <c r="AG107" s="43"/>
      <c r="AH107" s="43"/>
      <c r="AI107" s="43"/>
      <c r="AJ107" s="43"/>
      <c r="AK107" s="43"/>
      <c r="AL107" s="43"/>
      <c r="AM107" s="43">
        <v>1.6802822133375622E-3</v>
      </c>
      <c r="AN107" s="43">
        <v>8.8955135175154359E-5</v>
      </c>
      <c r="AO107" s="43"/>
      <c r="AP107" s="43"/>
      <c r="AQ107" s="43"/>
      <c r="AR107" s="43"/>
      <c r="AS107" s="43">
        <v>0.60399646347612257</v>
      </c>
      <c r="AT107" s="43">
        <v>4.4684918667709836E-2</v>
      </c>
      <c r="AU107" s="43"/>
      <c r="AV107" s="43"/>
      <c r="AW107" s="43"/>
      <c r="AX107" s="43"/>
      <c r="AY107" s="43"/>
      <c r="AZ107" s="43"/>
      <c r="BA107" s="43"/>
      <c r="BB107" s="43">
        <v>2.0182443302908987E-2</v>
      </c>
      <c r="BC107" s="43">
        <v>0.21571202034229225</v>
      </c>
      <c r="BD107" s="43">
        <v>2.4041291481268945E-3</v>
      </c>
      <c r="BE107" s="43">
        <v>4.6607905354160171E-2</v>
      </c>
      <c r="BF107" s="43">
        <v>7.2451805139460715E-2</v>
      </c>
      <c r="BG107" s="43">
        <v>7.5247487397714849E-2</v>
      </c>
      <c r="BH107" s="43">
        <v>0.68500424952505468</v>
      </c>
      <c r="BI107" s="43">
        <v>4.9994972452472577E-4</v>
      </c>
      <c r="BJ107" s="43">
        <v>8.2755217694598855E-5</v>
      </c>
      <c r="BL107" s="43"/>
      <c r="BM107" s="43"/>
      <c r="BN107" s="43"/>
      <c r="BO107" s="43"/>
      <c r="BP107" s="43"/>
      <c r="BQ107" s="43"/>
      <c r="BR107" s="43">
        <v>2.1663114721666009E-4</v>
      </c>
      <c r="BS107" s="43">
        <v>1.3642526592944505E-5</v>
      </c>
      <c r="BZ107" s="43">
        <v>1.7433738138666853E-2</v>
      </c>
      <c r="CA107" s="43">
        <v>2.6075264536179863E-3</v>
      </c>
      <c r="CB107" s="43"/>
      <c r="CC107" s="43"/>
      <c r="CD107" s="43"/>
      <c r="CE107" s="43"/>
      <c r="CF107" s="43"/>
      <c r="CG107" s="43"/>
      <c r="CI107" s="43"/>
      <c r="CJ107" s="43"/>
      <c r="CK107" s="43"/>
      <c r="CL107" s="43"/>
      <c r="CM107" s="43"/>
      <c r="CN107" s="43"/>
      <c r="CO107" s="43"/>
      <c r="CP107" s="43"/>
      <c r="CQ107" s="43"/>
      <c r="CR107" s="43"/>
      <c r="CS107" s="43"/>
      <c r="CT107" s="43"/>
      <c r="CU107" s="43"/>
      <c r="CV107" s="43"/>
      <c r="CW107" s="36"/>
    </row>
    <row r="108" spans="1:101">
      <c r="A108" s="42"/>
      <c r="B108" s="43"/>
      <c r="C108" s="43"/>
      <c r="D108" s="43"/>
      <c r="E108" s="43"/>
      <c r="F108" s="43"/>
      <c r="G108" s="43"/>
      <c r="O108" s="43"/>
      <c r="P108" s="43"/>
      <c r="Q108" s="43"/>
      <c r="R108" s="43"/>
      <c r="S108" s="43"/>
      <c r="T108" s="43"/>
      <c r="U108" s="43"/>
      <c r="V108" s="43">
        <v>1.553409184163793E-5</v>
      </c>
      <c r="W108" s="43">
        <v>5.5315382562538275E-4</v>
      </c>
      <c r="X108" s="43"/>
      <c r="Y108" s="43"/>
      <c r="Z108" s="43"/>
      <c r="AD108" s="43">
        <v>5.3418624041157246E-5</v>
      </c>
      <c r="AE108" s="43">
        <v>1.2243667470215121E-4</v>
      </c>
      <c r="AF108" s="43"/>
      <c r="AG108" s="43"/>
      <c r="AH108" s="43"/>
      <c r="AI108" s="43"/>
      <c r="AJ108" s="43"/>
      <c r="AK108" s="43"/>
      <c r="AL108" s="43"/>
      <c r="AM108" s="43"/>
      <c r="AN108" s="43">
        <v>2.3041414165344399E-4</v>
      </c>
      <c r="AO108" s="43">
        <v>5.9160268812635176E-2</v>
      </c>
      <c r="AP108" s="43"/>
      <c r="AQ108" s="43"/>
      <c r="AR108" s="43">
        <v>1.5018976268270642E-2</v>
      </c>
      <c r="AS108" s="43">
        <v>2.6448952305255059E-2</v>
      </c>
      <c r="AT108" s="43"/>
      <c r="AU108" s="43"/>
      <c r="AV108" s="43"/>
      <c r="AW108" s="43"/>
      <c r="AX108" s="43"/>
      <c r="AY108" s="43"/>
      <c r="AZ108" s="43"/>
      <c r="BA108" s="43"/>
      <c r="BB108" s="43">
        <v>4.1535205200538889E-4</v>
      </c>
      <c r="BC108" s="43">
        <v>3.7451834366380668E-4</v>
      </c>
      <c r="BD108" s="43">
        <v>9.0084562648014954E-2</v>
      </c>
      <c r="BE108" s="43">
        <v>0.31673734406473453</v>
      </c>
      <c r="BF108" s="43">
        <v>9.5847346539478444E-6</v>
      </c>
      <c r="BG108" s="43">
        <v>1.5588614016164733E-4</v>
      </c>
      <c r="BH108" s="43">
        <v>1.5585957015790347E-2</v>
      </c>
      <c r="BI108" s="43">
        <v>0.10685201459309356</v>
      </c>
      <c r="BJ108" s="43">
        <v>5.1201437687885363E-4</v>
      </c>
      <c r="BL108" s="43"/>
      <c r="BM108" s="43"/>
      <c r="BN108" s="43"/>
      <c r="BO108" s="43"/>
      <c r="BP108" s="43"/>
      <c r="BQ108" s="43"/>
      <c r="BR108" s="43">
        <v>6.535598749954054E-4</v>
      </c>
      <c r="BS108" s="43">
        <v>9.6984009708138679E-4</v>
      </c>
      <c r="BT108" s="43">
        <v>1.9452598831918402E-3</v>
      </c>
      <c r="BU108" s="43">
        <v>0.69997642479117073</v>
      </c>
      <c r="BV108" s="43">
        <v>0.10157182771733742</v>
      </c>
      <c r="BW108" s="43">
        <v>1.4569496888359103E-5</v>
      </c>
      <c r="BX108" s="43">
        <v>0.19658115653900374</v>
      </c>
      <c r="BY108" s="43">
        <v>0.61184218298992887</v>
      </c>
      <c r="BZ108" s="43">
        <v>5.1483823426104339E-4</v>
      </c>
      <c r="CA108" s="43">
        <v>1.5307257869204267E-3</v>
      </c>
      <c r="CB108" s="43"/>
      <c r="CC108" s="43"/>
      <c r="CD108" s="43"/>
      <c r="CE108" s="43"/>
      <c r="CF108" s="43"/>
      <c r="CG108" s="43"/>
      <c r="CI108" s="43"/>
      <c r="CJ108" s="43"/>
      <c r="CK108" s="43"/>
      <c r="CL108" s="43"/>
      <c r="CM108" s="43"/>
      <c r="CN108" s="43"/>
      <c r="CO108" s="43"/>
      <c r="CP108" s="43"/>
      <c r="CQ108" s="43"/>
      <c r="CR108" s="43"/>
      <c r="CS108" s="43"/>
      <c r="CT108" s="43"/>
      <c r="CU108" s="43"/>
      <c r="CV108" s="43"/>
      <c r="CW108" s="36"/>
    </row>
    <row r="109" spans="1:101">
      <c r="A109" s="42"/>
      <c r="B109" s="43"/>
      <c r="C109" s="43"/>
      <c r="D109" s="43"/>
      <c r="E109" s="43"/>
      <c r="F109" s="43"/>
      <c r="G109" s="43"/>
      <c r="O109" s="43"/>
      <c r="P109" s="43"/>
      <c r="Q109" s="43"/>
      <c r="R109" s="43"/>
      <c r="S109" s="43"/>
      <c r="T109" s="43"/>
      <c r="U109" s="43"/>
      <c r="V109" s="43">
        <v>0.36705702978909849</v>
      </c>
      <c r="W109" s="43">
        <v>1.3620390819109659E-3</v>
      </c>
      <c r="X109" s="43"/>
      <c r="Y109" s="43"/>
      <c r="Z109" s="43"/>
      <c r="AD109" s="43">
        <v>6.5108649125753858E-3</v>
      </c>
      <c r="AE109" s="43">
        <v>1.6721854713503545E-4</v>
      </c>
      <c r="AF109" s="43"/>
      <c r="AG109" s="43"/>
      <c r="AH109" s="43"/>
      <c r="AI109" s="43"/>
      <c r="AJ109" s="43"/>
      <c r="AK109" s="43"/>
      <c r="AL109" s="43"/>
      <c r="AM109" s="43"/>
      <c r="AN109" s="43">
        <v>2.057777326791391E-3</v>
      </c>
      <c r="AO109" s="43">
        <v>1.2000372169548211E-2</v>
      </c>
      <c r="AP109" s="43"/>
      <c r="AQ109" s="43"/>
      <c r="AR109" s="43">
        <v>4.0047869598629476E-4</v>
      </c>
      <c r="AS109" s="43">
        <v>6.7611581530828185E-5</v>
      </c>
      <c r="AT109" s="43"/>
      <c r="AU109" s="43"/>
      <c r="AV109" s="43"/>
      <c r="AW109" s="43"/>
      <c r="AX109" s="43"/>
      <c r="AY109" s="43"/>
      <c r="AZ109" s="43"/>
      <c r="BA109" s="43"/>
      <c r="BB109" s="43">
        <v>1.0529586070736642E-3</v>
      </c>
      <c r="BC109" s="43">
        <v>3.5311189854267898E-4</v>
      </c>
      <c r="BM109" s="43"/>
      <c r="BN109" s="43"/>
      <c r="BO109" s="43"/>
      <c r="BP109" s="43"/>
      <c r="BQ109" s="43"/>
      <c r="BR109" s="43">
        <v>3.9179206437453732E-5</v>
      </c>
      <c r="BS109" s="43">
        <v>1.3922076421353989E-5</v>
      </c>
      <c r="BT109" s="43">
        <v>2.6225622631783697E-5</v>
      </c>
      <c r="BU109" s="43">
        <v>1.211347369993798E-4</v>
      </c>
      <c r="BV109" s="43">
        <v>9.363451687419231E-3</v>
      </c>
      <c r="BW109" s="43">
        <v>5.6567701691883271E-2</v>
      </c>
      <c r="BX109" s="43">
        <v>2.61419416775596E-3</v>
      </c>
      <c r="BY109" s="43">
        <v>2.0851289353044238E-5</v>
      </c>
      <c r="BZ109" s="43">
        <v>4.5431676623912778E-4</v>
      </c>
      <c r="CA109" s="43"/>
      <c r="CB109" s="43"/>
      <c r="CC109" s="43"/>
      <c r="CD109" s="43"/>
      <c r="CE109" s="43"/>
      <c r="CF109" s="43"/>
      <c r="CG109" s="43"/>
      <c r="CI109" s="43"/>
      <c r="CJ109" s="43"/>
      <c r="CK109" s="43"/>
      <c r="CL109" s="43"/>
      <c r="CM109" s="43"/>
      <c r="CN109" s="43"/>
      <c r="CO109" s="43"/>
      <c r="CP109" s="43"/>
      <c r="CQ109" s="43"/>
      <c r="CR109" s="43"/>
      <c r="CS109" s="43"/>
      <c r="CT109" s="43"/>
      <c r="CU109" s="43"/>
      <c r="CV109" s="43"/>
      <c r="CW109" s="36"/>
    </row>
    <row r="110" spans="1:101">
      <c r="A110" s="42"/>
      <c r="B110" s="43"/>
      <c r="C110" s="43"/>
      <c r="D110" s="43"/>
      <c r="E110" s="43"/>
      <c r="F110" s="43"/>
      <c r="G110" s="43"/>
      <c r="O110" s="43"/>
      <c r="P110" s="43"/>
      <c r="Q110" s="43"/>
      <c r="R110" s="43"/>
      <c r="S110" s="43"/>
      <c r="T110" s="43"/>
      <c r="U110" s="43"/>
      <c r="V110" s="43">
        <v>5.6027734773371564E-2</v>
      </c>
      <c r="W110" s="43">
        <v>1.4377828953366444E-4</v>
      </c>
      <c r="X110" s="43"/>
      <c r="Y110" s="43"/>
      <c r="Z110" s="43"/>
      <c r="AA110" s="43"/>
      <c r="AB110" s="43"/>
      <c r="AC110" s="43"/>
      <c r="AD110" s="43">
        <v>2.1655986502686374E-4</v>
      </c>
      <c r="AE110" s="43">
        <v>1.7547439514863834E-2</v>
      </c>
      <c r="AF110" s="43"/>
      <c r="AG110" s="43"/>
      <c r="AH110" s="43"/>
      <c r="AI110" s="43"/>
      <c r="AJ110" s="43"/>
      <c r="AK110" s="43"/>
      <c r="AL110" s="43"/>
      <c r="AM110" s="43"/>
      <c r="AN110" s="43"/>
      <c r="AO110" s="43">
        <v>2.8981826778392901E-2</v>
      </c>
      <c r="AP110" s="43">
        <v>0.18937786587417052</v>
      </c>
      <c r="AQ110" s="43">
        <v>3.9912315552720741E-4</v>
      </c>
      <c r="AR110" s="43">
        <v>6.0971395173832553E-4</v>
      </c>
      <c r="AS110" s="43"/>
      <c r="AT110" s="43"/>
      <c r="AU110" s="43"/>
      <c r="AV110" s="43"/>
      <c r="AW110" s="43"/>
      <c r="AX110" s="43"/>
      <c r="AY110" s="43"/>
      <c r="AZ110" s="43"/>
      <c r="BA110" s="43"/>
      <c r="BB110" s="43">
        <v>1.2965834760827778E-2</v>
      </c>
      <c r="BC110" s="43">
        <v>7.101998901362171E-5</v>
      </c>
      <c r="BM110" s="43"/>
      <c r="BN110" s="43"/>
      <c r="BO110" s="43"/>
      <c r="BP110" s="43"/>
      <c r="BQ110" s="43"/>
      <c r="BR110" s="43">
        <v>1.0958048647252297E-5</v>
      </c>
      <c r="BS110" s="43">
        <v>1.389346832771338E-4</v>
      </c>
      <c r="BV110" s="43">
        <v>0.82218889725572641</v>
      </c>
      <c r="BW110" s="43">
        <v>4.446177135198342E-3</v>
      </c>
      <c r="BX110" s="43">
        <v>1.574000762377854E-4</v>
      </c>
      <c r="BZ110" s="43"/>
      <c r="CA110" s="43"/>
      <c r="CB110" s="43"/>
      <c r="CC110" s="43"/>
      <c r="CD110" s="43"/>
      <c r="CE110" s="43"/>
      <c r="CF110" s="43"/>
      <c r="CG110" s="43"/>
      <c r="CI110" s="43"/>
      <c r="CJ110" s="43"/>
      <c r="CK110" s="43"/>
      <c r="CL110" s="43"/>
      <c r="CM110" s="43"/>
      <c r="CN110" s="43"/>
      <c r="CO110" s="43"/>
      <c r="CP110" s="43"/>
      <c r="CQ110" s="43"/>
      <c r="CR110" s="43"/>
      <c r="CS110" s="43"/>
      <c r="CT110" s="43"/>
      <c r="CU110" s="43"/>
      <c r="CV110" s="43"/>
      <c r="CW110" s="36"/>
    </row>
    <row r="111" spans="1:101">
      <c r="A111" s="42"/>
      <c r="B111" s="43"/>
      <c r="C111" s="43"/>
      <c r="D111" s="43"/>
      <c r="E111" s="43"/>
      <c r="F111" s="43"/>
      <c r="G111" s="43"/>
      <c r="O111" s="43"/>
      <c r="P111" s="43"/>
      <c r="Q111" s="43"/>
      <c r="R111" s="43"/>
      <c r="S111" s="43"/>
      <c r="T111" s="43"/>
      <c r="U111" s="43"/>
      <c r="V111" s="43">
        <v>8.599006130573779E-4</v>
      </c>
      <c r="W111" s="43">
        <v>0.2424158210342702</v>
      </c>
      <c r="X111" s="43"/>
      <c r="Y111" s="43"/>
      <c r="Z111" s="43"/>
      <c r="AA111" s="43"/>
      <c r="AB111" s="43"/>
      <c r="AC111" s="43"/>
      <c r="AD111" s="43">
        <v>9.0595511464666527E-4</v>
      </c>
      <c r="AE111" s="43">
        <v>1.8341033817696532E-2</v>
      </c>
      <c r="AF111" s="43"/>
      <c r="AG111" s="43"/>
      <c r="AH111" s="43"/>
      <c r="AI111" s="43"/>
      <c r="AJ111" s="43"/>
      <c r="AK111" s="43"/>
      <c r="AL111" s="43"/>
      <c r="AM111" s="43"/>
      <c r="AN111" s="43"/>
      <c r="AO111" s="43">
        <v>4.9838279561157902E-4</v>
      </c>
      <c r="AP111" s="43">
        <v>1.443622362677892E-2</v>
      </c>
      <c r="AQ111" s="43">
        <v>1.3789127026429442E-3</v>
      </c>
      <c r="AR111" s="43">
        <v>1.3425942216088951E-4</v>
      </c>
      <c r="AS111" s="43"/>
      <c r="AT111" s="43"/>
      <c r="AU111" s="43"/>
      <c r="AV111" s="43"/>
      <c r="AW111" s="43"/>
      <c r="AX111" s="43"/>
      <c r="AY111" s="43"/>
      <c r="AZ111" s="43"/>
      <c r="BA111" s="43"/>
      <c r="BB111" s="43">
        <v>1.7604624702542858E-4</v>
      </c>
      <c r="BC111" s="43">
        <v>1.178779560441828E-5</v>
      </c>
      <c r="BM111" s="43"/>
      <c r="BN111" s="43"/>
      <c r="BO111" s="43"/>
      <c r="BP111" s="43"/>
      <c r="BQ111" s="43"/>
      <c r="BR111" s="43">
        <v>5.9104738918405097E-3</v>
      </c>
      <c r="BS111" s="43">
        <v>8.8957912760777086E-4</v>
      </c>
      <c r="BW111" s="43">
        <v>0.41301253849854846</v>
      </c>
      <c r="BX111" s="43">
        <v>6.4701391227562737E-6</v>
      </c>
      <c r="BY111" s="43">
        <v>5.6624434126093491E-3</v>
      </c>
      <c r="BZ111" s="43"/>
      <c r="CA111" s="43"/>
      <c r="CB111" s="43"/>
      <c r="CC111" s="43"/>
      <c r="CD111" s="43"/>
      <c r="CE111" s="43"/>
      <c r="CF111" s="43"/>
      <c r="CG111" s="43"/>
      <c r="CI111" s="43"/>
      <c r="CJ111" s="43"/>
      <c r="CK111" s="43"/>
      <c r="CL111" s="43"/>
      <c r="CM111" s="43"/>
      <c r="CN111" s="43"/>
      <c r="CO111" s="43"/>
      <c r="CP111" s="43"/>
      <c r="CQ111" s="43"/>
      <c r="CR111" s="43"/>
      <c r="CS111" s="43"/>
      <c r="CT111" s="43"/>
      <c r="CU111" s="43"/>
      <c r="CV111" s="43"/>
      <c r="CW111" s="36"/>
    </row>
    <row r="112" spans="1:101">
      <c r="A112" s="42"/>
      <c r="B112" s="43"/>
      <c r="C112" s="43"/>
      <c r="D112" s="43"/>
      <c r="E112" s="43"/>
      <c r="F112" s="43"/>
      <c r="G112" s="43"/>
      <c r="O112" s="43"/>
      <c r="P112" s="43"/>
      <c r="Q112" s="43"/>
      <c r="R112" s="43"/>
      <c r="S112" s="43"/>
      <c r="T112" s="43"/>
      <c r="U112" s="43"/>
      <c r="V112" s="43">
        <v>9.1884602534841733E-6</v>
      </c>
      <c r="W112" s="43">
        <v>1.464817032323001E-5</v>
      </c>
      <c r="X112" s="43">
        <v>0.70949771458287747</v>
      </c>
      <c r="Y112" s="43">
        <v>4.3745634107414752E-5</v>
      </c>
      <c r="Z112" s="43">
        <v>4.2125010684929305E-3</v>
      </c>
      <c r="AA112" s="43">
        <v>9.4488001673082226E-5</v>
      </c>
      <c r="AB112" s="43">
        <v>3.1585087061819228E-3</v>
      </c>
      <c r="AC112" s="43">
        <v>2.2483877623256221E-4</v>
      </c>
      <c r="AD112" s="43">
        <v>1.3324746279866902E-3</v>
      </c>
      <c r="AE112" s="43">
        <v>1.4350335822019879E-5</v>
      </c>
      <c r="AF112" s="43"/>
      <c r="AG112" s="43"/>
      <c r="AH112" s="43"/>
      <c r="AI112" s="43"/>
      <c r="AJ112" s="43"/>
      <c r="AK112" s="43"/>
      <c r="AL112" s="43"/>
      <c r="AM112" s="43"/>
      <c r="AN112" s="43"/>
      <c r="AO112" s="43"/>
      <c r="AP112" s="43">
        <v>6.5365200714409091E-5</v>
      </c>
      <c r="AQ112" s="43">
        <v>5.399310091414926E-3</v>
      </c>
      <c r="AR112" s="43"/>
      <c r="AS112" s="43"/>
      <c r="AT112" s="43"/>
      <c r="AU112" s="43"/>
      <c r="AV112" s="43"/>
      <c r="AW112" s="43"/>
      <c r="AX112" s="43"/>
      <c r="AY112" s="43"/>
      <c r="AZ112" s="43"/>
      <c r="BA112" s="43"/>
      <c r="BB112" s="43">
        <v>3.9848990823880069E-2</v>
      </c>
      <c r="BC112" s="43">
        <v>8.804573621183838E-2</v>
      </c>
      <c r="BD112" s="43">
        <v>4.2835167534469434E-2</v>
      </c>
      <c r="BE112" s="43">
        <v>8.1888733847176209E-5</v>
      </c>
      <c r="BF112" s="43">
        <v>3.6765081009225182E-4</v>
      </c>
      <c r="BG112" s="43">
        <v>1.4686638322428808E-4</v>
      </c>
      <c r="BH112" s="43">
        <v>1.5311141803894937E-5</v>
      </c>
      <c r="BI112" s="43">
        <v>2.8805101513466644E-2</v>
      </c>
      <c r="BJ112" s="43">
        <v>3.1597956325808002E-5</v>
      </c>
      <c r="BK112" s="43">
        <v>5.9215375338320352E-2</v>
      </c>
      <c r="BM112" s="43"/>
      <c r="BN112" s="43"/>
      <c r="BO112" s="43"/>
      <c r="BP112" s="43"/>
      <c r="BQ112" s="43"/>
      <c r="BR112" s="43">
        <v>0.20426729196420082</v>
      </c>
      <c r="BS112" s="43">
        <v>1.5698815254393529E-5</v>
      </c>
      <c r="BX112" s="43">
        <v>4.542041368162085E-2</v>
      </c>
      <c r="BY112" s="43">
        <v>8.8553952187297519E-5</v>
      </c>
      <c r="BZ112" s="43">
        <v>1.5258600701223868E-2</v>
      </c>
      <c r="CA112" s="43"/>
      <c r="CB112" s="43"/>
      <c r="CC112" s="43"/>
      <c r="CD112" s="43"/>
      <c r="CE112" s="43"/>
      <c r="CF112" s="43"/>
      <c r="CG112" s="43"/>
      <c r="CI112" s="43"/>
      <c r="CJ112" s="43"/>
      <c r="CK112" s="43"/>
      <c r="CL112" s="43"/>
      <c r="CM112" s="43"/>
      <c r="CN112" s="43"/>
      <c r="CO112" s="43"/>
      <c r="CP112" s="43"/>
      <c r="CQ112" s="43"/>
      <c r="CR112" s="43"/>
      <c r="CS112" s="43"/>
      <c r="CT112" s="43"/>
      <c r="CU112" s="43"/>
      <c r="CV112" s="43"/>
      <c r="CW112" s="36"/>
    </row>
    <row r="113" spans="1:101">
      <c r="A113" s="42"/>
      <c r="B113" s="43"/>
      <c r="C113" s="43"/>
      <c r="D113" s="43"/>
      <c r="E113" s="43"/>
      <c r="F113" s="43"/>
      <c r="G113" s="43"/>
      <c r="H113" s="43"/>
      <c r="I113" s="43"/>
      <c r="J113" s="43"/>
      <c r="K113" s="43"/>
      <c r="L113" s="43"/>
      <c r="M113" s="43"/>
      <c r="N113" s="43"/>
      <c r="O113" s="43"/>
      <c r="P113" s="43"/>
      <c r="Q113" s="43"/>
      <c r="R113" s="43"/>
      <c r="S113" s="43"/>
      <c r="T113" s="43"/>
      <c r="U113" s="43"/>
      <c r="V113" s="43"/>
      <c r="W113" s="43">
        <v>3.8786907474564532E-5</v>
      </c>
      <c r="X113" s="43">
        <v>0.59798090729902353</v>
      </c>
      <c r="Y113" s="43">
        <v>9.4839619902005112E-5</v>
      </c>
      <c r="Z113" s="43">
        <v>0.5309375436449475</v>
      </c>
      <c r="AA113" s="43">
        <v>2.5502454936655823E-4</v>
      </c>
      <c r="AB113" s="43">
        <v>0.25693320513821072</v>
      </c>
      <c r="AC113" s="43">
        <v>0.14541984152543783</v>
      </c>
      <c r="AD113" s="43">
        <v>2.7808179367098174E-2</v>
      </c>
      <c r="AF113" s="43"/>
      <c r="AG113" s="43"/>
      <c r="AH113" s="43"/>
      <c r="AI113" s="43"/>
      <c r="AJ113" s="43"/>
      <c r="AK113" s="43"/>
      <c r="AL113" s="43"/>
      <c r="AM113" s="43"/>
      <c r="AN113" s="43"/>
      <c r="AO113" s="43"/>
      <c r="AP113" s="43">
        <v>5.9793407443712752E-3</v>
      </c>
      <c r="AQ113" s="43">
        <v>9.8899663498069251E-6</v>
      </c>
      <c r="AR113" s="43"/>
      <c r="AS113" s="43"/>
      <c r="AT113" s="43"/>
      <c r="AU113" s="43"/>
      <c r="AV113" s="43"/>
      <c r="AW113" s="43"/>
      <c r="AX113" s="43"/>
      <c r="AY113" s="43"/>
      <c r="AZ113" s="43"/>
      <c r="BA113" s="43"/>
      <c r="BB113" s="43">
        <v>2.6553840971175126E-3</v>
      </c>
      <c r="BC113" s="43">
        <v>1.3357533604292705E-3</v>
      </c>
      <c r="BD113" s="43">
        <v>0.12787600735334501</v>
      </c>
      <c r="BE113" s="43">
        <v>0.31418059362254036</v>
      </c>
      <c r="BF113" s="43">
        <v>0.29402787169064204</v>
      </c>
      <c r="BG113" s="43">
        <v>8.3688870660552056E-4</v>
      </c>
      <c r="BH113" s="43">
        <v>2.7146088107961115E-2</v>
      </c>
      <c r="BI113" s="43">
        <v>0.16452358373577067</v>
      </c>
      <c r="BJ113" s="43">
        <v>1.3042259960771134E-3</v>
      </c>
      <c r="BK113" s="43">
        <v>0.31128008339732732</v>
      </c>
      <c r="BM113" s="43"/>
      <c r="BN113" s="43"/>
      <c r="BO113" s="43"/>
      <c r="BP113" s="43"/>
      <c r="BQ113" s="43"/>
      <c r="BR113" s="43">
        <v>3.259986736790272E-4</v>
      </c>
      <c r="BS113" s="43">
        <v>7.6776912178663488E-4</v>
      </c>
      <c r="BY113" s="43">
        <v>2.0472705243488563E-2</v>
      </c>
      <c r="BZ113" s="43">
        <v>1.2232948640084696E-2</v>
      </c>
      <c r="CA113" s="43">
        <v>2.2628987516094493E-3</v>
      </c>
      <c r="CB113" s="43"/>
      <c r="CC113" s="43"/>
      <c r="CD113" s="43"/>
      <c r="CE113" s="43"/>
      <c r="CF113" s="43"/>
      <c r="CG113" s="43"/>
      <c r="CI113" s="43"/>
      <c r="CJ113" s="43"/>
      <c r="CK113" s="43"/>
      <c r="CL113" s="43"/>
      <c r="CM113" s="43"/>
      <c r="CN113" s="43"/>
      <c r="CO113" s="43"/>
      <c r="CP113" s="43"/>
      <c r="CQ113" s="43"/>
      <c r="CR113" s="43"/>
      <c r="CS113" s="43"/>
      <c r="CT113" s="43"/>
      <c r="CU113" s="43"/>
      <c r="CV113" s="43"/>
      <c r="CW113" s="36"/>
    </row>
    <row r="114" spans="1:101">
      <c r="A114" s="42"/>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c r="AM114" s="43"/>
      <c r="AN114" s="43"/>
      <c r="AO114" s="43"/>
      <c r="AP114" s="43"/>
      <c r="AQ114" s="43"/>
      <c r="AR114" s="43"/>
      <c r="AS114" s="43"/>
      <c r="AT114" s="43"/>
      <c r="AU114" s="43"/>
      <c r="AV114" s="43"/>
      <c r="AW114" s="43"/>
      <c r="AX114" s="43"/>
      <c r="AY114" s="43"/>
      <c r="AZ114" s="43"/>
      <c r="BA114" s="43"/>
      <c r="BB114" s="43"/>
      <c r="BC114" s="43"/>
      <c r="BD114" s="43"/>
      <c r="BE114" s="43"/>
      <c r="BF114" s="43"/>
      <c r="BG114" s="43"/>
      <c r="BH114" s="43"/>
      <c r="BI114" s="43"/>
      <c r="BJ114" s="43"/>
      <c r="BK114" s="43"/>
      <c r="BL114" s="43"/>
      <c r="BM114" s="43"/>
      <c r="BN114" s="43"/>
      <c r="BO114" s="43"/>
      <c r="BP114" s="43"/>
      <c r="BQ114" s="43"/>
      <c r="BR114" s="43"/>
      <c r="BS114" s="43"/>
      <c r="BT114" s="43"/>
      <c r="BU114" s="43"/>
      <c r="BV114" s="43"/>
      <c r="BW114" s="43"/>
      <c r="BX114" s="43"/>
      <c r="BY114" s="43"/>
      <c r="BZ114" s="43"/>
      <c r="CA114" s="43"/>
      <c r="CB114" s="43"/>
      <c r="CC114" s="43"/>
      <c r="CD114" s="43"/>
      <c r="CE114" s="43"/>
      <c r="CF114" s="43"/>
      <c r="CG114" s="43"/>
      <c r="CI114" s="43"/>
      <c r="CJ114" s="43"/>
      <c r="CK114" s="43"/>
      <c r="CL114" s="43"/>
      <c r="CM114" s="43"/>
      <c r="CN114" s="43"/>
      <c r="CO114" s="43"/>
      <c r="CP114" s="43"/>
      <c r="CQ114" s="43"/>
      <c r="CR114" s="43"/>
      <c r="CS114" s="43"/>
      <c r="CT114" s="43"/>
      <c r="CU114" s="43"/>
      <c r="CV114" s="43"/>
      <c r="CW114" s="36"/>
    </row>
    <row r="115" spans="1:101">
      <c r="A115" s="42"/>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c r="AL115" s="43"/>
      <c r="AM115" s="43"/>
      <c r="AN115" s="43"/>
      <c r="AO115" s="43"/>
      <c r="AP115" s="43"/>
      <c r="AQ115" s="43"/>
      <c r="AR115" s="43"/>
      <c r="AS115" s="43"/>
      <c r="AT115" s="43"/>
      <c r="AU115" s="43"/>
      <c r="AV115" s="43"/>
      <c r="AW115" s="43"/>
      <c r="AX115" s="43"/>
      <c r="AY115" s="43"/>
      <c r="AZ115" s="43"/>
      <c r="BA115" s="43"/>
      <c r="BB115" s="43"/>
      <c r="BC115" s="43"/>
      <c r="BD115" s="43"/>
      <c r="BE115" s="43"/>
      <c r="BF115" s="43"/>
      <c r="BG115" s="43"/>
      <c r="BH115" s="43"/>
      <c r="BI115" s="43"/>
      <c r="BJ115" s="43"/>
      <c r="BK115" s="43"/>
      <c r="BL115" s="43"/>
      <c r="BM115" s="43"/>
      <c r="BN115" s="43"/>
      <c r="BO115" s="43"/>
      <c r="BP115" s="43"/>
      <c r="BQ115" s="43"/>
      <c r="BR115" s="43"/>
      <c r="BS115" s="43"/>
      <c r="BT115" s="43"/>
      <c r="BU115" s="43"/>
      <c r="BV115" s="43"/>
      <c r="BW115" s="43"/>
      <c r="BX115" s="43"/>
      <c r="BY115" s="43"/>
      <c r="BZ115" s="43"/>
      <c r="CA115" s="43"/>
      <c r="CB115" s="43"/>
      <c r="CC115" s="43"/>
      <c r="CD115" s="43"/>
      <c r="CE115" s="43"/>
      <c r="CF115" s="43"/>
      <c r="CG115" s="43"/>
      <c r="CI115" s="43"/>
      <c r="CJ115" s="43"/>
      <c r="CK115" s="43"/>
      <c r="CL115" s="43"/>
      <c r="CM115" s="43"/>
      <c r="CN115" s="43"/>
      <c r="CO115" s="43"/>
      <c r="CP115" s="43"/>
      <c r="CQ115" s="43"/>
      <c r="CR115" s="43"/>
      <c r="CS115" s="43"/>
      <c r="CT115" s="43"/>
      <c r="CU115" s="43"/>
      <c r="CV115" s="43"/>
      <c r="CW115" s="36"/>
    </row>
    <row r="116" spans="1:101">
      <c r="A116" s="42"/>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3"/>
      <c r="BJ116" s="43"/>
      <c r="BK116" s="43"/>
      <c r="BL116" s="43"/>
      <c r="BM116" s="43"/>
      <c r="BN116" s="43"/>
      <c r="BO116" s="43"/>
      <c r="BP116" s="43"/>
      <c r="BQ116" s="43"/>
      <c r="BR116" s="43"/>
      <c r="BS116" s="43"/>
      <c r="BT116" s="43"/>
      <c r="BU116" s="43"/>
      <c r="BV116" s="43"/>
      <c r="BW116" s="43"/>
      <c r="BX116" s="43"/>
      <c r="BY116" s="43"/>
      <c r="BZ116" s="43"/>
      <c r="CA116" s="43"/>
      <c r="CB116" s="43"/>
      <c r="CC116" s="43"/>
      <c r="CD116" s="43"/>
      <c r="CE116" s="43"/>
      <c r="CF116" s="43"/>
      <c r="CG116" s="43"/>
      <c r="CI116" s="43"/>
      <c r="CJ116" s="43"/>
      <c r="CK116" s="43"/>
      <c r="CL116" s="43"/>
      <c r="CM116" s="43"/>
      <c r="CN116" s="43"/>
      <c r="CO116" s="43"/>
      <c r="CP116" s="43"/>
      <c r="CQ116" s="43"/>
      <c r="CR116" s="43"/>
      <c r="CS116" s="43"/>
      <c r="CT116" s="43"/>
      <c r="CU116" s="43"/>
      <c r="CV116" s="43"/>
      <c r="CW116" s="36"/>
    </row>
    <row r="117" spans="1:101">
      <c r="A117" s="42"/>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c r="AL117" s="43"/>
      <c r="AM117" s="43"/>
      <c r="AN117" s="43"/>
      <c r="AO117" s="43"/>
      <c r="AP117" s="43"/>
      <c r="AQ117" s="43"/>
      <c r="AR117" s="43"/>
      <c r="AS117" s="43"/>
      <c r="AT117" s="43"/>
      <c r="AU117" s="43"/>
      <c r="AV117" s="43"/>
      <c r="AW117" s="43"/>
      <c r="AX117" s="43"/>
      <c r="AY117" s="43"/>
      <c r="AZ117" s="43"/>
      <c r="BA117" s="43"/>
      <c r="BB117" s="43"/>
      <c r="BC117" s="43"/>
      <c r="BD117" s="43"/>
      <c r="BE117" s="43"/>
      <c r="BF117" s="43"/>
      <c r="BG117" s="43"/>
      <c r="BH117" s="43"/>
      <c r="BI117" s="43"/>
      <c r="BJ117" s="43"/>
      <c r="BK117" s="43"/>
      <c r="BL117" s="43"/>
      <c r="BM117" s="43"/>
      <c r="BN117" s="43"/>
      <c r="BO117" s="43"/>
      <c r="BP117" s="43"/>
      <c r="BQ117" s="43"/>
      <c r="BR117" s="43"/>
      <c r="BS117" s="43"/>
      <c r="BT117" s="43"/>
      <c r="BU117" s="43"/>
      <c r="BV117" s="43"/>
      <c r="BW117" s="43"/>
      <c r="BX117" s="43"/>
      <c r="BY117" s="43"/>
      <c r="BZ117" s="43"/>
      <c r="CA117" s="43"/>
      <c r="CB117" s="43"/>
      <c r="CC117" s="43"/>
      <c r="CD117" s="43"/>
      <c r="CE117" s="43"/>
      <c r="CF117" s="43"/>
      <c r="CG117" s="43"/>
      <c r="CI117" s="43"/>
      <c r="CJ117" s="43"/>
      <c r="CK117" s="43"/>
      <c r="CL117" s="43"/>
      <c r="CM117" s="43"/>
      <c r="CN117" s="43"/>
      <c r="CO117" s="43"/>
      <c r="CP117" s="43"/>
      <c r="CQ117" s="43"/>
      <c r="CR117" s="43"/>
      <c r="CS117" s="43"/>
      <c r="CT117" s="43"/>
      <c r="CU117" s="43"/>
      <c r="CV117" s="43"/>
      <c r="CW117" s="36"/>
    </row>
    <row r="118" spans="1:101">
      <c r="A118" s="42"/>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c r="AL118" s="43"/>
      <c r="AM118" s="43"/>
      <c r="AN118" s="43"/>
      <c r="AO118" s="43"/>
      <c r="AP118" s="43"/>
      <c r="AQ118" s="43"/>
      <c r="AR118" s="43"/>
      <c r="AS118" s="43"/>
      <c r="AT118" s="43"/>
      <c r="AU118" s="43"/>
      <c r="AV118" s="43"/>
      <c r="AW118" s="43"/>
      <c r="AX118" s="43"/>
      <c r="AY118" s="43"/>
      <c r="AZ118" s="43"/>
      <c r="BA118" s="43"/>
      <c r="BB118" s="43"/>
      <c r="BC118" s="43"/>
      <c r="BD118" s="43"/>
      <c r="BE118" s="43"/>
      <c r="BF118" s="43"/>
      <c r="BG118" s="43"/>
      <c r="BH118" s="43"/>
      <c r="BI118" s="43"/>
      <c r="BJ118" s="43"/>
      <c r="BK118" s="43"/>
      <c r="BL118" s="43"/>
      <c r="BM118" s="43"/>
      <c r="BN118" s="43"/>
      <c r="BO118" s="43"/>
      <c r="BP118" s="43"/>
      <c r="BQ118" s="43"/>
      <c r="BR118" s="43"/>
      <c r="BS118" s="43"/>
      <c r="BT118" s="43"/>
      <c r="BU118" s="43"/>
      <c r="BV118" s="43"/>
      <c r="BW118" s="43"/>
      <c r="BX118" s="43"/>
      <c r="BY118" s="43"/>
      <c r="BZ118" s="43"/>
      <c r="CA118" s="43"/>
      <c r="CB118" s="43"/>
      <c r="CC118" s="43"/>
      <c r="CD118" s="43"/>
      <c r="CE118" s="43"/>
      <c r="CF118" s="43"/>
      <c r="CG118" s="43"/>
      <c r="CI118" s="43"/>
      <c r="CJ118" s="43"/>
      <c r="CK118" s="43"/>
      <c r="CL118" s="43"/>
      <c r="CM118" s="43"/>
      <c r="CN118" s="43"/>
      <c r="CO118" s="43"/>
      <c r="CP118" s="43"/>
      <c r="CQ118" s="43"/>
      <c r="CR118" s="43"/>
      <c r="CS118" s="43"/>
      <c r="CT118" s="43"/>
      <c r="CU118" s="43"/>
      <c r="CV118" s="43"/>
      <c r="CW118" s="36"/>
    </row>
    <row r="119" spans="1:101">
      <c r="A119" s="42"/>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c r="AL119" s="43"/>
      <c r="AM119" s="43"/>
      <c r="AN119" s="43"/>
      <c r="AO119" s="43"/>
      <c r="AP119" s="43"/>
      <c r="AQ119" s="43"/>
      <c r="AR119" s="43"/>
      <c r="AS119" s="43"/>
      <c r="AT119" s="43"/>
      <c r="AU119" s="43"/>
      <c r="AV119" s="43"/>
      <c r="AW119" s="43"/>
      <c r="AX119" s="43"/>
      <c r="AY119" s="43"/>
      <c r="AZ119" s="43"/>
      <c r="BA119" s="43"/>
      <c r="BB119" s="43"/>
      <c r="BC119" s="43"/>
      <c r="BD119" s="43"/>
      <c r="BE119" s="43"/>
      <c r="BF119" s="43"/>
      <c r="BG119" s="43"/>
      <c r="BH119" s="43"/>
      <c r="BI119" s="43"/>
      <c r="BJ119" s="43"/>
      <c r="BK119" s="43"/>
      <c r="BL119" s="43"/>
      <c r="BM119" s="43"/>
      <c r="BN119" s="43"/>
      <c r="BO119" s="43"/>
      <c r="BP119" s="43"/>
      <c r="BQ119" s="43"/>
      <c r="BR119" s="43"/>
      <c r="BS119" s="43"/>
      <c r="BT119" s="43"/>
      <c r="BU119" s="43"/>
      <c r="BV119" s="43"/>
      <c r="BW119" s="43"/>
      <c r="BX119" s="43"/>
      <c r="BY119" s="43"/>
      <c r="BZ119" s="43"/>
      <c r="CA119" s="43"/>
      <c r="CB119" s="43"/>
      <c r="CC119" s="43"/>
      <c r="CD119" s="43"/>
      <c r="CE119" s="43"/>
      <c r="CF119" s="43"/>
      <c r="CG119" s="43"/>
      <c r="CI119" s="43"/>
      <c r="CJ119" s="43"/>
      <c r="CK119" s="43"/>
      <c r="CL119" s="43"/>
      <c r="CM119" s="43"/>
      <c r="CN119" s="43"/>
      <c r="CO119" s="43"/>
      <c r="CP119" s="43"/>
      <c r="CQ119" s="43"/>
      <c r="CR119" s="43"/>
      <c r="CS119" s="43"/>
      <c r="CT119" s="43"/>
      <c r="CU119" s="43"/>
      <c r="CV119" s="43"/>
      <c r="CW119" s="36"/>
    </row>
    <row r="120" spans="1:101">
      <c r="A120" s="42"/>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c r="AL120" s="43"/>
      <c r="AM120" s="43"/>
      <c r="AN120" s="43"/>
      <c r="AO120" s="43"/>
      <c r="AP120" s="43"/>
      <c r="AQ120" s="43"/>
      <c r="AR120" s="43"/>
      <c r="AS120" s="43"/>
      <c r="AT120" s="43"/>
      <c r="AU120" s="43"/>
      <c r="AV120" s="43"/>
      <c r="AW120" s="43"/>
      <c r="AX120" s="43"/>
      <c r="AY120" s="43"/>
      <c r="AZ120" s="43"/>
      <c r="BA120" s="43"/>
      <c r="BB120" s="43"/>
      <c r="BC120" s="43"/>
      <c r="BD120" s="43"/>
      <c r="BE120" s="43"/>
      <c r="BF120" s="43"/>
      <c r="BG120" s="43"/>
      <c r="BH120" s="43"/>
      <c r="BI120" s="43"/>
      <c r="BJ120" s="43"/>
      <c r="BK120" s="43"/>
      <c r="BL120" s="43"/>
      <c r="BM120" s="43"/>
      <c r="BN120" s="43"/>
      <c r="BO120" s="43"/>
      <c r="BP120" s="43"/>
      <c r="BQ120" s="43"/>
      <c r="BR120" s="43"/>
      <c r="BS120" s="43"/>
      <c r="BT120" s="43"/>
      <c r="BU120" s="43"/>
      <c r="BV120" s="43"/>
      <c r="BW120" s="43"/>
      <c r="BX120" s="43"/>
      <c r="BY120" s="43"/>
      <c r="BZ120" s="43"/>
      <c r="CA120" s="43"/>
      <c r="CB120" s="43"/>
      <c r="CC120" s="43"/>
      <c r="CD120" s="43"/>
      <c r="CE120" s="43"/>
      <c r="CF120" s="43"/>
      <c r="CG120" s="43"/>
      <c r="CI120" s="43"/>
      <c r="CJ120" s="43"/>
      <c r="CK120" s="43"/>
      <c r="CL120" s="43"/>
      <c r="CM120" s="43"/>
      <c r="CN120" s="43"/>
      <c r="CO120" s="43"/>
      <c r="CP120" s="43"/>
      <c r="CQ120" s="43"/>
      <c r="CR120" s="43"/>
      <c r="CS120" s="43"/>
      <c r="CT120" s="43"/>
      <c r="CU120" s="43"/>
      <c r="CV120" s="43"/>
      <c r="CW120" s="36"/>
    </row>
    <row r="121" spans="1:101">
      <c r="A121" s="42"/>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43"/>
      <c r="AX121" s="43"/>
      <c r="AY121" s="43"/>
      <c r="AZ121" s="43"/>
      <c r="BA121" s="43"/>
      <c r="BB121" s="43"/>
      <c r="BC121" s="43"/>
      <c r="BD121" s="43"/>
      <c r="BE121" s="43"/>
      <c r="BF121" s="43"/>
      <c r="BG121" s="43"/>
      <c r="BH121" s="43"/>
      <c r="BI121" s="43"/>
      <c r="BJ121" s="43"/>
      <c r="BK121" s="43"/>
      <c r="BL121" s="43"/>
      <c r="BM121" s="43"/>
      <c r="BN121" s="43"/>
      <c r="BO121" s="43"/>
      <c r="BP121" s="43"/>
      <c r="BQ121" s="43"/>
      <c r="BR121" s="43"/>
      <c r="BS121" s="43"/>
      <c r="BT121" s="43"/>
      <c r="BU121" s="43"/>
      <c r="BV121" s="43"/>
      <c r="BW121" s="43"/>
      <c r="BX121" s="43"/>
      <c r="BY121" s="43"/>
      <c r="BZ121" s="43"/>
      <c r="CA121" s="43"/>
      <c r="CB121" s="43"/>
      <c r="CC121" s="43"/>
      <c r="CD121" s="43"/>
      <c r="CE121" s="43"/>
      <c r="CF121" s="43"/>
      <c r="CG121" s="43"/>
      <c r="CH121" s="43"/>
      <c r="CI121" s="43"/>
      <c r="CJ121" s="43"/>
      <c r="CK121" s="43"/>
      <c r="CL121" s="43"/>
      <c r="CM121" s="43"/>
      <c r="CN121" s="43"/>
      <c r="CO121" s="43"/>
      <c r="CP121" s="43"/>
      <c r="CQ121" s="43"/>
      <c r="CR121" s="43"/>
      <c r="CS121" s="43"/>
      <c r="CT121" s="43"/>
      <c r="CU121" s="43"/>
      <c r="CV121" s="43"/>
      <c r="CW121" s="36"/>
    </row>
    <row r="122" spans="1:101">
      <c r="A122" s="42"/>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43"/>
      <c r="BJ122" s="43"/>
      <c r="BK122" s="43"/>
      <c r="BL122" s="43"/>
      <c r="BM122" s="43"/>
      <c r="BN122" s="43"/>
      <c r="BO122" s="43"/>
      <c r="BP122" s="43"/>
      <c r="BQ122" s="43"/>
      <c r="BR122" s="43"/>
      <c r="BS122" s="43"/>
      <c r="BT122" s="43"/>
      <c r="BU122" s="43"/>
      <c r="BV122" s="43"/>
      <c r="BW122" s="43"/>
      <c r="BX122" s="43"/>
      <c r="BY122" s="43"/>
      <c r="BZ122" s="43"/>
      <c r="CA122" s="43"/>
      <c r="CB122" s="43"/>
      <c r="CC122" s="43"/>
      <c r="CD122" s="43"/>
      <c r="CE122" s="43"/>
      <c r="CF122" s="43"/>
      <c r="CG122" s="43"/>
      <c r="CH122" s="43"/>
      <c r="CI122" s="43"/>
      <c r="CJ122" s="43"/>
      <c r="CK122" s="43"/>
      <c r="CL122" s="43"/>
      <c r="CM122" s="43"/>
      <c r="CN122" s="43"/>
      <c r="CO122" s="43"/>
      <c r="CP122" s="43"/>
      <c r="CQ122" s="43"/>
      <c r="CR122" s="43"/>
      <c r="CS122" s="43"/>
      <c r="CT122" s="43"/>
      <c r="CU122" s="43"/>
      <c r="CV122" s="43"/>
      <c r="CW122" s="36"/>
    </row>
    <row r="123" spans="1:101">
      <c r="A123" s="42"/>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C123" s="43"/>
      <c r="BD123" s="43"/>
      <c r="BE123" s="43"/>
      <c r="BF123" s="43"/>
      <c r="BG123" s="43"/>
      <c r="BH123" s="43"/>
      <c r="BI123" s="43"/>
      <c r="BJ123" s="43"/>
      <c r="BK123" s="43"/>
      <c r="BL123" s="43"/>
      <c r="BM123" s="43"/>
      <c r="BN123" s="43"/>
      <c r="BO123" s="43"/>
      <c r="BP123" s="43"/>
      <c r="BQ123" s="43"/>
      <c r="BR123" s="43"/>
      <c r="BS123" s="43"/>
      <c r="BT123" s="43"/>
      <c r="BU123" s="43"/>
      <c r="BV123" s="43"/>
      <c r="BW123" s="43"/>
      <c r="BX123" s="43"/>
      <c r="BY123" s="43"/>
      <c r="BZ123" s="43"/>
      <c r="CA123" s="43"/>
      <c r="CB123" s="43"/>
      <c r="CC123" s="43"/>
      <c r="CD123" s="43"/>
      <c r="CE123" s="43"/>
      <c r="CF123" s="43"/>
      <c r="CG123" s="43"/>
      <c r="CH123" s="43"/>
      <c r="CI123" s="43"/>
      <c r="CJ123" s="43"/>
      <c r="CK123" s="43"/>
      <c r="CL123" s="43"/>
      <c r="CM123" s="43"/>
      <c r="CN123" s="43"/>
      <c r="CO123" s="43"/>
      <c r="CP123" s="43"/>
      <c r="CQ123" s="43"/>
      <c r="CR123" s="43"/>
      <c r="CS123" s="43"/>
      <c r="CT123" s="43"/>
      <c r="CU123" s="43"/>
      <c r="CV123" s="43"/>
      <c r="CW123" s="36"/>
    </row>
    <row r="124" spans="1:101">
      <c r="A124" s="42"/>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c r="AM124" s="43"/>
      <c r="AN124" s="43"/>
      <c r="AO124" s="43"/>
      <c r="AP124" s="43"/>
      <c r="AQ124" s="43"/>
      <c r="AR124" s="43"/>
      <c r="AS124" s="43"/>
      <c r="AT124" s="43"/>
      <c r="AU124" s="43"/>
      <c r="AV124" s="43"/>
      <c r="AW124" s="43"/>
      <c r="AX124" s="43"/>
      <c r="AY124" s="43"/>
      <c r="AZ124" s="43"/>
      <c r="BA124" s="43"/>
      <c r="BB124" s="43"/>
      <c r="BC124" s="43"/>
      <c r="BD124" s="43"/>
      <c r="BE124" s="43"/>
      <c r="BF124" s="43"/>
      <c r="BG124" s="43"/>
      <c r="BH124" s="43"/>
      <c r="BI124" s="43"/>
      <c r="BJ124" s="43"/>
      <c r="BK124" s="43"/>
      <c r="BL124" s="43"/>
      <c r="BM124" s="43"/>
      <c r="BN124" s="43"/>
      <c r="BO124" s="43"/>
      <c r="BP124" s="43"/>
      <c r="BQ124" s="43"/>
      <c r="BR124" s="43"/>
      <c r="BS124" s="43"/>
      <c r="BT124" s="43"/>
      <c r="BU124" s="43"/>
      <c r="BV124" s="43"/>
      <c r="BW124" s="43"/>
      <c r="BX124" s="43"/>
      <c r="BY124" s="43"/>
      <c r="BZ124" s="43"/>
      <c r="CA124" s="43"/>
      <c r="CB124" s="43"/>
      <c r="CC124" s="43"/>
      <c r="CD124" s="43"/>
      <c r="CE124" s="43"/>
      <c r="CF124" s="43"/>
      <c r="CG124" s="43"/>
      <c r="CH124" s="43"/>
      <c r="CI124" s="43"/>
      <c r="CJ124" s="43"/>
      <c r="CK124" s="43"/>
      <c r="CL124" s="43"/>
      <c r="CM124" s="43"/>
      <c r="CN124" s="43"/>
      <c r="CO124" s="43"/>
      <c r="CP124" s="43"/>
      <c r="CQ124" s="43"/>
      <c r="CR124" s="43"/>
      <c r="CS124" s="43"/>
      <c r="CT124" s="43"/>
      <c r="CU124" s="43"/>
      <c r="CV124" s="43"/>
      <c r="CW124" s="36"/>
    </row>
    <row r="125" spans="1:101">
      <c r="A125" s="42"/>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c r="BG125" s="43"/>
      <c r="BH125" s="43"/>
      <c r="BI125" s="43"/>
      <c r="BJ125" s="43"/>
      <c r="BK125" s="43"/>
      <c r="BL125" s="43"/>
      <c r="BM125" s="43"/>
      <c r="BN125" s="43"/>
      <c r="BO125" s="43"/>
      <c r="BP125" s="43"/>
      <c r="BQ125" s="43"/>
      <c r="BR125" s="43"/>
      <c r="BS125" s="43"/>
      <c r="BT125" s="43"/>
      <c r="BU125" s="43"/>
      <c r="BV125" s="43"/>
      <c r="BW125" s="43"/>
      <c r="BX125" s="43"/>
      <c r="BY125" s="43"/>
      <c r="BZ125" s="43"/>
      <c r="CA125" s="43"/>
      <c r="CB125" s="43"/>
      <c r="CC125" s="43"/>
      <c r="CD125" s="43"/>
      <c r="CE125" s="43"/>
      <c r="CF125" s="43"/>
      <c r="CG125" s="43"/>
      <c r="CH125" s="43"/>
      <c r="CI125" s="43"/>
      <c r="CJ125" s="43"/>
      <c r="CK125" s="43"/>
      <c r="CL125" s="43"/>
      <c r="CM125" s="43"/>
      <c r="CN125" s="43"/>
      <c r="CO125" s="43"/>
      <c r="CP125" s="43"/>
      <c r="CQ125" s="43"/>
      <c r="CR125" s="43"/>
      <c r="CS125" s="43"/>
      <c r="CT125" s="43"/>
      <c r="CU125" s="43"/>
      <c r="CV125" s="43"/>
      <c r="CW125" s="36"/>
    </row>
    <row r="126" spans="1:101">
      <c r="A126" s="44"/>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7"/>
    </row>
    <row r="129" spans="24:145">
      <c r="X129">
        <v>1</v>
      </c>
      <c r="Y129">
        <v>1</v>
      </c>
      <c r="Z129">
        <v>1</v>
      </c>
      <c r="AC129">
        <v>1</v>
      </c>
      <c r="AD129">
        <v>1</v>
      </c>
      <c r="AG129">
        <v>1</v>
      </c>
      <c r="AJ129">
        <v>1</v>
      </c>
      <c r="AK129">
        <v>1</v>
      </c>
      <c r="AN129">
        <v>1</v>
      </c>
      <c r="AO129">
        <v>1</v>
      </c>
      <c r="AP129">
        <v>1</v>
      </c>
      <c r="AV129">
        <f ca="1">IF(Param!$M$21,IFERROR(OFFSET($DC129,MID(TEXT(Param!$M$22,"0"),TRUNC(COLUMN()/4-11),1)*6,MOD(COLUMN(),4)),0),0)</f>
        <v>0</v>
      </c>
      <c r="AW129">
        <f ca="1">IF(Param!$M$21,IFERROR(OFFSET($DC129,MID(TEXT(Param!$M$22,"0"),TRUNC(COLUMN()/4-11),1)*6,MOD(COLUMN(),4)),0),0)</f>
        <v>0</v>
      </c>
      <c r="AX129">
        <f ca="1">IF(Param!$M$21,IFERROR(OFFSET($DC129,MID(TEXT(Param!$M$22,"0"),TRUNC(COLUMN()/4-11),1)*6,MOD(COLUMN(),4)),0),0)</f>
        <v>0</v>
      </c>
      <c r="AY129">
        <f ca="1">IF(Param!$M$21,IFERROR(OFFSET($DC129,MID(TEXT(Param!$M$22,"0"),TRUNC(COLUMN()/4-11),1)*6,MOD(COLUMN(),4)),0),0)</f>
        <v>0</v>
      </c>
      <c r="AZ129">
        <f ca="1">IF(Param!$M$21,IFERROR(OFFSET($DC129,MID(TEXT(Param!$M$22,"0"),TRUNC(COLUMN()/4-11),1)*6,MOD(COLUMN(),4)),0),0)</f>
        <v>0</v>
      </c>
      <c r="BA129">
        <f ca="1">IF(Param!$M$21,IFERROR(OFFSET($DC129,MID(TEXT(Param!$M$22,"0"),TRUNC(COLUMN()/4-11),1)*6,MOD(COLUMN(),4)),0),0)</f>
        <v>0</v>
      </c>
      <c r="BB129">
        <f ca="1">IF(Param!$M$21,IFERROR(OFFSET($DC129,MID(TEXT(Param!$M$22,"0"),TRUNC(COLUMN()/4-11),1)*6,MOD(COLUMN(),4)),0),0)</f>
        <v>0</v>
      </c>
      <c r="BC129">
        <f ca="1">IF(Param!$M$21,IFERROR(OFFSET($DC129,MID(TEXT(Param!$M$22,"0"),TRUNC(COLUMN()/4-11),1)*6,MOD(COLUMN(),4)),0),0)</f>
        <v>0</v>
      </c>
      <c r="BD129">
        <f ca="1">IF(Param!$M$21,IFERROR(OFFSET($DC129,MID(TEXT(Param!$M$22,"0"),TRUNC(COLUMN()/4-11),1)*6,MOD(COLUMN(),4)),0),0)</f>
        <v>0</v>
      </c>
      <c r="BE129">
        <f ca="1">IF(Param!$M$21,IFERROR(OFFSET($DC129,MID(TEXT(Param!$M$22,"0"),TRUNC(COLUMN()/4-11),1)*6,MOD(COLUMN(),4)),0),0)</f>
        <v>0</v>
      </c>
      <c r="BF129">
        <f ca="1">IF(Param!$M$21,IFERROR(OFFSET($DC129,MID(TEXT(Param!$M$22,"0"),TRUNC(COLUMN()/4-11),1)*6,MOD(COLUMN(),4)),0),0)</f>
        <v>0</v>
      </c>
      <c r="BG129">
        <f ca="1">IF(Param!$M$21,IFERROR(OFFSET($DC129,MID(TEXT(Param!$M$22,"0"),TRUNC(COLUMN()/4-11),1)*6,MOD(COLUMN(),4)),0),0)</f>
        <v>0</v>
      </c>
      <c r="BH129">
        <f ca="1">IF(Param!$M$21,IFERROR(OFFSET($DC129,MID(TEXT(Param!$M$22,"0"),TRUNC(COLUMN()/4-11),1)*6,MOD(COLUMN(),4)),0),0)</f>
        <v>0</v>
      </c>
      <c r="BI129">
        <f ca="1">IF(Param!$M$21,IFERROR(OFFSET($DC129,MID(TEXT(Param!$M$22,"0"),TRUNC(COLUMN()/4-11),1)*6,MOD(COLUMN(),4)),0),0)</f>
        <v>0</v>
      </c>
      <c r="BJ129">
        <f ca="1">IF(Param!$M$21,IFERROR(OFFSET($DC129,MID(TEXT(Param!$M$22,"0"),TRUNC(COLUMN()/4-11),1)*6,MOD(COLUMN(),4)),0),0)</f>
        <v>0</v>
      </c>
      <c r="BK129">
        <f ca="1">IF(Param!$M$21,IFERROR(OFFSET($DC129,MID(TEXT(Param!$M$22,"0"),TRUNC(COLUMN()/4-11),1)*6,MOD(COLUMN(),4)),0),0)</f>
        <v>0</v>
      </c>
      <c r="BL129">
        <f ca="1">IF(Param!$M$21,IFERROR(OFFSET($DC129,MID(TEXT(Param!$M$22,"0"),TRUNC(COLUMN()/4-11),1)*6,MOD(COLUMN(),4)),0),0)</f>
        <v>0</v>
      </c>
      <c r="BM129">
        <f ca="1">IF(Param!$M$21,IFERROR(OFFSET($DC129,MID(TEXT(Param!$M$22,"0"),TRUNC(COLUMN()/4-11),1)*6,MOD(COLUMN(),4)),0),0)</f>
        <v>0</v>
      </c>
      <c r="BN129">
        <f ca="1">IF(Param!$M$21,IFERROR(OFFSET($DC129,MID(TEXT(Param!$M$22,"0"),TRUNC(COLUMN()/4-11),1)*6,MOD(COLUMN(),4)),0),0)</f>
        <v>0</v>
      </c>
      <c r="BO129">
        <f ca="1">IF(Param!$M$21,IFERROR(OFFSET($DC129,MID(TEXT(Param!$M$22,"0"),TRUNC(COLUMN()/4-11),1)*6,MOD(COLUMN(),4)),0),0)</f>
        <v>0</v>
      </c>
      <c r="BP129">
        <f ca="1">IF(Param!$M$21,IFERROR(OFFSET($DC129,MID(TEXT(Param!$M$22,"0"),TRUNC(COLUMN()/4-11),1)*6,MOD(COLUMN(),4)),0),0)</f>
        <v>0</v>
      </c>
      <c r="BQ129">
        <f ca="1">IF(Param!$M$21,IFERROR(OFFSET($DC129,MID(TEXT(Param!$M$22,"0"),TRUNC(COLUMN()/4-11),1)*6,MOD(COLUMN(),4)),0),0)</f>
        <v>0</v>
      </c>
      <c r="BR129">
        <f ca="1">IF(Param!$M$21,IFERROR(OFFSET($DC129,MID(TEXT(Param!$M$22,"0"),TRUNC(COLUMN()/4-11),1)*6,MOD(COLUMN(),4)),0),0)</f>
        <v>0</v>
      </c>
      <c r="BS129">
        <f ca="1">IF(Param!$M$21,IFERROR(OFFSET($DC129,MID(TEXT(Param!$M$22,"0"),TRUNC(COLUMN()/4-11),1)*6,MOD(COLUMN(),4)),0),0)</f>
        <v>0</v>
      </c>
      <c r="BT129">
        <f ca="1">IF(Param!$M$21,IFERROR(OFFSET($DC129,MID(TEXT(Param!$M$22,"0"),TRUNC(COLUMN()/4-11),1)*6,MOD(COLUMN(),4)),0),0)</f>
        <v>0</v>
      </c>
      <c r="BU129">
        <f ca="1">IF(Param!$M$21,IFERROR(OFFSET($DC129,MID(TEXT(Param!$M$22,"0"),TRUNC(COLUMN()/4-11),1)*6,MOD(COLUMN(),4)),0),0)</f>
        <v>0</v>
      </c>
      <c r="BV129">
        <f ca="1">IF(Param!$M$21,IFERROR(OFFSET($DC129,MID(TEXT(Param!$M$22,"0"),TRUNC(COLUMN()/4-11),1)*6,MOD(COLUMN(),4)),0),0)</f>
        <v>0</v>
      </c>
      <c r="BW129">
        <f ca="1">IF(Param!$M$21,IFERROR(OFFSET($DC129,MID(TEXT(Param!$M$22,"0"),TRUNC(COLUMN()/4-11),1)*6,MOD(COLUMN(),4)),0),0)</f>
        <v>0</v>
      </c>
      <c r="BX129">
        <f ca="1">IF(Param!$M$21,IFERROR(OFFSET($DC129,MID(TEXT(Param!$M$22,"0"),TRUNC(COLUMN()/4-11),1)*6,MOD(COLUMN(),4)),0),0)</f>
        <v>0</v>
      </c>
      <c r="BY129">
        <f ca="1">IF(Param!$M$21,IFERROR(OFFSET($DC129,MID(TEXT(Param!$M$22,"0"),TRUNC(COLUMN()/4-11),1)*6,MOD(COLUMN(),4)),0),0)</f>
        <v>0</v>
      </c>
      <c r="BZ129">
        <f ca="1">IF(Param!$M$21,IFERROR(OFFSET($DC129,MID(TEXT(Param!$M$22,"0"),TRUNC(COLUMN()/4-11),1)*6,MOD(COLUMN(),4)),0),0)</f>
        <v>0</v>
      </c>
      <c r="CA129">
        <f ca="1">IF(Param!$M$21,IFERROR(OFFSET($DC129,MID(TEXT(Param!$M$22,"0"),TRUNC(COLUMN()/4-11),1)*6,MOD(COLUMN(),4)),0),0)</f>
        <v>0</v>
      </c>
      <c r="CB129">
        <f ca="1">IF(Param!$M$21,IFERROR(OFFSET($DC129,MID(TEXT(Param!$M$22,"0"),TRUNC(COLUMN()/4-11),1)*6,MOD(COLUMN(),4)),0),0)</f>
        <v>0</v>
      </c>
      <c r="CC129">
        <f ca="1">IF(Param!$M$21,IFERROR(OFFSET($DC129,MID(TEXT(Param!$M$22,"0"),TRUNC(COLUMN()/4-11),1)*6,MOD(COLUMN(),4)),0),0)</f>
        <v>0</v>
      </c>
      <c r="CD129">
        <f ca="1">IF(Param!$M$21,IFERROR(OFFSET($DC129,MID(TEXT(Param!$M$22,"0"),TRUNC(COLUMN()/4-11),1)*6,MOD(COLUMN(),4)),0),0)</f>
        <v>0</v>
      </c>
      <c r="CE129">
        <f ca="1">IF(Param!$M$21,IFERROR(OFFSET($DC129,MID(TEXT(Param!$M$22,"0"),TRUNC(COLUMN()/4-11),1)*6,MOD(COLUMN(),4)),0),0)</f>
        <v>0</v>
      </c>
      <c r="CF129">
        <f ca="1">IF(Param!$M$21,IFERROR(OFFSET($DC129,MID(TEXT(Param!$M$22,"0"),TRUNC(COLUMN()/4-11),1)*6,MOD(COLUMN(),4)),0),0)</f>
        <v>0</v>
      </c>
      <c r="CG129">
        <f ca="1">IF(Param!$M$21,IFERROR(OFFSET($DC129,MID(TEXT(Param!$M$22,"0"),TRUNC(COLUMN()/4-11),1)*6,MOD(COLUMN(),4)),0),0)</f>
        <v>0</v>
      </c>
      <c r="CH129">
        <f ca="1">IF(Param!$M$21,IFERROR(OFFSET($DC129,MID(TEXT(Param!$M$22,"0"),TRUNC(COLUMN()/4-11),1)*6,MOD(COLUMN(),4)),0),0)</f>
        <v>0</v>
      </c>
      <c r="DC129">
        <v>1</v>
      </c>
      <c r="DD129">
        <v>1</v>
      </c>
      <c r="DE129">
        <v>1</v>
      </c>
      <c r="DH129">
        <v>1</v>
      </c>
      <c r="DK129">
        <v>1</v>
      </c>
      <c r="DL129">
        <v>1</v>
      </c>
      <c r="DO129">
        <v>1</v>
      </c>
      <c r="DP129">
        <v>1</v>
      </c>
      <c r="DU129">
        <v>1</v>
      </c>
      <c r="DW129">
        <v>1</v>
      </c>
      <c r="DX129">
        <v>1</v>
      </c>
      <c r="DY129">
        <v>1</v>
      </c>
      <c r="EB129">
        <v>1</v>
      </c>
      <c r="EC129">
        <v>1</v>
      </c>
      <c r="EE129">
        <v>1</v>
      </c>
      <c r="EF129">
        <v>1</v>
      </c>
      <c r="EG129">
        <v>1</v>
      </c>
      <c r="EI129">
        <v>1</v>
      </c>
      <c r="EJ129">
        <v>1</v>
      </c>
      <c r="EK129">
        <v>1</v>
      </c>
      <c r="EM129">
        <v>1</v>
      </c>
      <c r="EN129">
        <v>1</v>
      </c>
      <c r="EO129">
        <v>1</v>
      </c>
    </row>
    <row r="130" spans="24:145">
      <c r="X130">
        <v>1</v>
      </c>
      <c r="AB130">
        <v>1</v>
      </c>
      <c r="AF130">
        <v>1</v>
      </c>
      <c r="AH130">
        <v>1</v>
      </c>
      <c r="AJ130">
        <v>1</v>
      </c>
      <c r="AL130">
        <v>1</v>
      </c>
      <c r="AN130">
        <v>1</v>
      </c>
      <c r="AS130">
        <v>1</v>
      </c>
      <c r="AV130">
        <f ca="1">IF(Param!$M$21,IFERROR(OFFSET($DC130,MID(TEXT(Param!$M$22,"0"),TRUNC(COLUMN()/4-11),1)*6,MOD(COLUMN(),4)),0),0)</f>
        <v>0</v>
      </c>
      <c r="AW130">
        <f ca="1">IF(Param!$M$21,IFERROR(OFFSET($DC130,MID(TEXT(Param!$M$22,"0"),TRUNC(COLUMN()/4-11),1)*6,MOD(COLUMN(),4)),0),0)</f>
        <v>0</v>
      </c>
      <c r="AX130">
        <f ca="1">IF(Param!$M$21,IFERROR(OFFSET($DC130,MID(TEXT(Param!$M$22,"0"),TRUNC(COLUMN()/4-11),1)*6,MOD(COLUMN(),4)),0),0)</f>
        <v>0</v>
      </c>
      <c r="AY130">
        <f ca="1">IF(Param!$M$21,IFERROR(OFFSET($DC130,MID(TEXT(Param!$M$22,"0"),TRUNC(COLUMN()/4-11),1)*6,MOD(COLUMN(),4)),0),0)</f>
        <v>0</v>
      </c>
      <c r="AZ130">
        <f ca="1">IF(Param!$M$21,IFERROR(OFFSET($DC130,MID(TEXT(Param!$M$22,"0"),TRUNC(COLUMN()/4-11),1)*6,MOD(COLUMN(),4)),0),0)</f>
        <v>0</v>
      </c>
      <c r="BA130">
        <f ca="1">IF(Param!$M$21,IFERROR(OFFSET($DC130,MID(TEXT(Param!$M$22,"0"),TRUNC(COLUMN()/4-11),1)*6,MOD(COLUMN(),4)),0),0)</f>
        <v>0</v>
      </c>
      <c r="BB130">
        <f ca="1">IF(Param!$M$21,IFERROR(OFFSET($DC130,MID(TEXT(Param!$M$22,"0"),TRUNC(COLUMN()/4-11),1)*6,MOD(COLUMN(),4)),0),0)</f>
        <v>0</v>
      </c>
      <c r="BC130">
        <f ca="1">IF(Param!$M$21,IFERROR(OFFSET($DC130,MID(TEXT(Param!$M$22,"0"),TRUNC(COLUMN()/4-11),1)*6,MOD(COLUMN(),4)),0),0)</f>
        <v>0</v>
      </c>
      <c r="BD130">
        <f ca="1">IF(Param!$M$21,IFERROR(OFFSET($DC130,MID(TEXT(Param!$M$22,"0"),TRUNC(COLUMN()/4-11),1)*6,MOD(COLUMN(),4)),0),0)</f>
        <v>0</v>
      </c>
      <c r="BE130">
        <f ca="1">IF(Param!$M$21,IFERROR(OFFSET($DC130,MID(TEXT(Param!$M$22,"0"),TRUNC(COLUMN()/4-11),1)*6,MOD(COLUMN(),4)),0),0)</f>
        <v>0</v>
      </c>
      <c r="BF130">
        <f ca="1">IF(Param!$M$21,IFERROR(OFFSET($DC130,MID(TEXT(Param!$M$22,"0"),TRUNC(COLUMN()/4-11),1)*6,MOD(COLUMN(),4)),0),0)</f>
        <v>0</v>
      </c>
      <c r="BG130">
        <f ca="1">IF(Param!$M$21,IFERROR(OFFSET($DC130,MID(TEXT(Param!$M$22,"0"),TRUNC(COLUMN()/4-11),1)*6,MOD(COLUMN(),4)),0),0)</f>
        <v>0</v>
      </c>
      <c r="BH130">
        <f ca="1">IF(Param!$M$21,IFERROR(OFFSET($DC130,MID(TEXT(Param!$M$22,"0"),TRUNC(COLUMN()/4-11),1)*6,MOD(COLUMN(),4)),0),0)</f>
        <v>0</v>
      </c>
      <c r="BI130">
        <f ca="1">IF(Param!$M$21,IFERROR(OFFSET($DC130,MID(TEXT(Param!$M$22,"0"),TRUNC(COLUMN()/4-11),1)*6,MOD(COLUMN(),4)),0),0)</f>
        <v>0</v>
      </c>
      <c r="BJ130">
        <f ca="1">IF(Param!$M$21,IFERROR(OFFSET($DC130,MID(TEXT(Param!$M$22,"0"),TRUNC(COLUMN()/4-11),1)*6,MOD(COLUMN(),4)),0),0)</f>
        <v>0</v>
      </c>
      <c r="BK130">
        <f ca="1">IF(Param!$M$21,IFERROR(OFFSET($DC130,MID(TEXT(Param!$M$22,"0"),TRUNC(COLUMN()/4-11),1)*6,MOD(COLUMN(),4)),0),0)</f>
        <v>0</v>
      </c>
      <c r="BL130">
        <f ca="1">IF(Param!$M$21,IFERROR(OFFSET($DC130,MID(TEXT(Param!$M$22,"0"),TRUNC(COLUMN()/4-11),1)*6,MOD(COLUMN(),4)),0),0)</f>
        <v>0</v>
      </c>
      <c r="BM130">
        <f ca="1">IF(Param!$M$21,IFERROR(OFFSET($DC130,MID(TEXT(Param!$M$22,"0"),TRUNC(COLUMN()/4-11),1)*6,MOD(COLUMN(),4)),0),0)</f>
        <v>0</v>
      </c>
      <c r="BN130">
        <f ca="1">IF(Param!$M$21,IFERROR(OFFSET($DC130,MID(TEXT(Param!$M$22,"0"),TRUNC(COLUMN()/4-11),1)*6,MOD(COLUMN(),4)),0),0)</f>
        <v>0</v>
      </c>
      <c r="BO130">
        <f ca="1">IF(Param!$M$21,IFERROR(OFFSET($DC130,MID(TEXT(Param!$M$22,"0"),TRUNC(COLUMN()/4-11),1)*6,MOD(COLUMN(),4)),0),0)</f>
        <v>0</v>
      </c>
      <c r="BP130">
        <f ca="1">IF(Param!$M$21,IFERROR(OFFSET($DC130,MID(TEXT(Param!$M$22,"0"),TRUNC(COLUMN()/4-11),1)*6,MOD(COLUMN(),4)),0),0)</f>
        <v>0</v>
      </c>
      <c r="BQ130">
        <f ca="1">IF(Param!$M$21,IFERROR(OFFSET($DC130,MID(TEXT(Param!$M$22,"0"),TRUNC(COLUMN()/4-11),1)*6,MOD(COLUMN(),4)),0),0)</f>
        <v>0</v>
      </c>
      <c r="BR130">
        <f ca="1">IF(Param!$M$21,IFERROR(OFFSET($DC130,MID(TEXT(Param!$M$22,"0"),TRUNC(COLUMN()/4-11),1)*6,MOD(COLUMN(),4)),0),0)</f>
        <v>0</v>
      </c>
      <c r="BS130">
        <f ca="1">IF(Param!$M$21,IFERROR(OFFSET($DC130,MID(TEXT(Param!$M$22,"0"),TRUNC(COLUMN()/4-11),1)*6,MOD(COLUMN(),4)),0),0)</f>
        <v>0</v>
      </c>
      <c r="BT130">
        <f ca="1">IF(Param!$M$21,IFERROR(OFFSET($DC130,MID(TEXT(Param!$M$22,"0"),TRUNC(COLUMN()/4-11),1)*6,MOD(COLUMN(),4)),0),0)</f>
        <v>0</v>
      </c>
      <c r="BU130">
        <f ca="1">IF(Param!$M$21,IFERROR(OFFSET($DC130,MID(TEXT(Param!$M$22,"0"),TRUNC(COLUMN()/4-11),1)*6,MOD(COLUMN(),4)),0),0)</f>
        <v>0</v>
      </c>
      <c r="BV130">
        <f ca="1">IF(Param!$M$21,IFERROR(OFFSET($DC130,MID(TEXT(Param!$M$22,"0"),TRUNC(COLUMN()/4-11),1)*6,MOD(COLUMN(),4)),0),0)</f>
        <v>0</v>
      </c>
      <c r="BW130">
        <f ca="1">IF(Param!$M$21,IFERROR(OFFSET($DC130,MID(TEXT(Param!$M$22,"0"),TRUNC(COLUMN()/4-11),1)*6,MOD(COLUMN(),4)),0),0)</f>
        <v>0</v>
      </c>
      <c r="BX130">
        <f ca="1">IF(Param!$M$21,IFERROR(OFFSET($DC130,MID(TEXT(Param!$M$22,"0"),TRUNC(COLUMN()/4-11),1)*6,MOD(COLUMN(),4)),0),0)</f>
        <v>0</v>
      </c>
      <c r="BY130">
        <f ca="1">IF(Param!$M$21,IFERROR(OFFSET($DC130,MID(TEXT(Param!$M$22,"0"),TRUNC(COLUMN()/4-11),1)*6,MOD(COLUMN(),4)),0),0)</f>
        <v>0</v>
      </c>
      <c r="BZ130">
        <f ca="1">IF(Param!$M$21,IFERROR(OFFSET($DC130,MID(TEXT(Param!$M$22,"0"),TRUNC(COLUMN()/4-11),1)*6,MOD(COLUMN(),4)),0),0)</f>
        <v>0</v>
      </c>
      <c r="CA130">
        <f ca="1">IF(Param!$M$21,IFERROR(OFFSET($DC130,MID(TEXT(Param!$M$22,"0"),TRUNC(COLUMN()/4-11),1)*6,MOD(COLUMN(),4)),0),0)</f>
        <v>0</v>
      </c>
      <c r="CB130">
        <f ca="1">IF(Param!$M$21,IFERROR(OFFSET($DC130,MID(TEXT(Param!$M$22,"0"),TRUNC(COLUMN()/4-11),1)*6,MOD(COLUMN(),4)),0),0)</f>
        <v>0</v>
      </c>
      <c r="CC130">
        <f ca="1">IF(Param!$M$21,IFERROR(OFFSET($DC130,MID(TEXT(Param!$M$22,"0"),TRUNC(COLUMN()/4-11),1)*6,MOD(COLUMN(),4)),0),0)</f>
        <v>0</v>
      </c>
      <c r="CD130">
        <f ca="1">IF(Param!$M$21,IFERROR(OFFSET($DC130,MID(TEXT(Param!$M$22,"0"),TRUNC(COLUMN()/4-11),1)*6,MOD(COLUMN(),4)),0),0)</f>
        <v>0</v>
      </c>
      <c r="CE130">
        <f ca="1">IF(Param!$M$21,IFERROR(OFFSET($DC130,MID(TEXT(Param!$M$22,"0"),TRUNC(COLUMN()/4-11),1)*6,MOD(COLUMN(),4)),0),0)</f>
        <v>0</v>
      </c>
      <c r="CF130">
        <f ca="1">IF(Param!$M$21,IFERROR(OFFSET($DC130,MID(TEXT(Param!$M$22,"0"),TRUNC(COLUMN()/4-11),1)*6,MOD(COLUMN(),4)),0),0)</f>
        <v>0</v>
      </c>
      <c r="CG130">
        <f ca="1">IF(Param!$M$21,IFERROR(OFFSET($DC130,MID(TEXT(Param!$M$22,"0"),TRUNC(COLUMN()/4-11),1)*6,MOD(COLUMN(),4)),0),0)</f>
        <v>0</v>
      </c>
      <c r="CH130">
        <f ca="1">IF(Param!$M$21,IFERROR(OFFSET($DC130,MID(TEXT(Param!$M$22,"0"),TRUNC(COLUMN()/4-11),1)*6,MOD(COLUMN(),4)),0),0)</f>
        <v>0</v>
      </c>
      <c r="DC130">
        <v>1</v>
      </c>
      <c r="DE130">
        <v>1</v>
      </c>
      <c r="DG130">
        <v>1</v>
      </c>
      <c r="DH130">
        <v>1</v>
      </c>
      <c r="DK130">
        <v>1</v>
      </c>
      <c r="DM130">
        <v>1</v>
      </c>
      <c r="DQ130">
        <v>1</v>
      </c>
      <c r="DT130">
        <v>1</v>
      </c>
      <c r="DU130">
        <v>1</v>
      </c>
      <c r="DW130">
        <v>1</v>
      </c>
      <c r="EA130">
        <v>1</v>
      </c>
      <c r="EG130">
        <v>1</v>
      </c>
      <c r="EI130">
        <v>1</v>
      </c>
      <c r="EK130">
        <v>1</v>
      </c>
      <c r="EM130">
        <v>1</v>
      </c>
      <c r="EO130">
        <v>1</v>
      </c>
    </row>
    <row r="131" spans="24:145">
      <c r="X131">
        <v>1</v>
      </c>
      <c r="Y131">
        <v>1</v>
      </c>
      <c r="Z131">
        <v>1</v>
      </c>
      <c r="AB131">
        <v>1</v>
      </c>
      <c r="AF131">
        <v>1</v>
      </c>
      <c r="AH131">
        <v>1</v>
      </c>
      <c r="AJ131">
        <v>1</v>
      </c>
      <c r="AL131">
        <v>1</v>
      </c>
      <c r="AN131">
        <v>1</v>
      </c>
      <c r="AO131">
        <v>1</v>
      </c>
      <c r="AV131">
        <f ca="1">IF(Param!$M$21,IFERROR(OFFSET($DC131,MID(TEXT(Param!$M$22,"0"),TRUNC(COLUMN()/4-11),1)*6,MOD(COLUMN(),4)),0),0)</f>
        <v>0</v>
      </c>
      <c r="AW131">
        <f ca="1">IF(Param!$M$21,IFERROR(OFFSET($DC131,MID(TEXT(Param!$M$22,"0"),TRUNC(COLUMN()/4-11),1)*6,MOD(COLUMN(),4)),0),0)</f>
        <v>0</v>
      </c>
      <c r="AX131">
        <f ca="1">IF(Param!$M$21,IFERROR(OFFSET($DC131,MID(TEXT(Param!$M$22,"0"),TRUNC(COLUMN()/4-11),1)*6,MOD(COLUMN(),4)),0),0)</f>
        <v>0</v>
      </c>
      <c r="AY131">
        <f ca="1">IF(Param!$M$21,IFERROR(OFFSET($DC131,MID(TEXT(Param!$M$22,"0"),TRUNC(COLUMN()/4-11),1)*6,MOD(COLUMN(),4)),0),0)</f>
        <v>0</v>
      </c>
      <c r="AZ131">
        <f ca="1">IF(Param!$M$21,IFERROR(OFFSET($DC131,MID(TEXT(Param!$M$22,"0"),TRUNC(COLUMN()/4-11),1)*6,MOD(COLUMN(),4)),0),0)</f>
        <v>0</v>
      </c>
      <c r="BA131">
        <f ca="1">IF(Param!$M$21,IFERROR(OFFSET($DC131,MID(TEXT(Param!$M$22,"0"),TRUNC(COLUMN()/4-11),1)*6,MOD(COLUMN(),4)),0),0)</f>
        <v>0</v>
      </c>
      <c r="BB131">
        <f ca="1">IF(Param!$M$21,IFERROR(OFFSET($DC131,MID(TEXT(Param!$M$22,"0"),TRUNC(COLUMN()/4-11),1)*6,MOD(COLUMN(),4)),0),0)</f>
        <v>0</v>
      </c>
      <c r="BC131">
        <f ca="1">IF(Param!$M$21,IFERROR(OFFSET($DC131,MID(TEXT(Param!$M$22,"0"),TRUNC(COLUMN()/4-11),1)*6,MOD(COLUMN(),4)),0),0)</f>
        <v>0</v>
      </c>
      <c r="BD131">
        <f ca="1">IF(Param!$M$21,IFERROR(OFFSET($DC131,MID(TEXT(Param!$M$22,"0"),TRUNC(COLUMN()/4-11),1)*6,MOD(COLUMN(),4)),0),0)</f>
        <v>0</v>
      </c>
      <c r="BE131">
        <f ca="1">IF(Param!$M$21,IFERROR(OFFSET($DC131,MID(TEXT(Param!$M$22,"0"),TRUNC(COLUMN()/4-11),1)*6,MOD(COLUMN(),4)),0),0)</f>
        <v>0</v>
      </c>
      <c r="BF131">
        <f ca="1">IF(Param!$M$21,IFERROR(OFFSET($DC131,MID(TEXT(Param!$M$22,"0"),TRUNC(COLUMN()/4-11),1)*6,MOD(COLUMN(),4)),0),0)</f>
        <v>0</v>
      </c>
      <c r="BG131">
        <f ca="1">IF(Param!$M$21,IFERROR(OFFSET($DC131,MID(TEXT(Param!$M$22,"0"),TRUNC(COLUMN()/4-11),1)*6,MOD(COLUMN(),4)),0),0)</f>
        <v>0</v>
      </c>
      <c r="BH131">
        <f ca="1">IF(Param!$M$21,IFERROR(OFFSET($DC131,MID(TEXT(Param!$M$22,"0"),TRUNC(COLUMN()/4-11),1)*6,MOD(COLUMN(),4)),0),0)</f>
        <v>0</v>
      </c>
      <c r="BI131">
        <f ca="1">IF(Param!$M$21,IFERROR(OFFSET($DC131,MID(TEXT(Param!$M$22,"0"),TRUNC(COLUMN()/4-11),1)*6,MOD(COLUMN(),4)),0),0)</f>
        <v>0</v>
      </c>
      <c r="BJ131">
        <f ca="1">IF(Param!$M$21,IFERROR(OFFSET($DC131,MID(TEXT(Param!$M$22,"0"),TRUNC(COLUMN()/4-11),1)*6,MOD(COLUMN(),4)),0),0)</f>
        <v>0</v>
      </c>
      <c r="BK131">
        <f ca="1">IF(Param!$M$21,IFERROR(OFFSET($DC131,MID(TEXT(Param!$M$22,"0"),TRUNC(COLUMN()/4-11),1)*6,MOD(COLUMN(),4)),0),0)</f>
        <v>0</v>
      </c>
      <c r="BL131">
        <f ca="1">IF(Param!$M$21,IFERROR(OFFSET($DC131,MID(TEXT(Param!$M$22,"0"),TRUNC(COLUMN()/4-11),1)*6,MOD(COLUMN(),4)),0),0)</f>
        <v>0</v>
      </c>
      <c r="BM131">
        <f ca="1">IF(Param!$M$21,IFERROR(OFFSET($DC131,MID(TEXT(Param!$M$22,"0"),TRUNC(COLUMN()/4-11),1)*6,MOD(COLUMN(),4)),0),0)</f>
        <v>0</v>
      </c>
      <c r="BN131">
        <f ca="1">IF(Param!$M$21,IFERROR(OFFSET($DC131,MID(TEXT(Param!$M$22,"0"),TRUNC(COLUMN()/4-11),1)*6,MOD(COLUMN(),4)),0),0)</f>
        <v>0</v>
      </c>
      <c r="BO131">
        <f ca="1">IF(Param!$M$21,IFERROR(OFFSET($DC131,MID(TEXT(Param!$M$22,"0"),TRUNC(COLUMN()/4-11),1)*6,MOD(COLUMN(),4)),0),0)</f>
        <v>0</v>
      </c>
      <c r="BP131">
        <f ca="1">IF(Param!$M$21,IFERROR(OFFSET($DC131,MID(TEXT(Param!$M$22,"0"),TRUNC(COLUMN()/4-11),1)*6,MOD(COLUMN(),4)),0),0)</f>
        <v>0</v>
      </c>
      <c r="BQ131">
        <f ca="1">IF(Param!$M$21,IFERROR(OFFSET($DC131,MID(TEXT(Param!$M$22,"0"),TRUNC(COLUMN()/4-11),1)*6,MOD(COLUMN(),4)),0),0)</f>
        <v>0</v>
      </c>
      <c r="BR131">
        <f ca="1">IF(Param!$M$21,IFERROR(OFFSET($DC131,MID(TEXT(Param!$M$22,"0"),TRUNC(COLUMN()/4-11),1)*6,MOD(COLUMN(),4)),0),0)</f>
        <v>0</v>
      </c>
      <c r="BS131">
        <f ca="1">IF(Param!$M$21,IFERROR(OFFSET($DC131,MID(TEXT(Param!$M$22,"0"),TRUNC(COLUMN()/4-11),1)*6,MOD(COLUMN(),4)),0),0)</f>
        <v>0</v>
      </c>
      <c r="BT131">
        <f ca="1">IF(Param!$M$21,IFERROR(OFFSET($DC131,MID(TEXT(Param!$M$22,"0"),TRUNC(COLUMN()/4-11),1)*6,MOD(COLUMN(),4)),0),0)</f>
        <v>0</v>
      </c>
      <c r="BU131">
        <f ca="1">IF(Param!$M$21,IFERROR(OFFSET($DC131,MID(TEXT(Param!$M$22,"0"),TRUNC(COLUMN()/4-11),1)*6,MOD(COLUMN(),4)),0),0)</f>
        <v>0</v>
      </c>
      <c r="BV131">
        <f ca="1">IF(Param!$M$21,IFERROR(OFFSET($DC131,MID(TEXT(Param!$M$22,"0"),TRUNC(COLUMN()/4-11),1)*6,MOD(COLUMN(),4)),0),0)</f>
        <v>0</v>
      </c>
      <c r="BW131">
        <f ca="1">IF(Param!$M$21,IFERROR(OFFSET($DC131,MID(TEXT(Param!$M$22,"0"),TRUNC(COLUMN()/4-11),1)*6,MOD(COLUMN(),4)),0),0)</f>
        <v>0</v>
      </c>
      <c r="BX131">
        <f ca="1">IF(Param!$M$21,IFERROR(OFFSET($DC131,MID(TEXT(Param!$M$22,"0"),TRUNC(COLUMN()/4-11),1)*6,MOD(COLUMN(),4)),0),0)</f>
        <v>0</v>
      </c>
      <c r="BY131">
        <f ca="1">IF(Param!$M$21,IFERROR(OFFSET($DC131,MID(TEXT(Param!$M$22,"0"),TRUNC(COLUMN()/4-11),1)*6,MOD(COLUMN(),4)),0),0)</f>
        <v>0</v>
      </c>
      <c r="BZ131">
        <f ca="1">IF(Param!$M$21,IFERROR(OFFSET($DC131,MID(TEXT(Param!$M$22,"0"),TRUNC(COLUMN()/4-11),1)*6,MOD(COLUMN(),4)),0),0)</f>
        <v>0</v>
      </c>
      <c r="CA131">
        <f ca="1">IF(Param!$M$21,IFERROR(OFFSET($DC131,MID(TEXT(Param!$M$22,"0"),TRUNC(COLUMN()/4-11),1)*6,MOD(COLUMN(),4)),0),0)</f>
        <v>0</v>
      </c>
      <c r="CB131">
        <f ca="1">IF(Param!$M$21,IFERROR(OFFSET($DC131,MID(TEXT(Param!$M$22,"0"),TRUNC(COLUMN()/4-11),1)*6,MOD(COLUMN(),4)),0),0)</f>
        <v>0</v>
      </c>
      <c r="CC131">
        <f ca="1">IF(Param!$M$21,IFERROR(OFFSET($DC131,MID(TEXT(Param!$M$22,"0"),TRUNC(COLUMN()/4-11),1)*6,MOD(COLUMN(),4)),0),0)</f>
        <v>0</v>
      </c>
      <c r="CD131">
        <f ca="1">IF(Param!$M$21,IFERROR(OFFSET($DC131,MID(TEXT(Param!$M$22,"0"),TRUNC(COLUMN()/4-11),1)*6,MOD(COLUMN(),4)),0),0)</f>
        <v>0</v>
      </c>
      <c r="CE131">
        <f ca="1">IF(Param!$M$21,IFERROR(OFFSET($DC131,MID(TEXT(Param!$M$22,"0"),TRUNC(COLUMN()/4-11),1)*6,MOD(COLUMN(),4)),0),0)</f>
        <v>0</v>
      </c>
      <c r="CF131">
        <f ca="1">IF(Param!$M$21,IFERROR(OFFSET($DC131,MID(TEXT(Param!$M$22,"0"),TRUNC(COLUMN()/4-11),1)*6,MOD(COLUMN(),4)),0),0)</f>
        <v>0</v>
      </c>
      <c r="CG131">
        <f ca="1">IF(Param!$M$21,IFERROR(OFFSET($DC131,MID(TEXT(Param!$M$22,"0"),TRUNC(COLUMN()/4-11),1)*6,MOD(COLUMN(),4)),0),0)</f>
        <v>0</v>
      </c>
      <c r="CH131">
        <f ca="1">IF(Param!$M$21,IFERROR(OFFSET($DC131,MID(TEXT(Param!$M$22,"0"),TRUNC(COLUMN()/4-11),1)*6,MOD(COLUMN(),4)),0),0)</f>
        <v>0</v>
      </c>
      <c r="DC131">
        <v>1</v>
      </c>
      <c r="DE131">
        <v>1</v>
      </c>
      <c r="DH131">
        <v>1</v>
      </c>
      <c r="DM131">
        <v>1</v>
      </c>
      <c r="DP131">
        <v>1</v>
      </c>
      <c r="DS131">
        <v>1</v>
      </c>
      <c r="DU131">
        <v>1</v>
      </c>
      <c r="DW131">
        <v>1</v>
      </c>
      <c r="DX131">
        <v>1</v>
      </c>
      <c r="EA131">
        <v>1</v>
      </c>
      <c r="EB131">
        <v>1</v>
      </c>
      <c r="EC131">
        <v>1</v>
      </c>
      <c r="EF131">
        <v>1</v>
      </c>
      <c r="EI131">
        <v>1</v>
      </c>
      <c r="EJ131">
        <v>1</v>
      </c>
      <c r="EK131">
        <v>1</v>
      </c>
      <c r="EM131">
        <v>1</v>
      </c>
      <c r="EN131">
        <v>1</v>
      </c>
      <c r="EO131">
        <v>1</v>
      </c>
    </row>
    <row r="132" spans="24:145">
      <c r="Z132">
        <v>1</v>
      </c>
      <c r="AB132">
        <v>1</v>
      </c>
      <c r="AF132">
        <v>1</v>
      </c>
      <c r="AH132">
        <v>1</v>
      </c>
      <c r="AJ132">
        <v>1</v>
      </c>
      <c r="AK132">
        <v>1</v>
      </c>
      <c r="AN132">
        <v>1</v>
      </c>
      <c r="AS132">
        <v>1</v>
      </c>
      <c r="AV132">
        <f ca="1">IF(Param!$M$21,IFERROR(OFFSET($DC132,MID(TEXT(Param!$M$22,"0"),TRUNC(COLUMN()/4-11),1)*6,MOD(COLUMN(),4)),0),0)</f>
        <v>0</v>
      </c>
      <c r="AW132">
        <f ca="1">IF(Param!$M$21,IFERROR(OFFSET($DC132,MID(TEXT(Param!$M$22,"0"),TRUNC(COLUMN()/4-11),1)*6,MOD(COLUMN(),4)),0),0)</f>
        <v>0</v>
      </c>
      <c r="AX132">
        <f ca="1">IF(Param!$M$21,IFERROR(OFFSET($DC132,MID(TEXT(Param!$M$22,"0"),TRUNC(COLUMN()/4-11),1)*6,MOD(COLUMN(),4)),0),0)</f>
        <v>0</v>
      </c>
      <c r="AY132">
        <f ca="1">IF(Param!$M$21,IFERROR(OFFSET($DC132,MID(TEXT(Param!$M$22,"0"),TRUNC(COLUMN()/4-11),1)*6,MOD(COLUMN(),4)),0),0)</f>
        <v>0</v>
      </c>
      <c r="AZ132">
        <f ca="1">IF(Param!$M$21,IFERROR(OFFSET($DC132,MID(TEXT(Param!$M$22,"0"),TRUNC(COLUMN()/4-11),1)*6,MOD(COLUMN(),4)),0),0)</f>
        <v>0</v>
      </c>
      <c r="BA132">
        <f ca="1">IF(Param!$M$21,IFERROR(OFFSET($DC132,MID(TEXT(Param!$M$22,"0"),TRUNC(COLUMN()/4-11),1)*6,MOD(COLUMN(),4)),0),0)</f>
        <v>0</v>
      </c>
      <c r="BB132">
        <f ca="1">IF(Param!$M$21,IFERROR(OFFSET($DC132,MID(TEXT(Param!$M$22,"0"),TRUNC(COLUMN()/4-11),1)*6,MOD(COLUMN(),4)),0),0)</f>
        <v>0</v>
      </c>
      <c r="BC132">
        <f ca="1">IF(Param!$M$21,IFERROR(OFFSET($DC132,MID(TEXT(Param!$M$22,"0"),TRUNC(COLUMN()/4-11),1)*6,MOD(COLUMN(),4)),0),0)</f>
        <v>0</v>
      </c>
      <c r="BD132">
        <f ca="1">IF(Param!$M$21,IFERROR(OFFSET($DC132,MID(TEXT(Param!$M$22,"0"),TRUNC(COLUMN()/4-11),1)*6,MOD(COLUMN(),4)),0),0)</f>
        <v>0</v>
      </c>
      <c r="BE132">
        <f ca="1">IF(Param!$M$21,IFERROR(OFFSET($DC132,MID(TEXT(Param!$M$22,"0"),TRUNC(COLUMN()/4-11),1)*6,MOD(COLUMN(),4)),0),0)</f>
        <v>0</v>
      </c>
      <c r="BF132">
        <f ca="1">IF(Param!$M$21,IFERROR(OFFSET($DC132,MID(TEXT(Param!$M$22,"0"),TRUNC(COLUMN()/4-11),1)*6,MOD(COLUMN(),4)),0),0)</f>
        <v>0</v>
      </c>
      <c r="BG132">
        <f ca="1">IF(Param!$M$21,IFERROR(OFFSET($DC132,MID(TEXT(Param!$M$22,"0"),TRUNC(COLUMN()/4-11),1)*6,MOD(COLUMN(),4)),0),0)</f>
        <v>0</v>
      </c>
      <c r="BH132">
        <f ca="1">IF(Param!$M$21,IFERROR(OFFSET($DC132,MID(TEXT(Param!$M$22,"0"),TRUNC(COLUMN()/4-11),1)*6,MOD(COLUMN(),4)),0),0)</f>
        <v>0</v>
      </c>
      <c r="BI132">
        <f ca="1">IF(Param!$M$21,IFERROR(OFFSET($DC132,MID(TEXT(Param!$M$22,"0"),TRUNC(COLUMN()/4-11),1)*6,MOD(COLUMN(),4)),0),0)</f>
        <v>0</v>
      </c>
      <c r="BJ132">
        <f ca="1">IF(Param!$M$21,IFERROR(OFFSET($DC132,MID(TEXT(Param!$M$22,"0"),TRUNC(COLUMN()/4-11),1)*6,MOD(COLUMN(),4)),0),0)</f>
        <v>0</v>
      </c>
      <c r="BK132">
        <f ca="1">IF(Param!$M$21,IFERROR(OFFSET($DC132,MID(TEXT(Param!$M$22,"0"),TRUNC(COLUMN()/4-11),1)*6,MOD(COLUMN(),4)),0),0)</f>
        <v>0</v>
      </c>
      <c r="BL132">
        <f ca="1">IF(Param!$M$21,IFERROR(OFFSET($DC132,MID(TEXT(Param!$M$22,"0"),TRUNC(COLUMN()/4-11),1)*6,MOD(COLUMN(),4)),0),0)</f>
        <v>0</v>
      </c>
      <c r="BM132">
        <f ca="1">IF(Param!$M$21,IFERROR(OFFSET($DC132,MID(TEXT(Param!$M$22,"0"),TRUNC(COLUMN()/4-11),1)*6,MOD(COLUMN(),4)),0),0)</f>
        <v>0</v>
      </c>
      <c r="BN132">
        <f ca="1">IF(Param!$M$21,IFERROR(OFFSET($DC132,MID(TEXT(Param!$M$22,"0"),TRUNC(COLUMN()/4-11),1)*6,MOD(COLUMN(),4)),0),0)</f>
        <v>0</v>
      </c>
      <c r="BO132">
        <f ca="1">IF(Param!$M$21,IFERROR(OFFSET($DC132,MID(TEXT(Param!$M$22,"0"),TRUNC(COLUMN()/4-11),1)*6,MOD(COLUMN(),4)),0),0)</f>
        <v>0</v>
      </c>
      <c r="BP132">
        <f ca="1">IF(Param!$M$21,IFERROR(OFFSET($DC132,MID(TEXT(Param!$M$22,"0"),TRUNC(COLUMN()/4-11),1)*6,MOD(COLUMN(),4)),0),0)</f>
        <v>0</v>
      </c>
      <c r="BQ132">
        <f ca="1">IF(Param!$M$21,IFERROR(OFFSET($DC132,MID(TEXT(Param!$M$22,"0"),TRUNC(COLUMN()/4-11),1)*6,MOD(COLUMN(),4)),0),0)</f>
        <v>0</v>
      </c>
      <c r="BR132">
        <f ca="1">IF(Param!$M$21,IFERROR(OFFSET($DC132,MID(TEXT(Param!$M$22,"0"),TRUNC(COLUMN()/4-11),1)*6,MOD(COLUMN(),4)),0),0)</f>
        <v>0</v>
      </c>
      <c r="BS132">
        <f ca="1">IF(Param!$M$21,IFERROR(OFFSET($DC132,MID(TEXT(Param!$M$22,"0"),TRUNC(COLUMN()/4-11),1)*6,MOD(COLUMN(),4)),0),0)</f>
        <v>0</v>
      </c>
      <c r="BT132">
        <f ca="1">IF(Param!$M$21,IFERROR(OFFSET($DC132,MID(TEXT(Param!$M$22,"0"),TRUNC(COLUMN()/4-11),1)*6,MOD(COLUMN(),4)),0),0)</f>
        <v>0</v>
      </c>
      <c r="BU132">
        <f ca="1">IF(Param!$M$21,IFERROR(OFFSET($DC132,MID(TEXT(Param!$M$22,"0"),TRUNC(COLUMN()/4-11),1)*6,MOD(COLUMN(),4)),0),0)</f>
        <v>0</v>
      </c>
      <c r="BV132">
        <f ca="1">IF(Param!$M$21,IFERROR(OFFSET($DC132,MID(TEXT(Param!$M$22,"0"),TRUNC(COLUMN()/4-11),1)*6,MOD(COLUMN(),4)),0),0)</f>
        <v>0</v>
      </c>
      <c r="BW132">
        <f ca="1">IF(Param!$M$21,IFERROR(OFFSET($DC132,MID(TEXT(Param!$M$22,"0"),TRUNC(COLUMN()/4-11),1)*6,MOD(COLUMN(),4)),0),0)</f>
        <v>0</v>
      </c>
      <c r="BX132">
        <f ca="1">IF(Param!$M$21,IFERROR(OFFSET($DC132,MID(TEXT(Param!$M$22,"0"),TRUNC(COLUMN()/4-11),1)*6,MOD(COLUMN(),4)),0),0)</f>
        <v>0</v>
      </c>
      <c r="BY132">
        <f ca="1">IF(Param!$M$21,IFERROR(OFFSET($DC132,MID(TEXT(Param!$M$22,"0"),TRUNC(COLUMN()/4-11),1)*6,MOD(COLUMN(),4)),0),0)</f>
        <v>0</v>
      </c>
      <c r="BZ132">
        <f ca="1">IF(Param!$M$21,IFERROR(OFFSET($DC132,MID(TEXT(Param!$M$22,"0"),TRUNC(COLUMN()/4-11),1)*6,MOD(COLUMN(),4)),0),0)</f>
        <v>0</v>
      </c>
      <c r="CA132">
        <f ca="1">IF(Param!$M$21,IFERROR(OFFSET($DC132,MID(TEXT(Param!$M$22,"0"),TRUNC(COLUMN()/4-11),1)*6,MOD(COLUMN(),4)),0),0)</f>
        <v>0</v>
      </c>
      <c r="CB132">
        <f ca="1">IF(Param!$M$21,IFERROR(OFFSET($DC132,MID(TEXT(Param!$M$22,"0"),TRUNC(COLUMN()/4-11),1)*6,MOD(COLUMN(),4)),0),0)</f>
        <v>0</v>
      </c>
      <c r="CC132">
        <f ca="1">IF(Param!$M$21,IFERROR(OFFSET($DC132,MID(TEXT(Param!$M$22,"0"),TRUNC(COLUMN()/4-11),1)*6,MOD(COLUMN(),4)),0),0)</f>
        <v>0</v>
      </c>
      <c r="CD132">
        <f ca="1">IF(Param!$M$21,IFERROR(OFFSET($DC132,MID(TEXT(Param!$M$22,"0"),TRUNC(COLUMN()/4-11),1)*6,MOD(COLUMN(),4)),0),0)</f>
        <v>0</v>
      </c>
      <c r="CE132">
        <f ca="1">IF(Param!$M$21,IFERROR(OFFSET($DC132,MID(TEXT(Param!$M$22,"0"),TRUNC(COLUMN()/4-11),1)*6,MOD(COLUMN(),4)),0),0)</f>
        <v>0</v>
      </c>
      <c r="CF132">
        <f ca="1">IF(Param!$M$21,IFERROR(OFFSET($DC132,MID(TEXT(Param!$M$22,"0"),TRUNC(COLUMN()/4-11),1)*6,MOD(COLUMN(),4)),0),0)</f>
        <v>0</v>
      </c>
      <c r="CG132">
        <f ca="1">IF(Param!$M$21,IFERROR(OFFSET($DC132,MID(TEXT(Param!$M$22,"0"),TRUNC(COLUMN()/4-11),1)*6,MOD(COLUMN(),4)),0),0)</f>
        <v>0</v>
      </c>
      <c r="CH132">
        <f ca="1">IF(Param!$M$21,IFERROR(OFFSET($DC132,MID(TEXT(Param!$M$22,"0"),TRUNC(COLUMN()/4-11),1)*6,MOD(COLUMN(),4)),0),0)</f>
        <v>0</v>
      </c>
      <c r="DC132">
        <v>1</v>
      </c>
      <c r="DE132">
        <v>1</v>
      </c>
      <c r="DH132">
        <v>1</v>
      </c>
      <c r="DL132">
        <v>1</v>
      </c>
      <c r="DQ132">
        <v>1</v>
      </c>
      <c r="DS132">
        <v>1</v>
      </c>
      <c r="DT132">
        <v>1</v>
      </c>
      <c r="DU132">
        <v>1</v>
      </c>
      <c r="DY132">
        <v>1</v>
      </c>
      <c r="EA132">
        <v>1</v>
      </c>
      <c r="EC132">
        <v>1</v>
      </c>
      <c r="EE132">
        <v>1</v>
      </c>
      <c r="EI132">
        <v>1</v>
      </c>
      <c r="EK132">
        <v>1</v>
      </c>
      <c r="EO132">
        <v>1</v>
      </c>
    </row>
    <row r="133" spans="24:145">
      <c r="X133">
        <v>1</v>
      </c>
      <c r="Y133">
        <v>1</v>
      </c>
      <c r="Z133">
        <v>1</v>
      </c>
      <c r="AC133">
        <v>1</v>
      </c>
      <c r="AD133">
        <v>1</v>
      </c>
      <c r="AG133">
        <v>1</v>
      </c>
      <c r="AJ133">
        <v>1</v>
      </c>
      <c r="AL133">
        <v>1</v>
      </c>
      <c r="AN133">
        <v>1</v>
      </c>
      <c r="AO133">
        <v>1</v>
      </c>
      <c r="AP133">
        <v>1</v>
      </c>
      <c r="AV133">
        <f ca="1">IF(Param!$M$21,IFERROR(OFFSET($DC133,MID(TEXT(Param!$M$22,"0"),TRUNC(COLUMN()/4-11),1)*6,MOD(COLUMN(),4)),0),0)</f>
        <v>0</v>
      </c>
      <c r="AW133">
        <f ca="1">IF(Param!$M$21,IFERROR(OFFSET($DC133,MID(TEXT(Param!$M$22,"0"),TRUNC(COLUMN()/4-11),1)*6,MOD(COLUMN(),4)),0),0)</f>
        <v>0</v>
      </c>
      <c r="AX133">
        <f ca="1">IF(Param!$M$21,IFERROR(OFFSET($DC133,MID(TEXT(Param!$M$22,"0"),TRUNC(COLUMN()/4-11),1)*6,MOD(COLUMN(),4)),0),0)</f>
        <v>0</v>
      </c>
      <c r="AY133">
        <f ca="1">IF(Param!$M$21,IFERROR(OFFSET($DC133,MID(TEXT(Param!$M$22,"0"),TRUNC(COLUMN()/4-11),1)*6,MOD(COLUMN(),4)),0),0)</f>
        <v>0</v>
      </c>
      <c r="AZ133">
        <f ca="1">IF(Param!$M$21,IFERROR(OFFSET($DC133,MID(TEXT(Param!$M$22,"0"),TRUNC(COLUMN()/4-11),1)*6,MOD(COLUMN(),4)),0),0)</f>
        <v>0</v>
      </c>
      <c r="BA133">
        <f ca="1">IF(Param!$M$21,IFERROR(OFFSET($DC133,MID(TEXT(Param!$M$22,"0"),TRUNC(COLUMN()/4-11),1)*6,MOD(COLUMN(),4)),0),0)</f>
        <v>0</v>
      </c>
      <c r="BB133">
        <f ca="1">IF(Param!$M$21,IFERROR(OFFSET($DC133,MID(TEXT(Param!$M$22,"0"),TRUNC(COLUMN()/4-11),1)*6,MOD(COLUMN(),4)),0),0)</f>
        <v>0</v>
      </c>
      <c r="BC133">
        <f ca="1">IF(Param!$M$21,IFERROR(OFFSET($DC133,MID(TEXT(Param!$M$22,"0"),TRUNC(COLUMN()/4-11),1)*6,MOD(COLUMN(),4)),0),0)</f>
        <v>0</v>
      </c>
      <c r="BD133">
        <f ca="1">IF(Param!$M$21,IFERROR(OFFSET($DC133,MID(TEXT(Param!$M$22,"0"),TRUNC(COLUMN()/4-11),1)*6,MOD(COLUMN(),4)),0),0)</f>
        <v>0</v>
      </c>
      <c r="BE133">
        <f ca="1">IF(Param!$M$21,IFERROR(OFFSET($DC133,MID(TEXT(Param!$M$22,"0"),TRUNC(COLUMN()/4-11),1)*6,MOD(COLUMN(),4)),0),0)</f>
        <v>0</v>
      </c>
      <c r="BF133">
        <f ca="1">IF(Param!$M$21,IFERROR(OFFSET($DC133,MID(TEXT(Param!$M$22,"0"),TRUNC(COLUMN()/4-11),1)*6,MOD(COLUMN(),4)),0),0)</f>
        <v>0</v>
      </c>
      <c r="BG133">
        <f ca="1">IF(Param!$M$21,IFERROR(OFFSET($DC133,MID(TEXT(Param!$M$22,"0"),TRUNC(COLUMN()/4-11),1)*6,MOD(COLUMN(),4)),0),0)</f>
        <v>0</v>
      </c>
      <c r="BH133">
        <f ca="1">IF(Param!$M$21,IFERROR(OFFSET($DC133,MID(TEXT(Param!$M$22,"0"),TRUNC(COLUMN()/4-11),1)*6,MOD(COLUMN(),4)),0),0)</f>
        <v>0</v>
      </c>
      <c r="BI133">
        <f ca="1">IF(Param!$M$21,IFERROR(OFFSET($DC133,MID(TEXT(Param!$M$22,"0"),TRUNC(COLUMN()/4-11),1)*6,MOD(COLUMN(),4)),0),0)</f>
        <v>0</v>
      </c>
      <c r="BJ133">
        <f ca="1">IF(Param!$M$21,IFERROR(OFFSET($DC133,MID(TEXT(Param!$M$22,"0"),TRUNC(COLUMN()/4-11),1)*6,MOD(COLUMN(),4)),0),0)</f>
        <v>0</v>
      </c>
      <c r="BK133">
        <f ca="1">IF(Param!$M$21,IFERROR(OFFSET($DC133,MID(TEXT(Param!$M$22,"0"),TRUNC(COLUMN()/4-11),1)*6,MOD(COLUMN(),4)),0),0)</f>
        <v>0</v>
      </c>
      <c r="BL133">
        <f ca="1">IF(Param!$M$21,IFERROR(OFFSET($DC133,MID(TEXT(Param!$M$22,"0"),TRUNC(COLUMN()/4-11),1)*6,MOD(COLUMN(),4)),0),0)</f>
        <v>0</v>
      </c>
      <c r="BM133">
        <f ca="1">IF(Param!$M$21,IFERROR(OFFSET($DC133,MID(TEXT(Param!$M$22,"0"),TRUNC(COLUMN()/4-11),1)*6,MOD(COLUMN(),4)),0),0)</f>
        <v>0</v>
      </c>
      <c r="BN133">
        <f ca="1">IF(Param!$M$21,IFERROR(OFFSET($DC133,MID(TEXT(Param!$M$22,"0"),TRUNC(COLUMN()/4-11),1)*6,MOD(COLUMN(),4)),0),0)</f>
        <v>0</v>
      </c>
      <c r="BO133">
        <f ca="1">IF(Param!$M$21,IFERROR(OFFSET($DC133,MID(TEXT(Param!$M$22,"0"),TRUNC(COLUMN()/4-11),1)*6,MOD(COLUMN(),4)),0),0)</f>
        <v>0</v>
      </c>
      <c r="BP133">
        <f ca="1">IF(Param!$M$21,IFERROR(OFFSET($DC133,MID(TEXT(Param!$M$22,"0"),TRUNC(COLUMN()/4-11),1)*6,MOD(COLUMN(),4)),0),0)</f>
        <v>0</v>
      </c>
      <c r="BQ133">
        <f ca="1">IF(Param!$M$21,IFERROR(OFFSET($DC133,MID(TEXT(Param!$M$22,"0"),TRUNC(COLUMN()/4-11),1)*6,MOD(COLUMN(),4)),0),0)</f>
        <v>0</v>
      </c>
      <c r="BR133">
        <f ca="1">IF(Param!$M$21,IFERROR(OFFSET($DC133,MID(TEXT(Param!$M$22,"0"),TRUNC(COLUMN()/4-11),1)*6,MOD(COLUMN(),4)),0),0)</f>
        <v>0</v>
      </c>
      <c r="BS133">
        <f ca="1">IF(Param!$M$21,IFERROR(OFFSET($DC133,MID(TEXT(Param!$M$22,"0"),TRUNC(COLUMN()/4-11),1)*6,MOD(COLUMN(),4)),0),0)</f>
        <v>0</v>
      </c>
      <c r="BT133">
        <f ca="1">IF(Param!$M$21,IFERROR(OFFSET($DC133,MID(TEXT(Param!$M$22,"0"),TRUNC(COLUMN()/4-11),1)*6,MOD(COLUMN(),4)),0),0)</f>
        <v>0</v>
      </c>
      <c r="BU133">
        <f ca="1">IF(Param!$M$21,IFERROR(OFFSET($DC133,MID(TEXT(Param!$M$22,"0"),TRUNC(COLUMN()/4-11),1)*6,MOD(COLUMN(),4)),0),0)</f>
        <v>0</v>
      </c>
      <c r="BV133">
        <f ca="1">IF(Param!$M$21,IFERROR(OFFSET($DC133,MID(TEXT(Param!$M$22,"0"),TRUNC(COLUMN()/4-11),1)*6,MOD(COLUMN(),4)),0),0)</f>
        <v>0</v>
      </c>
      <c r="BW133">
        <f ca="1">IF(Param!$M$21,IFERROR(OFFSET($DC133,MID(TEXT(Param!$M$22,"0"),TRUNC(COLUMN()/4-11),1)*6,MOD(COLUMN(),4)),0),0)</f>
        <v>0</v>
      </c>
      <c r="BX133">
        <f ca="1">IF(Param!$M$21,IFERROR(OFFSET($DC133,MID(TEXT(Param!$M$22,"0"),TRUNC(COLUMN()/4-11),1)*6,MOD(COLUMN(),4)),0),0)</f>
        <v>0</v>
      </c>
      <c r="BY133">
        <f ca="1">IF(Param!$M$21,IFERROR(OFFSET($DC133,MID(TEXT(Param!$M$22,"0"),TRUNC(COLUMN()/4-11),1)*6,MOD(COLUMN(),4)),0),0)</f>
        <v>0</v>
      </c>
      <c r="BZ133">
        <f ca="1">IF(Param!$M$21,IFERROR(OFFSET($DC133,MID(TEXT(Param!$M$22,"0"),TRUNC(COLUMN()/4-11),1)*6,MOD(COLUMN(),4)),0),0)</f>
        <v>0</v>
      </c>
      <c r="CA133">
        <f ca="1">IF(Param!$M$21,IFERROR(OFFSET($DC133,MID(TEXT(Param!$M$22,"0"),TRUNC(COLUMN()/4-11),1)*6,MOD(COLUMN(),4)),0),0)</f>
        <v>0</v>
      </c>
      <c r="CB133">
        <f ca="1">IF(Param!$M$21,IFERROR(OFFSET($DC133,MID(TEXT(Param!$M$22,"0"),TRUNC(COLUMN()/4-11),1)*6,MOD(COLUMN(),4)),0),0)</f>
        <v>0</v>
      </c>
      <c r="CC133">
        <f ca="1">IF(Param!$M$21,IFERROR(OFFSET($DC133,MID(TEXT(Param!$M$22,"0"),TRUNC(COLUMN()/4-11),1)*6,MOD(COLUMN(),4)),0),0)</f>
        <v>0</v>
      </c>
      <c r="CD133">
        <f ca="1">IF(Param!$M$21,IFERROR(OFFSET($DC133,MID(TEXT(Param!$M$22,"0"),TRUNC(COLUMN()/4-11),1)*6,MOD(COLUMN(),4)),0),0)</f>
        <v>0</v>
      </c>
      <c r="CE133">
        <f ca="1">IF(Param!$M$21,IFERROR(OFFSET($DC133,MID(TEXT(Param!$M$22,"0"),TRUNC(COLUMN()/4-11),1)*6,MOD(COLUMN(),4)),0),0)</f>
        <v>0</v>
      </c>
      <c r="CF133">
        <f ca="1">IF(Param!$M$21,IFERROR(OFFSET($DC133,MID(TEXT(Param!$M$22,"0"),TRUNC(COLUMN()/4-11),1)*6,MOD(COLUMN(),4)),0),0)</f>
        <v>0</v>
      </c>
      <c r="CG133">
        <f ca="1">IF(Param!$M$21,IFERROR(OFFSET($DC133,MID(TEXT(Param!$M$22,"0"),TRUNC(COLUMN()/4-11),1)*6,MOD(COLUMN(),4)),0),0)</f>
        <v>0</v>
      </c>
      <c r="CH133">
        <f ca="1">IF(Param!$M$21,IFERROR(OFFSET($DC133,MID(TEXT(Param!$M$22,"0"),TRUNC(COLUMN()/4-11),1)*6,MOD(COLUMN(),4)),0),0)</f>
        <v>0</v>
      </c>
      <c r="DC133">
        <v>1</v>
      </c>
      <c r="DD133">
        <v>1</v>
      </c>
      <c r="DE133">
        <v>1</v>
      </c>
      <c r="DG133">
        <v>1</v>
      </c>
      <c r="DH133">
        <v>1</v>
      </c>
      <c r="DI133">
        <v>1</v>
      </c>
      <c r="DK133">
        <v>1</v>
      </c>
      <c r="DL133">
        <v>1</v>
      </c>
      <c r="DM133">
        <v>1</v>
      </c>
      <c r="DO133">
        <v>1</v>
      </c>
      <c r="DP133">
        <v>1</v>
      </c>
      <c r="DU133">
        <v>1</v>
      </c>
      <c r="DW133">
        <v>1</v>
      </c>
      <c r="DX133">
        <v>1</v>
      </c>
      <c r="EA133">
        <v>1</v>
      </c>
      <c r="EB133">
        <v>1</v>
      </c>
      <c r="EC133">
        <v>1</v>
      </c>
      <c r="EE133">
        <v>1</v>
      </c>
      <c r="EI133">
        <v>1</v>
      </c>
      <c r="EJ133">
        <v>1</v>
      </c>
      <c r="EK133">
        <v>1</v>
      </c>
      <c r="EM133">
        <v>1</v>
      </c>
      <c r="EN133">
        <v>1</v>
      </c>
    </row>
    <row r="135" spans="24:145">
      <c r="DD135">
        <v>1</v>
      </c>
    </row>
    <row r="136" spans="24:145">
      <c r="DC136">
        <v>1</v>
      </c>
      <c r="DD136">
        <v>1</v>
      </c>
      <c r="DF136" s="47"/>
      <c r="DG136" s="47"/>
      <c r="DH136" s="47"/>
      <c r="DI136" s="47"/>
      <c r="DJ136" s="47"/>
      <c r="DK136" s="47"/>
      <c r="DL136" s="47"/>
      <c r="DQ136" s="47"/>
      <c r="DR136" s="47"/>
      <c r="DS136" s="47"/>
      <c r="DT136" s="47"/>
      <c r="DU136" s="47"/>
      <c r="DV136" s="47"/>
      <c r="DW136" s="47"/>
      <c r="DX136" s="47"/>
      <c r="DY136" s="47"/>
      <c r="DZ136" s="47"/>
    </row>
    <row r="137" spans="24:145">
      <c r="DD137">
        <v>1</v>
      </c>
      <c r="DQ137" s="47"/>
      <c r="DR137" s="47"/>
      <c r="DS137" s="47"/>
      <c r="DT137" s="47"/>
      <c r="DU137" s="47"/>
      <c r="DV137" s="47"/>
      <c r="DW137" s="47"/>
      <c r="DX137" s="47"/>
      <c r="DY137" s="47"/>
      <c r="DZ137" s="47"/>
    </row>
    <row r="138" spans="24:145">
      <c r="DD138">
        <v>1</v>
      </c>
      <c r="DQ138" s="47"/>
      <c r="DR138" s="47"/>
      <c r="DS138" s="47"/>
      <c r="DT138" s="47"/>
      <c r="DU138" s="47"/>
      <c r="DV138" s="47"/>
      <c r="DW138" s="47"/>
      <c r="DX138" s="47"/>
      <c r="DY138" s="47"/>
      <c r="DZ138" s="47"/>
    </row>
    <row r="139" spans="24:145">
      <c r="DC139">
        <v>1</v>
      </c>
      <c r="DD139">
        <v>1</v>
      </c>
      <c r="DE139">
        <v>1</v>
      </c>
    </row>
    <row r="141" spans="24:145">
      <c r="DC141">
        <v>1</v>
      </c>
      <c r="DD141">
        <v>1</v>
      </c>
    </row>
    <row r="142" spans="24:145">
      <c r="DC142">
        <v>1</v>
      </c>
      <c r="DE142">
        <v>1</v>
      </c>
    </row>
    <row r="143" spans="24:145">
      <c r="DE143">
        <v>1</v>
      </c>
    </row>
    <row r="144" spans="24:145">
      <c r="DD144">
        <v>1</v>
      </c>
    </row>
    <row r="145" spans="1:109">
      <c r="DC145">
        <v>1</v>
      </c>
      <c r="DD145">
        <v>1</v>
      </c>
      <c r="DE145">
        <v>1</v>
      </c>
    </row>
    <row r="147" spans="1:109">
      <c r="DC147">
        <v>1</v>
      </c>
      <c r="DD147">
        <v>1</v>
      </c>
    </row>
    <row r="148" spans="1:109">
      <c r="DE148">
        <v>1</v>
      </c>
    </row>
    <row r="149" spans="1:109">
      <c r="A149" s="43"/>
      <c r="B149" s="43"/>
      <c r="C149" s="43"/>
      <c r="E149" s="43">
        <v>1</v>
      </c>
      <c r="F149" s="43">
        <v>1</v>
      </c>
      <c r="G149" s="43"/>
      <c r="H149" s="43"/>
      <c r="I149" s="43">
        <v>1</v>
      </c>
      <c r="J149" s="45">
        <v>1</v>
      </c>
      <c r="K149" s="45">
        <v>1</v>
      </c>
      <c r="L149" s="43"/>
      <c r="M149">
        <v>1</v>
      </c>
      <c r="N149">
        <v>1</v>
      </c>
      <c r="O149">
        <v>1</v>
      </c>
      <c r="P149" s="43"/>
      <c r="Q149" s="45">
        <v>1</v>
      </c>
      <c r="R149" s="45">
        <v>1</v>
      </c>
      <c r="S149" s="45">
        <v>1</v>
      </c>
      <c r="T149" s="43"/>
      <c r="U149" s="43"/>
      <c r="V149" s="43"/>
      <c r="W149" s="43"/>
      <c r="X149">
        <v>1</v>
      </c>
      <c r="Y149">
        <v>1</v>
      </c>
      <c r="Z149">
        <v>1</v>
      </c>
      <c r="AC149">
        <v>1</v>
      </c>
      <c r="AD149">
        <v>1</v>
      </c>
      <c r="AG149">
        <v>1</v>
      </c>
      <c r="AJ149">
        <v>1</v>
      </c>
      <c r="AK149">
        <v>1</v>
      </c>
      <c r="AN149">
        <v>1</v>
      </c>
      <c r="AO149">
        <v>1</v>
      </c>
      <c r="AP149">
        <v>1</v>
      </c>
      <c r="AT149" s="43"/>
      <c r="AU149" s="43"/>
      <c r="AV149">
        <f ca="1">IF(Param!$M$21,IFERROR(OFFSET($DC129,MID(TEXT(Param!$M$27,"0"),TRUNC(COLUMN()/4-11),1)*6,MOD(COLUMN(),4)),0),0)</f>
        <v>0</v>
      </c>
      <c r="AW149">
        <f ca="1">IF(Param!$M$21,IFERROR(OFFSET($DC129,MID(TEXT(Param!$M$27,"0"),TRUNC(COLUMN()/4-11),1)*6,MOD(COLUMN(),4)),0),0)</f>
        <v>0</v>
      </c>
      <c r="AX149">
        <f ca="1">IF(Param!$M$21,IFERROR(OFFSET($DC129,MID(TEXT(Param!$M$27,"0"),TRUNC(COLUMN()/4-11),1)*6,MOD(COLUMN(),4)),0),0)</f>
        <v>0</v>
      </c>
      <c r="AY149">
        <f ca="1">IF(Param!$M$21,IFERROR(OFFSET($DC129,MID(TEXT(Param!$M$27,"0"),TRUNC(COLUMN()/4-11),1)*6,MOD(COLUMN(),4)),0),0)</f>
        <v>0</v>
      </c>
      <c r="AZ149">
        <f ca="1">IF(Param!$M$21,IFERROR(OFFSET($DC129,MID(TEXT(Param!$M$27,"0"),TRUNC(COLUMN()/4-11),1)*6,MOD(COLUMN(),4)),0),0)</f>
        <v>0</v>
      </c>
      <c r="BA149">
        <f ca="1">IF(Param!$M$21,IFERROR(OFFSET($DC129,MID(TEXT(Param!$M$27,"0"),TRUNC(COLUMN()/4-11),1)*6,MOD(COLUMN(),4)),0),0)</f>
        <v>0</v>
      </c>
      <c r="BB149">
        <f ca="1">IF(Param!$M$21,IFERROR(OFFSET($DC129,MID(TEXT(Param!$M$27,"0"),TRUNC(COLUMN()/4-11),1)*6,MOD(COLUMN(),4)),0),0)</f>
        <v>0</v>
      </c>
      <c r="BC149">
        <f ca="1">IF(Param!$M$21,IFERROR(OFFSET($DC129,MID(TEXT(Param!$M$27,"0"),TRUNC(COLUMN()/4-11),1)*6,MOD(COLUMN(),4)),0),0)</f>
        <v>0</v>
      </c>
      <c r="BD149">
        <f ca="1">IF(Param!$M$21,IFERROR(OFFSET($DC129,MID(TEXT(Param!$M$27,"0"),TRUNC(COLUMN()/4-11),1)*6,MOD(COLUMN(),4)),0),0)</f>
        <v>0</v>
      </c>
      <c r="BE149">
        <f ca="1">IF(Param!$M$21,IFERROR(OFFSET($DC129,MID(TEXT(Param!$M$27,"0"),TRUNC(COLUMN()/4-11),1)*6,MOD(COLUMN(),4)),0),0)</f>
        <v>0</v>
      </c>
      <c r="BF149">
        <f ca="1">IF(Param!$M$21,IFERROR(OFFSET($DC129,MID(TEXT(Param!$M$27,"0"),TRUNC(COLUMN()/4-11),1)*6,MOD(COLUMN(),4)),0),0)</f>
        <v>0</v>
      </c>
      <c r="BG149">
        <f ca="1">IF(Param!$M$21,IFERROR(OFFSET($DC129,MID(TEXT(Param!$M$27,"0"),TRUNC(COLUMN()/4-11),1)*6,MOD(COLUMN(),4)),0),0)</f>
        <v>0</v>
      </c>
      <c r="BH149">
        <f ca="1">IF(Param!$M$21,IFERROR(OFFSET($DC129,MID(TEXT(Param!$M$27,"0"),TRUNC(COLUMN()/4-11),1)*6,MOD(COLUMN(),4)),0),0)</f>
        <v>0</v>
      </c>
      <c r="BI149">
        <f ca="1">IF(Param!$M$21,IFERROR(OFFSET($DC129,MID(TEXT(Param!$M$27,"0"),TRUNC(COLUMN()/4-11),1)*6,MOD(COLUMN(),4)),0),0)</f>
        <v>0</v>
      </c>
      <c r="BJ149">
        <f ca="1">IF(Param!$M$21,IFERROR(OFFSET($DC129,MID(TEXT(Param!$M$27,"0"),TRUNC(COLUMN()/4-11),1)*6,MOD(COLUMN(),4)),0),0)</f>
        <v>0</v>
      </c>
      <c r="BK149">
        <f ca="1">IF(Param!$M$21,IFERROR(OFFSET($DC129,MID(TEXT(Param!$M$27,"0"),TRUNC(COLUMN()/4-11),1)*6,MOD(COLUMN(),4)),0),0)</f>
        <v>0</v>
      </c>
      <c r="BL149">
        <f ca="1">IF(Param!$M$21,IFERROR(OFFSET($DC129,MID(TEXT(Param!$M$27,"0"),TRUNC(COLUMN()/4-11),1)*6,MOD(COLUMN(),4)),0),0)</f>
        <v>0</v>
      </c>
      <c r="BM149">
        <f ca="1">IF(Param!$M$21,IFERROR(OFFSET($DC129,MID(TEXT(Param!$M$27,"0"),TRUNC(COLUMN()/4-11),1)*6,MOD(COLUMN(),4)),0),0)</f>
        <v>0</v>
      </c>
      <c r="BN149">
        <f ca="1">IF(Param!$M$21,IFERROR(OFFSET($DC129,MID(TEXT(Param!$M$27,"0"),TRUNC(COLUMN()/4-11),1)*6,MOD(COLUMN(),4)),0),0)</f>
        <v>0</v>
      </c>
      <c r="BO149">
        <f ca="1">IF(Param!$M$21,IFERROR(OFFSET($DC129,MID(TEXT(Param!$M$27,"0"),TRUNC(COLUMN()/4-11),1)*6,MOD(COLUMN(),4)),0),0)</f>
        <v>0</v>
      </c>
      <c r="BP149">
        <f ca="1">IF(Param!$M$21,IFERROR(OFFSET($DC129,MID(TEXT(Param!$M$27,"0"),TRUNC(COLUMN()/4-11),1)*6,MOD(COLUMN(),4)),0),0)</f>
        <v>0</v>
      </c>
      <c r="BQ149">
        <f ca="1">IF(Param!$M$21,IFERROR(OFFSET($DC129,MID(TEXT(Param!$M$27,"0"),TRUNC(COLUMN()/4-11),1)*6,MOD(COLUMN(),4)),0),0)</f>
        <v>0</v>
      </c>
      <c r="BR149">
        <f ca="1">IF(Param!$M$21,IFERROR(OFFSET($DC129,MID(TEXT(Param!$M$27,"0"),TRUNC(COLUMN()/4-11),1)*6,MOD(COLUMN(),4)),0),0)</f>
        <v>0</v>
      </c>
      <c r="BS149">
        <f ca="1">IF(Param!$M$21,IFERROR(OFFSET($DC129,MID(TEXT(Param!$M$27,"0"),TRUNC(COLUMN()/4-11),1)*6,MOD(COLUMN(),4)),0),0)</f>
        <v>0</v>
      </c>
      <c r="BT149">
        <f ca="1">IF(Param!$M$21,IFERROR(OFFSET($DC129,MID(TEXT(Param!$M$27,"0"),TRUNC(COLUMN()/4-11),1)*6,MOD(COLUMN(),4)),0),0)</f>
        <v>0</v>
      </c>
      <c r="BU149">
        <f ca="1">IF(Param!$M$21,IFERROR(OFFSET($DC129,MID(TEXT(Param!$M$27,"0"),TRUNC(COLUMN()/4-11),1)*6,MOD(COLUMN(),4)),0),0)</f>
        <v>0</v>
      </c>
      <c r="BV149">
        <f ca="1">IF(Param!$M$21,IFERROR(OFFSET($DC129,MID(TEXT(Param!$M$27,"0"),TRUNC(COLUMN()/4-11),1)*6,MOD(COLUMN(),4)),0),0)</f>
        <v>0</v>
      </c>
      <c r="BW149">
        <f ca="1">IF(Param!$M$21,IFERROR(OFFSET($DC129,MID(TEXT(Param!$M$27,"0"),TRUNC(COLUMN()/4-11),1)*6,MOD(COLUMN(),4)),0),0)</f>
        <v>0</v>
      </c>
      <c r="BX149">
        <f ca="1">IF(Param!$M$21,IFERROR(OFFSET($DC129,MID(TEXT(Param!$M$27,"0"),TRUNC(COLUMN()/4-11),1)*6,MOD(COLUMN(),4)),0),0)</f>
        <v>0</v>
      </c>
      <c r="BY149">
        <f ca="1">IF(Param!$M$21,IFERROR(OFFSET($DC129,MID(TEXT(Param!$M$27,"0"),TRUNC(COLUMN()/4-11),1)*6,MOD(COLUMN(),4)),0),0)</f>
        <v>0</v>
      </c>
      <c r="BZ149">
        <f ca="1">IF(Param!$M$21,IFERROR(OFFSET($DC129,MID(TEXT(Param!$M$27,"0"),TRUNC(COLUMN()/4-11),1)*6,MOD(COLUMN(),4)),0),0)</f>
        <v>0</v>
      </c>
      <c r="CA149">
        <f ca="1">IF(Param!$M$21,IFERROR(OFFSET($DC129,MID(TEXT(Param!$M$27,"0"),TRUNC(COLUMN()/4-11),1)*6,MOD(COLUMN(),4)),0),0)</f>
        <v>0</v>
      </c>
      <c r="CB149">
        <f ca="1">IF(Param!$M$21,IFERROR(OFFSET($DC129,MID(TEXT(Param!$M$27,"0"),TRUNC(COLUMN()/4-11),1)*6,MOD(COLUMN(),4)),0),0)</f>
        <v>0</v>
      </c>
      <c r="CC149">
        <f ca="1">IF(Param!$M$21,IFERROR(OFFSET($DC129,MID(TEXT(Param!$M$27,"0"),TRUNC(COLUMN()/4-11),1)*6,MOD(COLUMN(),4)),0),0)</f>
        <v>0</v>
      </c>
      <c r="CD149">
        <f ca="1">IF(Param!$M$21,IFERROR(OFFSET($DC129,MID(TEXT(Param!$M$27,"0"),TRUNC(COLUMN()/4-11),1)*6,MOD(COLUMN(),4)),0),0)</f>
        <v>0</v>
      </c>
      <c r="CE149">
        <f ca="1">IF(Param!$M$21,IFERROR(OFFSET($DC129,MID(TEXT(Param!$M$27,"0"),TRUNC(COLUMN()/4-11),1)*6,MOD(COLUMN(),4)),0),0)</f>
        <v>0</v>
      </c>
      <c r="CF149">
        <f ca="1">IF(Param!$M$21,IFERROR(OFFSET($DC129,MID(TEXT(Param!$M$27,"0"),TRUNC(COLUMN()/4-11),1)*6,MOD(COLUMN(),4)),0),0)</f>
        <v>0</v>
      </c>
      <c r="CG149">
        <f ca="1">IF(Param!$M$21,IFERROR(OFFSET($DC129,MID(TEXT(Param!$M$27,"0"),TRUNC(COLUMN()/4-11),1)*6,MOD(COLUMN(),4)),0),0)</f>
        <v>0</v>
      </c>
      <c r="CH149">
        <f ca="1">IF(Param!$M$21,IFERROR(OFFSET($DC129,MID(TEXT(Param!$M$27,"0"),TRUNC(COLUMN()/4-11),1)*6,MOD(COLUMN(),4)),0),0)</f>
        <v>0</v>
      </c>
      <c r="CI149" s="43"/>
      <c r="CJ149" s="43"/>
      <c r="CK149" s="43"/>
      <c r="CL149" s="43"/>
      <c r="CM149" s="43"/>
      <c r="CN149" s="43"/>
      <c r="CO149" s="43"/>
      <c r="CP149" s="43"/>
      <c r="CQ149" s="43"/>
      <c r="CR149" s="43"/>
      <c r="CS149" s="43"/>
      <c r="CT149" s="43"/>
      <c r="CU149" s="43"/>
      <c r="CV149" s="43"/>
      <c r="CW149" s="43"/>
      <c r="DD149">
        <v>1</v>
      </c>
    </row>
    <row r="150" spans="1:109">
      <c r="A150" s="43"/>
      <c r="B150" s="43"/>
      <c r="C150" s="43"/>
      <c r="E150" s="43">
        <v>1</v>
      </c>
      <c r="F150" s="43"/>
      <c r="G150" s="43">
        <v>1</v>
      </c>
      <c r="H150" s="43"/>
      <c r="I150" s="43">
        <v>1</v>
      </c>
      <c r="J150" s="43"/>
      <c r="K150" s="43"/>
      <c r="L150" s="43"/>
      <c r="M150">
        <v>1</v>
      </c>
      <c r="P150" s="43"/>
      <c r="Q150" s="43"/>
      <c r="R150" s="43">
        <v>1</v>
      </c>
      <c r="S150" s="43"/>
      <c r="T150" s="43"/>
      <c r="U150" s="43"/>
      <c r="V150" s="43"/>
      <c r="W150" s="43"/>
      <c r="X150">
        <v>1</v>
      </c>
      <c r="AB150">
        <v>1</v>
      </c>
      <c r="AF150">
        <v>1</v>
      </c>
      <c r="AH150">
        <v>1</v>
      </c>
      <c r="AJ150">
        <v>1</v>
      </c>
      <c r="AL150">
        <v>1</v>
      </c>
      <c r="AN150">
        <v>1</v>
      </c>
      <c r="AS150">
        <v>1</v>
      </c>
      <c r="AT150" s="43"/>
      <c r="AU150" s="43"/>
      <c r="AV150">
        <f ca="1">IF(Param!$M$21,IFERROR(OFFSET($DC130,MID(TEXT(Param!$M$27,"0"),TRUNC(COLUMN()/4-11),1)*6,MOD(COLUMN(),4)),0),0)</f>
        <v>0</v>
      </c>
      <c r="AW150">
        <f ca="1">IF(Param!$M$21,IFERROR(OFFSET($DC130,MID(TEXT(Param!$M$27,"0"),TRUNC(COLUMN()/4-11),1)*6,MOD(COLUMN(),4)),0),0)</f>
        <v>0</v>
      </c>
      <c r="AX150">
        <f ca="1">IF(Param!$M$21,IFERROR(OFFSET($DC130,MID(TEXT(Param!$M$27,"0"),TRUNC(COLUMN()/4-11),1)*6,MOD(COLUMN(),4)),0),0)</f>
        <v>0</v>
      </c>
      <c r="AY150">
        <f ca="1">IF(Param!$M$21,IFERROR(OFFSET($DC130,MID(TEXT(Param!$M$27,"0"),TRUNC(COLUMN()/4-11),1)*6,MOD(COLUMN(),4)),0),0)</f>
        <v>0</v>
      </c>
      <c r="AZ150">
        <f ca="1">IF(Param!$M$21,IFERROR(OFFSET($DC130,MID(TEXT(Param!$M$27,"0"),TRUNC(COLUMN()/4-11),1)*6,MOD(COLUMN(),4)),0),0)</f>
        <v>0</v>
      </c>
      <c r="BA150">
        <f ca="1">IF(Param!$M$21,IFERROR(OFFSET($DC130,MID(TEXT(Param!$M$27,"0"),TRUNC(COLUMN()/4-11),1)*6,MOD(COLUMN(),4)),0),0)</f>
        <v>0</v>
      </c>
      <c r="BB150">
        <f ca="1">IF(Param!$M$21,IFERROR(OFFSET($DC130,MID(TEXT(Param!$M$27,"0"),TRUNC(COLUMN()/4-11),1)*6,MOD(COLUMN(),4)),0),0)</f>
        <v>0</v>
      </c>
      <c r="BC150">
        <f ca="1">IF(Param!$M$21,IFERROR(OFFSET($DC130,MID(TEXT(Param!$M$27,"0"),TRUNC(COLUMN()/4-11),1)*6,MOD(COLUMN(),4)),0),0)</f>
        <v>0</v>
      </c>
      <c r="BD150">
        <f ca="1">IF(Param!$M$21,IFERROR(OFFSET($DC130,MID(TEXT(Param!$M$27,"0"),TRUNC(COLUMN()/4-11),1)*6,MOD(COLUMN(),4)),0),0)</f>
        <v>0</v>
      </c>
      <c r="BE150">
        <f ca="1">IF(Param!$M$21,IFERROR(OFFSET($DC130,MID(TEXT(Param!$M$27,"0"),TRUNC(COLUMN()/4-11),1)*6,MOD(COLUMN(),4)),0),0)</f>
        <v>0</v>
      </c>
      <c r="BF150">
        <f ca="1">IF(Param!$M$21,IFERROR(OFFSET($DC130,MID(TEXT(Param!$M$27,"0"),TRUNC(COLUMN()/4-11),1)*6,MOD(COLUMN(),4)),0),0)</f>
        <v>0</v>
      </c>
      <c r="BG150">
        <f ca="1">IF(Param!$M$21,IFERROR(OFFSET($DC130,MID(TEXT(Param!$M$27,"0"),TRUNC(COLUMN()/4-11),1)*6,MOD(COLUMN(),4)),0),0)</f>
        <v>0</v>
      </c>
      <c r="BH150">
        <f ca="1">IF(Param!$M$21,IFERROR(OFFSET($DC130,MID(TEXT(Param!$M$27,"0"),TRUNC(COLUMN()/4-11),1)*6,MOD(COLUMN(),4)),0),0)</f>
        <v>0</v>
      </c>
      <c r="BI150">
        <f ca="1">IF(Param!$M$21,IFERROR(OFFSET($DC130,MID(TEXT(Param!$M$27,"0"),TRUNC(COLUMN()/4-11),1)*6,MOD(COLUMN(),4)),0),0)</f>
        <v>0</v>
      </c>
      <c r="BJ150">
        <f ca="1">IF(Param!$M$21,IFERROR(OFFSET($DC130,MID(TEXT(Param!$M$27,"0"),TRUNC(COLUMN()/4-11),1)*6,MOD(COLUMN(),4)),0),0)</f>
        <v>0</v>
      </c>
      <c r="BK150">
        <f ca="1">IF(Param!$M$21,IFERROR(OFFSET($DC130,MID(TEXT(Param!$M$27,"0"),TRUNC(COLUMN()/4-11),1)*6,MOD(COLUMN(),4)),0),0)</f>
        <v>0</v>
      </c>
      <c r="BL150">
        <f ca="1">IF(Param!$M$21,IFERROR(OFFSET($DC130,MID(TEXT(Param!$M$27,"0"),TRUNC(COLUMN()/4-11),1)*6,MOD(COLUMN(),4)),0),0)</f>
        <v>0</v>
      </c>
      <c r="BM150">
        <f ca="1">IF(Param!$M$21,IFERROR(OFFSET($DC130,MID(TEXT(Param!$M$27,"0"),TRUNC(COLUMN()/4-11),1)*6,MOD(COLUMN(),4)),0),0)</f>
        <v>0</v>
      </c>
      <c r="BN150">
        <f ca="1">IF(Param!$M$21,IFERROR(OFFSET($DC130,MID(TEXT(Param!$M$27,"0"),TRUNC(COLUMN()/4-11),1)*6,MOD(COLUMN(),4)),0),0)</f>
        <v>0</v>
      </c>
      <c r="BO150">
        <f ca="1">IF(Param!$M$21,IFERROR(OFFSET($DC130,MID(TEXT(Param!$M$27,"0"),TRUNC(COLUMN()/4-11),1)*6,MOD(COLUMN(),4)),0),0)</f>
        <v>0</v>
      </c>
      <c r="BP150">
        <f ca="1">IF(Param!$M$21,IFERROR(OFFSET($DC130,MID(TEXT(Param!$M$27,"0"),TRUNC(COLUMN()/4-11),1)*6,MOD(COLUMN(),4)),0),0)</f>
        <v>0</v>
      </c>
      <c r="BQ150">
        <f ca="1">IF(Param!$M$21,IFERROR(OFFSET($DC130,MID(TEXT(Param!$M$27,"0"),TRUNC(COLUMN()/4-11),1)*6,MOD(COLUMN(),4)),0),0)</f>
        <v>0</v>
      </c>
      <c r="BR150">
        <f ca="1">IF(Param!$M$21,IFERROR(OFFSET($DC130,MID(TEXT(Param!$M$27,"0"),TRUNC(COLUMN()/4-11),1)*6,MOD(COLUMN(),4)),0),0)</f>
        <v>0</v>
      </c>
      <c r="BS150">
        <f ca="1">IF(Param!$M$21,IFERROR(OFFSET($DC130,MID(TEXT(Param!$M$27,"0"),TRUNC(COLUMN()/4-11),1)*6,MOD(COLUMN(),4)),0),0)</f>
        <v>0</v>
      </c>
      <c r="BT150">
        <f ca="1">IF(Param!$M$21,IFERROR(OFFSET($DC130,MID(TEXT(Param!$M$27,"0"),TRUNC(COLUMN()/4-11),1)*6,MOD(COLUMN(),4)),0),0)</f>
        <v>0</v>
      </c>
      <c r="BU150">
        <f ca="1">IF(Param!$M$21,IFERROR(OFFSET($DC130,MID(TEXT(Param!$M$27,"0"),TRUNC(COLUMN()/4-11),1)*6,MOD(COLUMN(),4)),0),0)</f>
        <v>0</v>
      </c>
      <c r="BV150">
        <f ca="1">IF(Param!$M$21,IFERROR(OFFSET($DC130,MID(TEXT(Param!$M$27,"0"),TRUNC(COLUMN()/4-11),1)*6,MOD(COLUMN(),4)),0),0)</f>
        <v>0</v>
      </c>
      <c r="BW150">
        <f ca="1">IF(Param!$M$21,IFERROR(OFFSET($DC130,MID(TEXT(Param!$M$27,"0"),TRUNC(COLUMN()/4-11),1)*6,MOD(COLUMN(),4)),0),0)</f>
        <v>0</v>
      </c>
      <c r="BX150">
        <f ca="1">IF(Param!$M$21,IFERROR(OFFSET($DC130,MID(TEXT(Param!$M$27,"0"),TRUNC(COLUMN()/4-11),1)*6,MOD(COLUMN(),4)),0),0)</f>
        <v>0</v>
      </c>
      <c r="BY150">
        <f ca="1">IF(Param!$M$21,IFERROR(OFFSET($DC130,MID(TEXT(Param!$M$27,"0"),TRUNC(COLUMN()/4-11),1)*6,MOD(COLUMN(),4)),0),0)</f>
        <v>0</v>
      </c>
      <c r="BZ150">
        <f ca="1">IF(Param!$M$21,IFERROR(OFFSET($DC130,MID(TEXT(Param!$M$27,"0"),TRUNC(COLUMN()/4-11),1)*6,MOD(COLUMN(),4)),0),0)</f>
        <v>0</v>
      </c>
      <c r="CA150">
        <f ca="1">IF(Param!$M$21,IFERROR(OFFSET($DC130,MID(TEXT(Param!$M$27,"0"),TRUNC(COLUMN()/4-11),1)*6,MOD(COLUMN(),4)),0),0)</f>
        <v>0</v>
      </c>
      <c r="CB150">
        <f ca="1">IF(Param!$M$21,IFERROR(OFFSET($DC130,MID(TEXT(Param!$M$27,"0"),TRUNC(COLUMN()/4-11),1)*6,MOD(COLUMN(),4)),0),0)</f>
        <v>0</v>
      </c>
      <c r="CC150">
        <f ca="1">IF(Param!$M$21,IFERROR(OFFSET($DC130,MID(TEXT(Param!$M$27,"0"),TRUNC(COLUMN()/4-11),1)*6,MOD(COLUMN(),4)),0),0)</f>
        <v>0</v>
      </c>
      <c r="CD150">
        <f ca="1">IF(Param!$M$21,IFERROR(OFFSET($DC130,MID(TEXT(Param!$M$27,"0"),TRUNC(COLUMN()/4-11),1)*6,MOD(COLUMN(),4)),0),0)</f>
        <v>0</v>
      </c>
      <c r="CE150">
        <f ca="1">IF(Param!$M$21,IFERROR(OFFSET($DC130,MID(TEXT(Param!$M$27,"0"),TRUNC(COLUMN()/4-11),1)*6,MOD(COLUMN(),4)),0),0)</f>
        <v>0</v>
      </c>
      <c r="CF150">
        <f ca="1">IF(Param!$M$21,IFERROR(OFFSET($DC130,MID(TEXT(Param!$M$27,"0"),TRUNC(COLUMN()/4-11),1)*6,MOD(COLUMN(),4)),0),0)</f>
        <v>0</v>
      </c>
      <c r="CG150">
        <f ca="1">IF(Param!$M$21,IFERROR(OFFSET($DC130,MID(TEXT(Param!$M$27,"0"),TRUNC(COLUMN()/4-11),1)*6,MOD(COLUMN(),4)),0),0)</f>
        <v>0</v>
      </c>
      <c r="CH150">
        <f ca="1">IF(Param!$M$21,IFERROR(OFFSET($DC130,MID(TEXT(Param!$M$27,"0"),TRUNC(COLUMN()/4-11),1)*6,MOD(COLUMN(),4)),0),0)</f>
        <v>0</v>
      </c>
      <c r="CI150" s="43"/>
      <c r="CJ150" s="43"/>
      <c r="CK150" s="43"/>
      <c r="CL150" s="43"/>
      <c r="CM150" s="43"/>
      <c r="CN150" s="43"/>
      <c r="CO150" s="43"/>
      <c r="CP150" s="43"/>
      <c r="CQ150" s="43"/>
      <c r="CR150" s="43"/>
      <c r="CS150" s="43"/>
      <c r="CT150" s="43"/>
      <c r="CU150" s="43"/>
      <c r="CV150" s="43"/>
      <c r="CW150" s="43"/>
      <c r="DE150">
        <v>1</v>
      </c>
    </row>
    <row r="151" spans="1:109">
      <c r="A151" s="43"/>
      <c r="B151" s="43"/>
      <c r="C151" s="43"/>
      <c r="E151" s="43">
        <v>1</v>
      </c>
      <c r="F151" s="43">
        <v>1</v>
      </c>
      <c r="G151" s="43"/>
      <c r="H151" s="43"/>
      <c r="I151" s="43">
        <v>1</v>
      </c>
      <c r="J151" s="45">
        <v>1</v>
      </c>
      <c r="K151" s="43"/>
      <c r="L151" s="43"/>
      <c r="M151">
        <v>1</v>
      </c>
      <c r="N151">
        <v>1</v>
      </c>
      <c r="O151">
        <v>1</v>
      </c>
      <c r="P151" s="43"/>
      <c r="Q151" s="43"/>
      <c r="R151" s="45">
        <v>1</v>
      </c>
      <c r="S151" s="43"/>
      <c r="T151" s="43"/>
      <c r="U151" s="43"/>
      <c r="V151" s="43"/>
      <c r="W151" s="43"/>
      <c r="X151">
        <v>1</v>
      </c>
      <c r="Y151">
        <v>1</v>
      </c>
      <c r="Z151">
        <v>1</v>
      </c>
      <c r="AB151">
        <v>1</v>
      </c>
      <c r="AF151">
        <v>1</v>
      </c>
      <c r="AH151">
        <v>1</v>
      </c>
      <c r="AJ151">
        <v>1</v>
      </c>
      <c r="AL151">
        <v>1</v>
      </c>
      <c r="AN151">
        <v>1</v>
      </c>
      <c r="AO151">
        <v>1</v>
      </c>
      <c r="AT151" s="43"/>
      <c r="AU151" s="43"/>
      <c r="AV151">
        <f ca="1">IF(Param!$M$21,IFERROR(OFFSET($DC131,MID(TEXT(Param!$M$27,"0"),TRUNC(COLUMN()/4-11),1)*6,MOD(COLUMN(),4)),0),0)</f>
        <v>0</v>
      </c>
      <c r="AW151">
        <f ca="1">IF(Param!$M$21,IFERROR(OFFSET($DC131,MID(TEXT(Param!$M$27,"0"),TRUNC(COLUMN()/4-11),1)*6,MOD(COLUMN(),4)),0),0)</f>
        <v>0</v>
      </c>
      <c r="AX151">
        <f ca="1">IF(Param!$M$21,IFERROR(OFFSET($DC131,MID(TEXT(Param!$M$27,"0"),TRUNC(COLUMN()/4-11),1)*6,MOD(COLUMN(),4)),0),0)</f>
        <v>0</v>
      </c>
      <c r="AY151">
        <f ca="1">IF(Param!$M$21,IFERROR(OFFSET($DC131,MID(TEXT(Param!$M$27,"0"),TRUNC(COLUMN()/4-11),1)*6,MOD(COLUMN(),4)),0),0)</f>
        <v>0</v>
      </c>
      <c r="AZ151">
        <f ca="1">IF(Param!$M$21,IFERROR(OFFSET($DC131,MID(TEXT(Param!$M$27,"0"),TRUNC(COLUMN()/4-11),1)*6,MOD(COLUMN(),4)),0),0)</f>
        <v>0</v>
      </c>
      <c r="BA151">
        <f ca="1">IF(Param!$M$21,IFERROR(OFFSET($DC131,MID(TEXT(Param!$M$27,"0"),TRUNC(COLUMN()/4-11),1)*6,MOD(COLUMN(),4)),0),0)</f>
        <v>0</v>
      </c>
      <c r="BB151">
        <f ca="1">IF(Param!$M$21,IFERROR(OFFSET($DC131,MID(TEXT(Param!$M$27,"0"),TRUNC(COLUMN()/4-11),1)*6,MOD(COLUMN(),4)),0),0)</f>
        <v>0</v>
      </c>
      <c r="BC151">
        <f ca="1">IF(Param!$M$21,IFERROR(OFFSET($DC131,MID(TEXT(Param!$M$27,"0"),TRUNC(COLUMN()/4-11),1)*6,MOD(COLUMN(),4)),0),0)</f>
        <v>0</v>
      </c>
      <c r="BD151">
        <f ca="1">IF(Param!$M$21,IFERROR(OFFSET($DC131,MID(TEXT(Param!$M$27,"0"),TRUNC(COLUMN()/4-11),1)*6,MOD(COLUMN(),4)),0),0)</f>
        <v>0</v>
      </c>
      <c r="BE151">
        <f ca="1">IF(Param!$M$21,IFERROR(OFFSET($DC131,MID(TEXT(Param!$M$27,"0"),TRUNC(COLUMN()/4-11),1)*6,MOD(COLUMN(),4)),0),0)</f>
        <v>0</v>
      </c>
      <c r="BF151">
        <f ca="1">IF(Param!$M$21,IFERROR(OFFSET($DC131,MID(TEXT(Param!$M$27,"0"),TRUNC(COLUMN()/4-11),1)*6,MOD(COLUMN(),4)),0),0)</f>
        <v>0</v>
      </c>
      <c r="BG151">
        <f ca="1">IF(Param!$M$21,IFERROR(OFFSET($DC131,MID(TEXT(Param!$M$27,"0"),TRUNC(COLUMN()/4-11),1)*6,MOD(COLUMN(),4)),0),0)</f>
        <v>0</v>
      </c>
      <c r="BH151">
        <f ca="1">IF(Param!$M$21,IFERROR(OFFSET($DC131,MID(TEXT(Param!$M$27,"0"),TRUNC(COLUMN()/4-11),1)*6,MOD(COLUMN(),4)),0),0)</f>
        <v>0</v>
      </c>
      <c r="BI151">
        <f ca="1">IF(Param!$M$21,IFERROR(OFFSET($DC131,MID(TEXT(Param!$M$27,"0"),TRUNC(COLUMN()/4-11),1)*6,MOD(COLUMN(),4)),0),0)</f>
        <v>0</v>
      </c>
      <c r="BJ151">
        <f ca="1">IF(Param!$M$21,IFERROR(OFFSET($DC131,MID(TEXT(Param!$M$27,"0"),TRUNC(COLUMN()/4-11),1)*6,MOD(COLUMN(),4)),0),0)</f>
        <v>0</v>
      </c>
      <c r="BK151">
        <f ca="1">IF(Param!$M$21,IFERROR(OFFSET($DC131,MID(TEXT(Param!$M$27,"0"),TRUNC(COLUMN()/4-11),1)*6,MOD(COLUMN(),4)),0),0)</f>
        <v>0</v>
      </c>
      <c r="BL151">
        <f ca="1">IF(Param!$M$21,IFERROR(OFFSET($DC131,MID(TEXT(Param!$M$27,"0"),TRUNC(COLUMN()/4-11),1)*6,MOD(COLUMN(),4)),0),0)</f>
        <v>0</v>
      </c>
      <c r="BM151">
        <f ca="1">IF(Param!$M$21,IFERROR(OFFSET($DC131,MID(TEXT(Param!$M$27,"0"),TRUNC(COLUMN()/4-11),1)*6,MOD(COLUMN(),4)),0),0)</f>
        <v>0</v>
      </c>
      <c r="BN151">
        <f ca="1">IF(Param!$M$21,IFERROR(OFFSET($DC131,MID(TEXT(Param!$M$27,"0"),TRUNC(COLUMN()/4-11),1)*6,MOD(COLUMN(),4)),0),0)</f>
        <v>0</v>
      </c>
      <c r="BO151">
        <f ca="1">IF(Param!$M$21,IFERROR(OFFSET($DC131,MID(TEXT(Param!$M$27,"0"),TRUNC(COLUMN()/4-11),1)*6,MOD(COLUMN(),4)),0),0)</f>
        <v>0</v>
      </c>
      <c r="BP151">
        <f ca="1">IF(Param!$M$21,IFERROR(OFFSET($DC131,MID(TEXT(Param!$M$27,"0"),TRUNC(COLUMN()/4-11),1)*6,MOD(COLUMN(),4)),0),0)</f>
        <v>0</v>
      </c>
      <c r="BQ151">
        <f ca="1">IF(Param!$M$21,IFERROR(OFFSET($DC131,MID(TEXT(Param!$M$27,"0"),TRUNC(COLUMN()/4-11),1)*6,MOD(COLUMN(),4)),0),0)</f>
        <v>0</v>
      </c>
      <c r="BR151">
        <f ca="1">IF(Param!$M$21,IFERROR(OFFSET($DC131,MID(TEXT(Param!$M$27,"0"),TRUNC(COLUMN()/4-11),1)*6,MOD(COLUMN(),4)),0),0)</f>
        <v>0</v>
      </c>
      <c r="BS151">
        <f ca="1">IF(Param!$M$21,IFERROR(OFFSET($DC131,MID(TEXT(Param!$M$27,"0"),TRUNC(COLUMN()/4-11),1)*6,MOD(COLUMN(),4)),0),0)</f>
        <v>0</v>
      </c>
      <c r="BT151">
        <f ca="1">IF(Param!$M$21,IFERROR(OFFSET($DC131,MID(TEXT(Param!$M$27,"0"),TRUNC(COLUMN()/4-11),1)*6,MOD(COLUMN(),4)),0),0)</f>
        <v>0</v>
      </c>
      <c r="BU151">
        <f ca="1">IF(Param!$M$21,IFERROR(OFFSET($DC131,MID(TEXT(Param!$M$27,"0"),TRUNC(COLUMN()/4-11),1)*6,MOD(COLUMN(),4)),0),0)</f>
        <v>0</v>
      </c>
      <c r="BV151">
        <f ca="1">IF(Param!$M$21,IFERROR(OFFSET($DC131,MID(TEXT(Param!$M$27,"0"),TRUNC(COLUMN()/4-11),1)*6,MOD(COLUMN(),4)),0),0)</f>
        <v>0</v>
      </c>
      <c r="BW151">
        <f ca="1">IF(Param!$M$21,IFERROR(OFFSET($DC131,MID(TEXT(Param!$M$27,"0"),TRUNC(COLUMN()/4-11),1)*6,MOD(COLUMN(),4)),0),0)</f>
        <v>0</v>
      </c>
      <c r="BX151">
        <f ca="1">IF(Param!$M$21,IFERROR(OFFSET($DC131,MID(TEXT(Param!$M$27,"0"),TRUNC(COLUMN()/4-11),1)*6,MOD(COLUMN(),4)),0),0)</f>
        <v>0</v>
      </c>
      <c r="BY151">
        <f ca="1">IF(Param!$M$21,IFERROR(OFFSET($DC131,MID(TEXT(Param!$M$27,"0"),TRUNC(COLUMN()/4-11),1)*6,MOD(COLUMN(),4)),0),0)</f>
        <v>0</v>
      </c>
      <c r="BZ151">
        <f ca="1">IF(Param!$M$21,IFERROR(OFFSET($DC131,MID(TEXT(Param!$M$27,"0"),TRUNC(COLUMN()/4-11),1)*6,MOD(COLUMN(),4)),0),0)</f>
        <v>0</v>
      </c>
      <c r="CA151">
        <f ca="1">IF(Param!$M$21,IFERROR(OFFSET($DC131,MID(TEXT(Param!$M$27,"0"),TRUNC(COLUMN()/4-11),1)*6,MOD(COLUMN(),4)),0),0)</f>
        <v>0</v>
      </c>
      <c r="CB151">
        <f ca="1">IF(Param!$M$21,IFERROR(OFFSET($DC131,MID(TEXT(Param!$M$27,"0"),TRUNC(COLUMN()/4-11),1)*6,MOD(COLUMN(),4)),0),0)</f>
        <v>0</v>
      </c>
      <c r="CC151">
        <f ca="1">IF(Param!$M$21,IFERROR(OFFSET($DC131,MID(TEXT(Param!$M$27,"0"),TRUNC(COLUMN()/4-11),1)*6,MOD(COLUMN(),4)),0),0)</f>
        <v>0</v>
      </c>
      <c r="CD151">
        <f ca="1">IF(Param!$M$21,IFERROR(OFFSET($DC131,MID(TEXT(Param!$M$27,"0"),TRUNC(COLUMN()/4-11),1)*6,MOD(COLUMN(),4)),0),0)</f>
        <v>0</v>
      </c>
      <c r="CE151">
        <f ca="1">IF(Param!$M$21,IFERROR(OFFSET($DC131,MID(TEXT(Param!$M$27,"0"),TRUNC(COLUMN()/4-11),1)*6,MOD(COLUMN(),4)),0),0)</f>
        <v>0</v>
      </c>
      <c r="CF151">
        <f ca="1">IF(Param!$M$21,IFERROR(OFFSET($DC131,MID(TEXT(Param!$M$27,"0"),TRUNC(COLUMN()/4-11),1)*6,MOD(COLUMN(),4)),0),0)</f>
        <v>0</v>
      </c>
      <c r="CG151">
        <f ca="1">IF(Param!$M$21,IFERROR(OFFSET($DC131,MID(TEXT(Param!$M$27,"0"),TRUNC(COLUMN()/4-11),1)*6,MOD(COLUMN(),4)),0),0)</f>
        <v>0</v>
      </c>
      <c r="CH151">
        <f ca="1">IF(Param!$M$21,IFERROR(OFFSET($DC131,MID(TEXT(Param!$M$27,"0"),TRUNC(COLUMN()/4-11),1)*6,MOD(COLUMN(),4)),0),0)</f>
        <v>0</v>
      </c>
      <c r="CI151" s="43"/>
      <c r="CJ151" s="43"/>
      <c r="CK151" s="43"/>
      <c r="CL151" s="43"/>
      <c r="CM151" s="43"/>
      <c r="CN151" s="43"/>
      <c r="CO151" s="43"/>
      <c r="CP151" s="43"/>
      <c r="CQ151" s="43"/>
      <c r="CR151" s="43"/>
      <c r="CS151" s="43"/>
      <c r="CT151" s="43"/>
      <c r="CU151" s="43"/>
      <c r="CV151" s="43"/>
      <c r="CW151" s="43"/>
      <c r="DC151">
        <v>1</v>
      </c>
      <c r="DD151">
        <v>1</v>
      </c>
    </row>
    <row r="152" spans="1:109">
      <c r="A152" s="43"/>
      <c r="B152" s="43"/>
      <c r="C152" s="43"/>
      <c r="E152" s="43">
        <v>1</v>
      </c>
      <c r="F152" s="43"/>
      <c r="G152" s="43">
        <v>1</v>
      </c>
      <c r="H152" s="43"/>
      <c r="I152" s="45">
        <v>1</v>
      </c>
      <c r="J152" s="43"/>
      <c r="K152" s="43"/>
      <c r="L152" s="43"/>
      <c r="O152">
        <v>1</v>
      </c>
      <c r="P152" s="43"/>
      <c r="Q152" s="43"/>
      <c r="R152" s="45">
        <v>1</v>
      </c>
      <c r="S152" s="43"/>
      <c r="T152" s="43"/>
      <c r="U152" s="43"/>
      <c r="V152" s="43"/>
      <c r="W152" s="43"/>
      <c r="Z152">
        <v>1</v>
      </c>
      <c r="AB152">
        <v>1</v>
      </c>
      <c r="AF152">
        <v>1</v>
      </c>
      <c r="AH152">
        <v>1</v>
      </c>
      <c r="AJ152">
        <v>1</v>
      </c>
      <c r="AK152">
        <v>1</v>
      </c>
      <c r="AN152">
        <v>1</v>
      </c>
      <c r="AS152">
        <v>1</v>
      </c>
      <c r="AT152" s="43"/>
      <c r="AU152" s="43"/>
      <c r="AV152">
        <f ca="1">IF(Param!$M$21,IFERROR(OFFSET($DC132,MID(TEXT(Param!$M$27,"0"),TRUNC(COLUMN()/4-11),1)*6,MOD(COLUMN(),4)),0),0)</f>
        <v>0</v>
      </c>
      <c r="AW152">
        <f ca="1">IF(Param!$M$21,IFERROR(OFFSET($DC132,MID(TEXT(Param!$M$27,"0"),TRUNC(COLUMN()/4-11),1)*6,MOD(COLUMN(),4)),0),0)</f>
        <v>0</v>
      </c>
      <c r="AX152">
        <f ca="1">IF(Param!$M$21,IFERROR(OFFSET($DC132,MID(TEXT(Param!$M$27,"0"),TRUNC(COLUMN()/4-11),1)*6,MOD(COLUMN(),4)),0),0)</f>
        <v>0</v>
      </c>
      <c r="AY152">
        <f ca="1">IF(Param!$M$21,IFERROR(OFFSET($DC132,MID(TEXT(Param!$M$27,"0"),TRUNC(COLUMN()/4-11),1)*6,MOD(COLUMN(),4)),0),0)</f>
        <v>0</v>
      </c>
      <c r="AZ152">
        <f ca="1">IF(Param!$M$21,IFERROR(OFFSET($DC132,MID(TEXT(Param!$M$27,"0"),TRUNC(COLUMN()/4-11),1)*6,MOD(COLUMN(),4)),0),0)</f>
        <v>0</v>
      </c>
      <c r="BA152">
        <f ca="1">IF(Param!$M$21,IFERROR(OFFSET($DC132,MID(TEXT(Param!$M$27,"0"),TRUNC(COLUMN()/4-11),1)*6,MOD(COLUMN(),4)),0),0)</f>
        <v>0</v>
      </c>
      <c r="BB152">
        <f ca="1">IF(Param!$M$21,IFERROR(OFFSET($DC132,MID(TEXT(Param!$M$27,"0"),TRUNC(COLUMN()/4-11),1)*6,MOD(COLUMN(),4)),0),0)</f>
        <v>0</v>
      </c>
      <c r="BC152">
        <f ca="1">IF(Param!$M$21,IFERROR(OFFSET($DC132,MID(TEXT(Param!$M$27,"0"),TRUNC(COLUMN()/4-11),1)*6,MOD(COLUMN(),4)),0),0)</f>
        <v>0</v>
      </c>
      <c r="BD152">
        <f ca="1">IF(Param!$M$21,IFERROR(OFFSET($DC132,MID(TEXT(Param!$M$27,"0"),TRUNC(COLUMN()/4-11),1)*6,MOD(COLUMN(),4)),0),0)</f>
        <v>0</v>
      </c>
      <c r="BE152">
        <f ca="1">IF(Param!$M$21,IFERROR(OFFSET($DC132,MID(TEXT(Param!$M$27,"0"),TRUNC(COLUMN()/4-11),1)*6,MOD(COLUMN(),4)),0),0)</f>
        <v>0</v>
      </c>
      <c r="BF152">
        <f ca="1">IF(Param!$M$21,IFERROR(OFFSET($DC132,MID(TEXT(Param!$M$27,"0"),TRUNC(COLUMN()/4-11),1)*6,MOD(COLUMN(),4)),0),0)</f>
        <v>0</v>
      </c>
      <c r="BG152">
        <f ca="1">IF(Param!$M$21,IFERROR(OFFSET($DC132,MID(TEXT(Param!$M$27,"0"),TRUNC(COLUMN()/4-11),1)*6,MOD(COLUMN(),4)),0),0)</f>
        <v>0</v>
      </c>
      <c r="BH152">
        <f ca="1">IF(Param!$M$21,IFERROR(OFFSET($DC132,MID(TEXT(Param!$M$27,"0"),TRUNC(COLUMN()/4-11),1)*6,MOD(COLUMN(),4)),0),0)</f>
        <v>0</v>
      </c>
      <c r="BI152">
        <f ca="1">IF(Param!$M$21,IFERROR(OFFSET($DC132,MID(TEXT(Param!$M$27,"0"),TRUNC(COLUMN()/4-11),1)*6,MOD(COLUMN(),4)),0),0)</f>
        <v>0</v>
      </c>
      <c r="BJ152">
        <f ca="1">IF(Param!$M$21,IFERROR(OFFSET($DC132,MID(TEXT(Param!$M$27,"0"),TRUNC(COLUMN()/4-11),1)*6,MOD(COLUMN(),4)),0),0)</f>
        <v>0</v>
      </c>
      <c r="BK152">
        <f ca="1">IF(Param!$M$21,IFERROR(OFFSET($DC132,MID(TEXT(Param!$M$27,"0"),TRUNC(COLUMN()/4-11),1)*6,MOD(COLUMN(),4)),0),0)</f>
        <v>0</v>
      </c>
      <c r="BL152">
        <f ca="1">IF(Param!$M$21,IFERROR(OFFSET($DC132,MID(TEXT(Param!$M$27,"0"),TRUNC(COLUMN()/4-11),1)*6,MOD(COLUMN(),4)),0),0)</f>
        <v>0</v>
      </c>
      <c r="BM152">
        <f ca="1">IF(Param!$M$21,IFERROR(OFFSET($DC132,MID(TEXT(Param!$M$27,"0"),TRUNC(COLUMN()/4-11),1)*6,MOD(COLUMN(),4)),0),0)</f>
        <v>0</v>
      </c>
      <c r="BN152">
        <f ca="1">IF(Param!$M$21,IFERROR(OFFSET($DC132,MID(TEXT(Param!$M$27,"0"),TRUNC(COLUMN()/4-11),1)*6,MOD(COLUMN(),4)),0),0)</f>
        <v>0</v>
      </c>
      <c r="BO152">
        <f ca="1">IF(Param!$M$21,IFERROR(OFFSET($DC132,MID(TEXT(Param!$M$27,"0"),TRUNC(COLUMN()/4-11),1)*6,MOD(COLUMN(),4)),0),0)</f>
        <v>0</v>
      </c>
      <c r="BP152">
        <f ca="1">IF(Param!$M$21,IFERROR(OFFSET($DC132,MID(TEXT(Param!$M$27,"0"),TRUNC(COLUMN()/4-11),1)*6,MOD(COLUMN(),4)),0),0)</f>
        <v>0</v>
      </c>
      <c r="BQ152">
        <f ca="1">IF(Param!$M$21,IFERROR(OFFSET($DC132,MID(TEXT(Param!$M$27,"0"),TRUNC(COLUMN()/4-11),1)*6,MOD(COLUMN(),4)),0),0)</f>
        <v>0</v>
      </c>
      <c r="BR152">
        <f ca="1">IF(Param!$M$21,IFERROR(OFFSET($DC132,MID(TEXT(Param!$M$27,"0"),TRUNC(COLUMN()/4-11),1)*6,MOD(COLUMN(),4)),0),0)</f>
        <v>0</v>
      </c>
      <c r="BS152">
        <f ca="1">IF(Param!$M$21,IFERROR(OFFSET($DC132,MID(TEXT(Param!$M$27,"0"),TRUNC(COLUMN()/4-11),1)*6,MOD(COLUMN(),4)),0),0)</f>
        <v>0</v>
      </c>
      <c r="BT152">
        <f ca="1">IF(Param!$M$21,IFERROR(OFFSET($DC132,MID(TEXT(Param!$M$27,"0"),TRUNC(COLUMN()/4-11),1)*6,MOD(COLUMN(),4)),0),0)</f>
        <v>0</v>
      </c>
      <c r="BU152">
        <f ca="1">IF(Param!$M$21,IFERROR(OFFSET($DC132,MID(TEXT(Param!$M$27,"0"),TRUNC(COLUMN()/4-11),1)*6,MOD(COLUMN(),4)),0),0)</f>
        <v>0</v>
      </c>
      <c r="BV152">
        <f ca="1">IF(Param!$M$21,IFERROR(OFFSET($DC132,MID(TEXT(Param!$M$27,"0"),TRUNC(COLUMN()/4-11),1)*6,MOD(COLUMN(),4)),0),0)</f>
        <v>0</v>
      </c>
      <c r="BW152">
        <f ca="1">IF(Param!$M$21,IFERROR(OFFSET($DC132,MID(TEXT(Param!$M$27,"0"),TRUNC(COLUMN()/4-11),1)*6,MOD(COLUMN(),4)),0),0)</f>
        <v>0</v>
      </c>
      <c r="BX152">
        <f ca="1">IF(Param!$M$21,IFERROR(OFFSET($DC132,MID(TEXT(Param!$M$27,"0"),TRUNC(COLUMN()/4-11),1)*6,MOD(COLUMN(),4)),0),0)</f>
        <v>0</v>
      </c>
      <c r="BY152">
        <f ca="1">IF(Param!$M$21,IFERROR(OFFSET($DC132,MID(TEXT(Param!$M$27,"0"),TRUNC(COLUMN()/4-11),1)*6,MOD(COLUMN(),4)),0),0)</f>
        <v>0</v>
      </c>
      <c r="BZ152">
        <f ca="1">IF(Param!$M$21,IFERROR(OFFSET($DC132,MID(TEXT(Param!$M$27,"0"),TRUNC(COLUMN()/4-11),1)*6,MOD(COLUMN(),4)),0),0)</f>
        <v>0</v>
      </c>
      <c r="CA152">
        <f ca="1">IF(Param!$M$21,IFERROR(OFFSET($DC132,MID(TEXT(Param!$M$27,"0"),TRUNC(COLUMN()/4-11),1)*6,MOD(COLUMN(),4)),0),0)</f>
        <v>0</v>
      </c>
      <c r="CB152">
        <f ca="1">IF(Param!$M$21,IFERROR(OFFSET($DC132,MID(TEXT(Param!$M$27,"0"),TRUNC(COLUMN()/4-11),1)*6,MOD(COLUMN(),4)),0),0)</f>
        <v>0</v>
      </c>
      <c r="CC152">
        <f ca="1">IF(Param!$M$21,IFERROR(OFFSET($DC132,MID(TEXT(Param!$M$27,"0"),TRUNC(COLUMN()/4-11),1)*6,MOD(COLUMN(),4)),0),0)</f>
        <v>0</v>
      </c>
      <c r="CD152">
        <f ca="1">IF(Param!$M$21,IFERROR(OFFSET($DC132,MID(TEXT(Param!$M$27,"0"),TRUNC(COLUMN()/4-11),1)*6,MOD(COLUMN(),4)),0),0)</f>
        <v>0</v>
      </c>
      <c r="CE152">
        <f ca="1">IF(Param!$M$21,IFERROR(OFFSET($DC132,MID(TEXT(Param!$M$27,"0"),TRUNC(COLUMN()/4-11),1)*6,MOD(COLUMN(),4)),0),0)</f>
        <v>0</v>
      </c>
      <c r="CF152">
        <f ca="1">IF(Param!$M$21,IFERROR(OFFSET($DC132,MID(TEXT(Param!$M$27,"0"),TRUNC(COLUMN()/4-11),1)*6,MOD(COLUMN(),4)),0),0)</f>
        <v>0</v>
      </c>
      <c r="CG152">
        <f ca="1">IF(Param!$M$21,IFERROR(OFFSET($DC132,MID(TEXT(Param!$M$27,"0"),TRUNC(COLUMN()/4-11),1)*6,MOD(COLUMN(),4)),0),0)</f>
        <v>0</v>
      </c>
      <c r="CH152">
        <f ca="1">IF(Param!$M$21,IFERROR(OFFSET($DC132,MID(TEXT(Param!$M$27,"0"),TRUNC(COLUMN()/4-11),1)*6,MOD(COLUMN(),4)),0),0)</f>
        <v>0</v>
      </c>
      <c r="CI152" s="43"/>
      <c r="CJ152" s="43"/>
      <c r="CK152" s="43"/>
      <c r="CL152" s="43"/>
      <c r="CM152" s="43"/>
      <c r="CN152" s="43"/>
      <c r="CO152" s="43"/>
      <c r="CP152" s="43"/>
      <c r="CQ152" s="43"/>
      <c r="CR152" s="43"/>
      <c r="CS152" s="43"/>
      <c r="CT152" s="43"/>
      <c r="CU152" s="43"/>
      <c r="CV152" s="43"/>
      <c r="CW152" s="43"/>
    </row>
    <row r="153" spans="1:109">
      <c r="A153" s="43"/>
      <c r="B153" s="43"/>
      <c r="C153" s="43"/>
      <c r="E153" s="45">
        <v>1</v>
      </c>
      <c r="F153" s="43">
        <v>1</v>
      </c>
      <c r="G153" s="43"/>
      <c r="H153" s="43"/>
      <c r="I153" s="45">
        <v>1</v>
      </c>
      <c r="J153" s="45">
        <v>1</v>
      </c>
      <c r="K153" s="45">
        <v>1</v>
      </c>
      <c r="L153" s="43"/>
      <c r="M153">
        <v>1</v>
      </c>
      <c r="N153">
        <v>1</v>
      </c>
      <c r="O153">
        <v>1</v>
      </c>
      <c r="P153" s="43"/>
      <c r="Q153" s="43"/>
      <c r="R153" s="45">
        <v>1</v>
      </c>
      <c r="S153" s="43"/>
      <c r="T153" s="43"/>
      <c r="U153" s="43"/>
      <c r="V153" s="43"/>
      <c r="W153" s="43"/>
      <c r="X153">
        <v>1</v>
      </c>
      <c r="Y153">
        <v>1</v>
      </c>
      <c r="Z153">
        <v>1</v>
      </c>
      <c r="AC153">
        <v>1</v>
      </c>
      <c r="AD153">
        <v>1</v>
      </c>
      <c r="AG153">
        <v>1</v>
      </c>
      <c r="AJ153">
        <v>1</v>
      </c>
      <c r="AL153">
        <v>1</v>
      </c>
      <c r="AN153">
        <v>1</v>
      </c>
      <c r="AO153">
        <v>1</v>
      </c>
      <c r="AP153">
        <v>1</v>
      </c>
      <c r="AT153" s="43"/>
      <c r="AU153" s="43"/>
      <c r="AV153">
        <f ca="1">IF(Param!$M$21,IFERROR(OFFSET($DC133,MID(TEXT(Param!$M$27,"0"),TRUNC(COLUMN()/4-11),1)*6,MOD(COLUMN(),4)),0),0)</f>
        <v>0</v>
      </c>
      <c r="AW153">
        <f ca="1">IF(Param!$M$21,IFERROR(OFFSET($DC133,MID(TEXT(Param!$M$27,"0"),TRUNC(COLUMN()/4-11),1)*6,MOD(COLUMN(),4)),0),0)</f>
        <v>0</v>
      </c>
      <c r="AX153">
        <f ca="1">IF(Param!$M$21,IFERROR(OFFSET($DC133,MID(TEXT(Param!$M$27,"0"),TRUNC(COLUMN()/4-11),1)*6,MOD(COLUMN(),4)),0),0)</f>
        <v>0</v>
      </c>
      <c r="AY153">
        <f ca="1">IF(Param!$M$21,IFERROR(OFFSET($DC133,MID(TEXT(Param!$M$27,"0"),TRUNC(COLUMN()/4-11),1)*6,MOD(COLUMN(),4)),0),0)</f>
        <v>0</v>
      </c>
      <c r="AZ153">
        <f ca="1">IF(Param!$M$21,IFERROR(OFFSET($DC133,MID(TEXT(Param!$M$27,"0"),TRUNC(COLUMN()/4-11),1)*6,MOD(COLUMN(),4)),0),0)</f>
        <v>0</v>
      </c>
      <c r="BA153">
        <f ca="1">IF(Param!$M$21,IFERROR(OFFSET($DC133,MID(TEXT(Param!$M$27,"0"),TRUNC(COLUMN()/4-11),1)*6,MOD(COLUMN(),4)),0),0)</f>
        <v>0</v>
      </c>
      <c r="BB153">
        <f ca="1">IF(Param!$M$21,IFERROR(OFFSET($DC133,MID(TEXT(Param!$M$27,"0"),TRUNC(COLUMN()/4-11),1)*6,MOD(COLUMN(),4)),0),0)</f>
        <v>0</v>
      </c>
      <c r="BC153">
        <f ca="1">IF(Param!$M$21,IFERROR(OFFSET($DC133,MID(TEXT(Param!$M$27,"0"),TRUNC(COLUMN()/4-11),1)*6,MOD(COLUMN(),4)),0),0)</f>
        <v>0</v>
      </c>
      <c r="BD153">
        <f ca="1">IF(Param!$M$21,IFERROR(OFFSET($DC133,MID(TEXT(Param!$M$27,"0"),TRUNC(COLUMN()/4-11),1)*6,MOD(COLUMN(),4)),0),0)</f>
        <v>0</v>
      </c>
      <c r="BE153">
        <f ca="1">IF(Param!$M$21,IFERROR(OFFSET($DC133,MID(TEXT(Param!$M$27,"0"),TRUNC(COLUMN()/4-11),1)*6,MOD(COLUMN(),4)),0),0)</f>
        <v>0</v>
      </c>
      <c r="BF153">
        <f ca="1">IF(Param!$M$21,IFERROR(OFFSET($DC133,MID(TEXT(Param!$M$27,"0"),TRUNC(COLUMN()/4-11),1)*6,MOD(COLUMN(),4)),0),0)</f>
        <v>0</v>
      </c>
      <c r="BG153">
        <f ca="1">IF(Param!$M$21,IFERROR(OFFSET($DC133,MID(TEXT(Param!$M$27,"0"),TRUNC(COLUMN()/4-11),1)*6,MOD(COLUMN(),4)),0),0)</f>
        <v>0</v>
      </c>
      <c r="BH153">
        <f ca="1">IF(Param!$M$21,IFERROR(OFFSET($DC133,MID(TEXT(Param!$M$27,"0"),TRUNC(COLUMN()/4-11),1)*6,MOD(COLUMN(),4)),0),0)</f>
        <v>0</v>
      </c>
      <c r="BI153">
        <f ca="1">IF(Param!$M$21,IFERROR(OFFSET($DC133,MID(TEXT(Param!$M$27,"0"),TRUNC(COLUMN()/4-11),1)*6,MOD(COLUMN(),4)),0),0)</f>
        <v>0</v>
      </c>
      <c r="BJ153">
        <f ca="1">IF(Param!$M$21,IFERROR(OFFSET($DC133,MID(TEXT(Param!$M$27,"0"),TRUNC(COLUMN()/4-11),1)*6,MOD(COLUMN(),4)),0),0)</f>
        <v>0</v>
      </c>
      <c r="BK153">
        <f ca="1">IF(Param!$M$21,IFERROR(OFFSET($DC133,MID(TEXT(Param!$M$27,"0"),TRUNC(COLUMN()/4-11),1)*6,MOD(COLUMN(),4)),0),0)</f>
        <v>0</v>
      </c>
      <c r="BL153">
        <f ca="1">IF(Param!$M$21,IFERROR(OFFSET($DC133,MID(TEXT(Param!$M$27,"0"),TRUNC(COLUMN()/4-11),1)*6,MOD(COLUMN(),4)),0),0)</f>
        <v>0</v>
      </c>
      <c r="BM153">
        <f ca="1">IF(Param!$M$21,IFERROR(OFFSET($DC133,MID(TEXT(Param!$M$27,"0"),TRUNC(COLUMN()/4-11),1)*6,MOD(COLUMN(),4)),0),0)</f>
        <v>0</v>
      </c>
      <c r="BN153">
        <f ca="1">IF(Param!$M$21,IFERROR(OFFSET($DC133,MID(TEXT(Param!$M$27,"0"),TRUNC(COLUMN()/4-11),1)*6,MOD(COLUMN(),4)),0),0)</f>
        <v>0</v>
      </c>
      <c r="BO153">
        <f ca="1">IF(Param!$M$21,IFERROR(OFFSET($DC133,MID(TEXT(Param!$M$27,"0"),TRUNC(COLUMN()/4-11),1)*6,MOD(COLUMN(),4)),0),0)</f>
        <v>0</v>
      </c>
      <c r="BP153">
        <f ca="1">IF(Param!$M$21,IFERROR(OFFSET($DC133,MID(TEXT(Param!$M$27,"0"),TRUNC(COLUMN()/4-11),1)*6,MOD(COLUMN(),4)),0),0)</f>
        <v>0</v>
      </c>
      <c r="BQ153">
        <f ca="1">IF(Param!$M$21,IFERROR(OFFSET($DC133,MID(TEXT(Param!$M$27,"0"),TRUNC(COLUMN()/4-11),1)*6,MOD(COLUMN(),4)),0),0)</f>
        <v>0</v>
      </c>
      <c r="BR153">
        <f ca="1">IF(Param!$M$21,IFERROR(OFFSET($DC133,MID(TEXT(Param!$M$27,"0"),TRUNC(COLUMN()/4-11),1)*6,MOD(COLUMN(),4)),0),0)</f>
        <v>0</v>
      </c>
      <c r="BS153">
        <f ca="1">IF(Param!$M$21,IFERROR(OFFSET($DC133,MID(TEXT(Param!$M$27,"0"),TRUNC(COLUMN()/4-11),1)*6,MOD(COLUMN(),4)),0),0)</f>
        <v>0</v>
      </c>
      <c r="BT153">
        <f ca="1">IF(Param!$M$21,IFERROR(OFFSET($DC133,MID(TEXT(Param!$M$27,"0"),TRUNC(COLUMN()/4-11),1)*6,MOD(COLUMN(),4)),0),0)</f>
        <v>0</v>
      </c>
      <c r="BU153">
        <f ca="1">IF(Param!$M$21,IFERROR(OFFSET($DC133,MID(TEXT(Param!$M$27,"0"),TRUNC(COLUMN()/4-11),1)*6,MOD(COLUMN(),4)),0),0)</f>
        <v>0</v>
      </c>
      <c r="BV153">
        <f ca="1">IF(Param!$M$21,IFERROR(OFFSET($DC133,MID(TEXT(Param!$M$27,"0"),TRUNC(COLUMN()/4-11),1)*6,MOD(COLUMN(),4)),0),0)</f>
        <v>0</v>
      </c>
      <c r="BW153">
        <f ca="1">IF(Param!$M$21,IFERROR(OFFSET($DC133,MID(TEXT(Param!$M$27,"0"),TRUNC(COLUMN()/4-11),1)*6,MOD(COLUMN(),4)),0),0)</f>
        <v>0</v>
      </c>
      <c r="BX153">
        <f ca="1">IF(Param!$M$21,IFERROR(OFFSET($DC133,MID(TEXT(Param!$M$27,"0"),TRUNC(COLUMN()/4-11),1)*6,MOD(COLUMN(),4)),0),0)</f>
        <v>0</v>
      </c>
      <c r="BY153">
        <f ca="1">IF(Param!$M$21,IFERROR(OFFSET($DC133,MID(TEXT(Param!$M$27,"0"),TRUNC(COLUMN()/4-11),1)*6,MOD(COLUMN(),4)),0),0)</f>
        <v>0</v>
      </c>
      <c r="BZ153">
        <f ca="1">IF(Param!$M$21,IFERROR(OFFSET($DC133,MID(TEXT(Param!$M$27,"0"),TRUNC(COLUMN()/4-11),1)*6,MOD(COLUMN(),4)),0),0)</f>
        <v>0</v>
      </c>
      <c r="CA153">
        <f ca="1">IF(Param!$M$21,IFERROR(OFFSET($DC133,MID(TEXT(Param!$M$27,"0"),TRUNC(COLUMN()/4-11),1)*6,MOD(COLUMN(),4)),0),0)</f>
        <v>0</v>
      </c>
      <c r="CB153">
        <f ca="1">IF(Param!$M$21,IFERROR(OFFSET($DC133,MID(TEXT(Param!$M$27,"0"),TRUNC(COLUMN()/4-11),1)*6,MOD(COLUMN(),4)),0),0)</f>
        <v>0</v>
      </c>
      <c r="CC153">
        <f ca="1">IF(Param!$M$21,IFERROR(OFFSET($DC133,MID(TEXT(Param!$M$27,"0"),TRUNC(COLUMN()/4-11),1)*6,MOD(COLUMN(),4)),0),0)</f>
        <v>0</v>
      </c>
      <c r="CD153">
        <f ca="1">IF(Param!$M$21,IFERROR(OFFSET($DC133,MID(TEXT(Param!$M$27,"0"),TRUNC(COLUMN()/4-11),1)*6,MOD(COLUMN(),4)),0),0)</f>
        <v>0</v>
      </c>
      <c r="CE153">
        <f ca="1">IF(Param!$M$21,IFERROR(OFFSET($DC133,MID(TEXT(Param!$M$27,"0"),TRUNC(COLUMN()/4-11),1)*6,MOD(COLUMN(),4)),0),0)</f>
        <v>0</v>
      </c>
      <c r="CF153">
        <f ca="1">IF(Param!$M$21,IFERROR(OFFSET($DC133,MID(TEXT(Param!$M$27,"0"),TRUNC(COLUMN()/4-11),1)*6,MOD(COLUMN(),4)),0),0)</f>
        <v>0</v>
      </c>
      <c r="CG153">
        <f ca="1">IF(Param!$M$21,IFERROR(OFFSET($DC133,MID(TEXT(Param!$M$27,"0"),TRUNC(COLUMN()/4-11),1)*6,MOD(COLUMN(),4)),0),0)</f>
        <v>0</v>
      </c>
      <c r="CH153">
        <f ca="1">IF(Param!$M$21,IFERROR(OFFSET($DC133,MID(TEXT(Param!$M$27,"0"),TRUNC(COLUMN()/4-11),1)*6,MOD(COLUMN(),4)),0),0)</f>
        <v>0</v>
      </c>
      <c r="CI153" s="43"/>
      <c r="CJ153" s="43"/>
      <c r="CK153" s="43"/>
      <c r="CL153" s="43"/>
      <c r="CM153" s="43"/>
      <c r="CN153" s="43"/>
      <c r="CO153" s="43"/>
      <c r="CP153" s="43"/>
      <c r="CQ153" s="43"/>
      <c r="CR153" s="43"/>
      <c r="CS153" s="43"/>
      <c r="CT153" s="43"/>
      <c r="CU153" s="43"/>
      <c r="CV153" s="43"/>
      <c r="CW153" s="43"/>
      <c r="DE153">
        <v>1</v>
      </c>
    </row>
    <row r="154" spans="1:109">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c r="AF154" s="43"/>
      <c r="AG154" s="43"/>
      <c r="AH154" s="43"/>
      <c r="AI154" s="43"/>
      <c r="AJ154" s="43"/>
      <c r="AK154" s="43"/>
      <c r="AL154" s="43"/>
      <c r="AM154" s="43"/>
      <c r="AN154" s="43"/>
      <c r="AO154" s="43"/>
      <c r="AP154" s="43"/>
      <c r="AQ154" s="43"/>
      <c r="AR154" s="43"/>
      <c r="AS154" s="43"/>
      <c r="AT154" s="43"/>
      <c r="AU154" s="43"/>
      <c r="AV154" s="43"/>
      <c r="AW154" s="43"/>
      <c r="AX154" s="43"/>
      <c r="AY154" s="43"/>
      <c r="AZ154" s="43"/>
      <c r="BA154" s="43"/>
      <c r="BB154" s="43"/>
      <c r="BC154" s="43"/>
      <c r="BD154" s="43"/>
      <c r="BE154" s="43"/>
      <c r="BF154" s="43"/>
      <c r="BG154" s="43"/>
      <c r="BH154" s="43"/>
      <c r="BI154" s="43"/>
      <c r="BJ154" s="43"/>
      <c r="BK154" s="43"/>
      <c r="BL154" s="43"/>
      <c r="BM154" s="43"/>
      <c r="BN154" s="43"/>
      <c r="BO154" s="43"/>
      <c r="BP154" s="43"/>
      <c r="BQ154" s="43"/>
      <c r="BR154" s="43"/>
      <c r="BS154" s="43"/>
      <c r="BT154" s="43"/>
      <c r="BU154" s="43"/>
      <c r="BV154" s="43"/>
      <c r="BW154" s="43"/>
      <c r="BX154" s="43"/>
      <c r="BY154" s="43"/>
      <c r="BZ154" s="43"/>
      <c r="CA154" s="43"/>
      <c r="CB154" s="43"/>
      <c r="CC154" s="43"/>
      <c r="CD154" s="43"/>
      <c r="CE154" s="43"/>
      <c r="CF154" s="43"/>
      <c r="CG154" s="43"/>
      <c r="CH154" s="43"/>
      <c r="CI154" s="43"/>
      <c r="CJ154" s="43"/>
      <c r="CK154" s="43"/>
      <c r="CL154" s="43"/>
      <c r="CM154" s="43"/>
      <c r="CN154" s="43"/>
      <c r="CO154" s="43"/>
      <c r="CP154" s="43"/>
      <c r="CQ154" s="43"/>
      <c r="CR154" s="43"/>
      <c r="CS154" s="43"/>
      <c r="CT154" s="43"/>
      <c r="CU154" s="43"/>
      <c r="CV154" s="43"/>
      <c r="CW154" s="43"/>
      <c r="DD154">
        <v>1</v>
      </c>
      <c r="DE154">
        <v>1</v>
      </c>
    </row>
    <row r="155" spans="1:109">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c r="AF155" s="43"/>
      <c r="AG155" s="43"/>
      <c r="AH155" s="43"/>
      <c r="AI155" s="43"/>
      <c r="AJ155" s="43"/>
      <c r="AK155" s="43"/>
      <c r="AL155" s="43"/>
      <c r="AM155" s="43"/>
      <c r="AN155" s="43"/>
      <c r="AO155" s="43"/>
      <c r="AP155" s="43"/>
      <c r="AQ155" s="43"/>
      <c r="AR155" s="43"/>
      <c r="AS155" s="43"/>
      <c r="AT155" s="43"/>
      <c r="AU155" s="43"/>
      <c r="AV155" s="43"/>
      <c r="AW155" s="43"/>
      <c r="AX155" s="43"/>
      <c r="AY155" s="43"/>
      <c r="AZ155" s="43"/>
      <c r="BA155" s="43"/>
      <c r="BB155" s="43"/>
      <c r="BC155" s="43"/>
      <c r="BD155" s="43"/>
      <c r="BE155" s="43"/>
      <c r="BF155" s="43"/>
      <c r="BG155" s="43"/>
      <c r="BH155" s="43"/>
      <c r="BI155" s="43"/>
      <c r="BJ155" s="43"/>
      <c r="BK155" s="43"/>
      <c r="BL155" s="43"/>
      <c r="BM155" s="43"/>
      <c r="BN155" s="43"/>
      <c r="BO155" s="43"/>
      <c r="BP155" s="43"/>
      <c r="BQ155" s="43"/>
      <c r="BR155" s="43"/>
      <c r="BS155" s="43"/>
      <c r="BT155" s="43"/>
      <c r="BU155" s="43"/>
      <c r="BV155" s="43"/>
      <c r="BW155" s="43"/>
      <c r="BX155" s="43"/>
      <c r="BY155" s="43"/>
      <c r="BZ155" s="43"/>
      <c r="CA155" s="43"/>
      <c r="CB155" s="43"/>
      <c r="CC155" s="43"/>
      <c r="CD155" s="43"/>
      <c r="CE155" s="43"/>
      <c r="CF155" s="43"/>
      <c r="CG155" s="43"/>
      <c r="CH155" s="43"/>
      <c r="CI155" s="43"/>
      <c r="CJ155" s="43"/>
      <c r="CK155" s="43"/>
      <c r="CL155" s="43"/>
      <c r="CM155" s="43"/>
      <c r="CN155" s="43"/>
      <c r="CO155" s="43"/>
      <c r="CP155" s="43"/>
      <c r="CQ155" s="43"/>
      <c r="CR155" s="43"/>
      <c r="CS155" s="43"/>
      <c r="CT155" s="43"/>
      <c r="CU155" s="43"/>
      <c r="CV155" s="43"/>
      <c r="CW155" s="43"/>
      <c r="DC155">
        <v>1</v>
      </c>
      <c r="DE155">
        <v>1</v>
      </c>
    </row>
    <row r="156" spans="1:109">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3"/>
      <c r="BG156" s="43"/>
      <c r="BH156" s="43"/>
      <c r="BI156" s="43"/>
      <c r="BJ156" s="43"/>
      <c r="BK156" s="43"/>
      <c r="BL156" s="43"/>
      <c r="BM156" s="43"/>
      <c r="BN156" s="43"/>
      <c r="BO156" s="43"/>
      <c r="BP156" s="43"/>
      <c r="BQ156" s="43"/>
      <c r="BR156" s="43"/>
      <c r="BS156" s="43"/>
      <c r="BT156" s="43"/>
      <c r="BU156" s="43"/>
      <c r="BV156" s="43"/>
      <c r="BW156" s="43"/>
      <c r="BX156" s="43"/>
      <c r="BY156" s="43"/>
      <c r="BZ156" s="43"/>
      <c r="CA156" s="43"/>
      <c r="CB156" s="43"/>
      <c r="CC156" s="43"/>
      <c r="CD156" s="43"/>
      <c r="CE156" s="43"/>
      <c r="CF156" s="43"/>
      <c r="CG156" s="43"/>
      <c r="CH156" s="43"/>
      <c r="CI156" s="43"/>
      <c r="CJ156" s="43"/>
      <c r="CK156" s="43"/>
      <c r="CL156" s="43"/>
      <c r="CM156" s="43"/>
      <c r="CN156" s="43"/>
      <c r="CO156" s="43"/>
      <c r="CP156" s="43"/>
      <c r="CQ156" s="43"/>
      <c r="CR156" s="43"/>
      <c r="CS156" s="43"/>
      <c r="CT156" s="43"/>
      <c r="CU156" s="43"/>
      <c r="CV156" s="43"/>
      <c r="CW156" s="43"/>
      <c r="DC156">
        <v>1</v>
      </c>
      <c r="DD156">
        <v>1</v>
      </c>
      <c r="DE156">
        <v>1</v>
      </c>
    </row>
    <row r="157" spans="1:109">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c r="BG157" s="43"/>
      <c r="BH157" s="43"/>
      <c r="BI157" s="43"/>
      <c r="BJ157" s="43"/>
      <c r="BK157" s="43"/>
      <c r="BL157" s="43"/>
      <c r="BM157" s="43"/>
      <c r="BN157" s="43"/>
      <c r="BO157" s="43"/>
      <c r="BP157" s="43"/>
      <c r="BQ157" s="43"/>
      <c r="BR157" s="43"/>
      <c r="BS157" s="43"/>
      <c r="BT157" s="43"/>
      <c r="BU157" s="43"/>
      <c r="BV157" s="43"/>
      <c r="BW157" s="43"/>
      <c r="BX157" s="43"/>
      <c r="BY157" s="43"/>
      <c r="BZ157" s="43"/>
      <c r="CA157" s="43"/>
      <c r="CB157" s="43"/>
      <c r="CC157" s="43"/>
      <c r="CD157" s="43"/>
      <c r="CE157" s="43"/>
      <c r="CF157" s="43"/>
      <c r="CG157" s="43"/>
      <c r="CH157" s="43"/>
      <c r="CI157" s="43"/>
      <c r="CJ157" s="43"/>
      <c r="CK157" s="43"/>
      <c r="CL157" s="43"/>
      <c r="CM157" s="43"/>
      <c r="CN157" s="43"/>
      <c r="CO157" s="43"/>
      <c r="CP157" s="43"/>
      <c r="CQ157" s="43"/>
      <c r="CR157" s="43"/>
      <c r="CS157" s="43"/>
      <c r="CT157" s="43"/>
      <c r="CU157" s="43"/>
      <c r="CV157" s="43"/>
      <c r="CW157" s="43"/>
      <c r="DE157">
        <v>1</v>
      </c>
    </row>
    <row r="158" spans="1:109">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3"/>
      <c r="BG158" s="43"/>
      <c r="BH158" s="43"/>
      <c r="BI158" s="43"/>
      <c r="BJ158" s="43"/>
      <c r="BK158" s="43"/>
      <c r="BL158" s="43"/>
      <c r="BM158" s="43"/>
      <c r="BN158" s="43"/>
      <c r="BO158" s="43"/>
      <c r="BP158" s="43"/>
      <c r="BQ158" s="43"/>
      <c r="BR158" s="43"/>
      <c r="BS158" s="43"/>
      <c r="BT158" s="43"/>
      <c r="BU158" s="43"/>
      <c r="BV158" s="43"/>
      <c r="BW158" s="43"/>
      <c r="BX158" s="43"/>
      <c r="BY158" s="43"/>
      <c r="BZ158" s="43"/>
      <c r="CA158" s="43"/>
      <c r="CB158" s="43"/>
      <c r="CC158" s="43"/>
      <c r="CD158" s="43"/>
      <c r="CE158" s="43"/>
      <c r="CF158" s="43"/>
      <c r="CG158" s="43"/>
      <c r="CH158" s="43"/>
      <c r="CI158" s="43"/>
      <c r="CJ158" s="43"/>
      <c r="CK158" s="43"/>
      <c r="CL158" s="43"/>
      <c r="CM158" s="43"/>
      <c r="CN158" s="43"/>
      <c r="CO158" s="43"/>
      <c r="CP158" s="43"/>
      <c r="CQ158" s="43"/>
      <c r="CR158" s="43"/>
      <c r="CS158" s="43"/>
      <c r="CT158" s="43"/>
      <c r="CU158" s="43"/>
      <c r="CV158" s="43"/>
      <c r="CW158" s="43"/>
    </row>
    <row r="159" spans="1:109">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3"/>
      <c r="BG159" s="43"/>
      <c r="BH159" s="43"/>
      <c r="BI159" s="43"/>
      <c r="BJ159" s="43"/>
      <c r="BK159" s="43"/>
      <c r="BL159" s="43"/>
      <c r="BM159" s="43"/>
      <c r="BN159" s="43"/>
      <c r="BO159" s="43"/>
      <c r="BP159" s="43"/>
      <c r="BQ159" s="43"/>
      <c r="BR159" s="43"/>
      <c r="BS159" s="43"/>
      <c r="BT159" s="43"/>
      <c r="BU159" s="43"/>
      <c r="BV159" s="43"/>
      <c r="BW159" s="43"/>
      <c r="BX159" s="43"/>
      <c r="BY159" s="43"/>
      <c r="BZ159" s="43"/>
      <c r="CA159" s="43"/>
      <c r="CB159" s="43"/>
      <c r="CC159" s="43"/>
      <c r="CD159" s="43"/>
      <c r="CE159" s="43"/>
      <c r="CF159" s="43"/>
      <c r="CG159" s="43"/>
      <c r="CH159" s="43"/>
      <c r="CI159" s="43"/>
      <c r="CJ159" s="43"/>
      <c r="CK159" s="43"/>
      <c r="CL159" s="43"/>
      <c r="CM159" s="43"/>
      <c r="CN159" s="43"/>
      <c r="CO159" s="43"/>
      <c r="CP159" s="43"/>
      <c r="CQ159" s="43"/>
      <c r="CR159" s="43"/>
      <c r="CS159" s="43"/>
      <c r="CT159" s="43"/>
      <c r="CU159" s="43"/>
      <c r="CV159" s="43"/>
      <c r="CW159" s="43"/>
      <c r="DC159">
        <v>1</v>
      </c>
      <c r="DD159">
        <v>1</v>
      </c>
      <c r="DE159">
        <v>1</v>
      </c>
    </row>
    <row r="160" spans="1:109">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3"/>
      <c r="BG160" s="43"/>
      <c r="BH160" s="43"/>
      <c r="BI160" s="43"/>
      <c r="BJ160" s="43"/>
      <c r="BK160" s="43"/>
      <c r="BL160" s="43"/>
      <c r="BM160" s="43"/>
      <c r="BN160" s="43"/>
      <c r="BO160" s="43"/>
      <c r="BP160" s="43"/>
      <c r="BQ160" s="43"/>
      <c r="BR160" s="43"/>
      <c r="BS160" s="43"/>
      <c r="BT160" s="43"/>
      <c r="BU160" s="43"/>
      <c r="BV160" s="43"/>
      <c r="BW160" s="43"/>
      <c r="BX160" s="43"/>
      <c r="BY160" s="43"/>
      <c r="BZ160" s="43"/>
      <c r="CA160" s="43"/>
      <c r="CB160" s="43"/>
      <c r="CC160" s="43"/>
      <c r="CD160" s="43"/>
      <c r="CE160" s="43"/>
      <c r="CF160" s="43"/>
      <c r="CG160" s="43"/>
      <c r="CH160" s="43"/>
      <c r="CI160" s="43"/>
      <c r="CJ160" s="43"/>
      <c r="CK160" s="43"/>
      <c r="CL160" s="43"/>
      <c r="CM160" s="43"/>
      <c r="CN160" s="43"/>
      <c r="CO160" s="43"/>
      <c r="CP160" s="43"/>
      <c r="CQ160" s="43"/>
      <c r="CR160" s="43"/>
      <c r="CS160" s="43"/>
      <c r="CT160" s="43"/>
      <c r="CU160" s="43"/>
      <c r="CV160" s="43"/>
      <c r="CW160" s="43"/>
      <c r="DC160">
        <v>1</v>
      </c>
    </row>
    <row r="161" spans="1:109">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3"/>
      <c r="BG161" s="43"/>
      <c r="BH161" s="43"/>
      <c r="BI161" s="43"/>
      <c r="BJ161" s="43"/>
      <c r="BK161" s="43"/>
      <c r="BL161" s="43"/>
      <c r="BM161" s="43"/>
      <c r="BN161" s="43"/>
      <c r="BO161" s="43"/>
      <c r="BP161" s="43"/>
      <c r="BQ161" s="43"/>
      <c r="BR161" s="43"/>
      <c r="BS161" s="43"/>
      <c r="BT161" s="43"/>
      <c r="BU161" s="43"/>
      <c r="BV161" s="43"/>
      <c r="BW161" s="43"/>
      <c r="BX161" s="43"/>
      <c r="BY161" s="43"/>
      <c r="BZ161" s="43"/>
      <c r="CA161" s="43"/>
      <c r="CB161" s="43"/>
      <c r="CC161" s="43"/>
      <c r="CD161" s="43"/>
      <c r="CE161" s="43"/>
      <c r="CF161" s="43"/>
      <c r="CG161" s="43"/>
      <c r="CH161" s="43"/>
      <c r="CI161" s="43"/>
      <c r="CJ161" s="43"/>
      <c r="CK161" s="43"/>
      <c r="CL161" s="43"/>
      <c r="CM161" s="43"/>
      <c r="CN161" s="43"/>
      <c r="CO161" s="43"/>
      <c r="CP161" s="43"/>
      <c r="CQ161" s="43"/>
      <c r="CR161" s="43"/>
      <c r="CS161" s="43"/>
      <c r="CT161" s="43"/>
      <c r="CU161" s="43"/>
      <c r="CV161" s="43"/>
      <c r="CW161" s="43"/>
      <c r="DC161">
        <v>1</v>
      </c>
      <c r="DD161">
        <v>1</v>
      </c>
    </row>
    <row r="162" spans="1:109">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3"/>
      <c r="BG162" s="43"/>
      <c r="BH162" s="43"/>
      <c r="BI162" s="43"/>
      <c r="BJ162" s="43"/>
      <c r="BK162" s="43"/>
      <c r="BL162" s="43"/>
      <c r="BM162" s="43"/>
      <c r="BN162" s="43"/>
      <c r="BO162" s="43"/>
      <c r="BP162" s="43"/>
      <c r="BQ162" s="43"/>
      <c r="BR162" s="43"/>
      <c r="BS162" s="43"/>
      <c r="BT162" s="43"/>
      <c r="BU162" s="43"/>
      <c r="BV162" s="43"/>
      <c r="BW162" s="43"/>
      <c r="BX162" s="43"/>
      <c r="BY162" s="43"/>
      <c r="BZ162" s="43"/>
      <c r="CA162" s="43"/>
      <c r="CB162" s="43"/>
      <c r="CC162" s="43"/>
      <c r="CD162" s="43"/>
      <c r="CE162" s="43"/>
      <c r="CF162" s="43"/>
      <c r="CG162" s="43"/>
      <c r="CH162" s="43"/>
      <c r="CI162" s="43"/>
      <c r="CJ162" s="43"/>
      <c r="CK162" s="43"/>
      <c r="CL162" s="43"/>
      <c r="CM162" s="43"/>
      <c r="CN162" s="43"/>
      <c r="CO162" s="43"/>
      <c r="CP162" s="43"/>
      <c r="CQ162" s="43"/>
      <c r="CR162" s="43"/>
      <c r="CS162" s="43"/>
      <c r="CT162" s="43"/>
      <c r="CU162" s="43"/>
      <c r="CV162" s="43"/>
      <c r="CW162" s="43"/>
      <c r="DE162">
        <v>1</v>
      </c>
    </row>
    <row r="163" spans="1:109">
      <c r="A163" s="39"/>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1"/>
      <c r="DC163">
        <v>1</v>
      </c>
      <c r="DD163">
        <v>1</v>
      </c>
    </row>
    <row r="164" spans="1:109">
      <c r="A164" s="42"/>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3"/>
      <c r="BG164" s="43"/>
      <c r="BH164" s="43"/>
      <c r="BI164" s="43"/>
      <c r="BJ164" s="43"/>
      <c r="BK164" s="43"/>
      <c r="BL164" s="43"/>
      <c r="BM164" s="43"/>
      <c r="BN164" s="43"/>
      <c r="BO164" s="43"/>
      <c r="BP164" s="43"/>
      <c r="BQ164" s="43"/>
      <c r="BR164" s="43"/>
      <c r="BS164" s="43"/>
      <c r="BT164" s="43"/>
      <c r="BU164" s="43"/>
      <c r="BV164" s="43"/>
      <c r="BW164" s="43"/>
      <c r="BX164" s="43"/>
      <c r="BY164" s="43"/>
      <c r="BZ164" s="43"/>
      <c r="CA164" s="43"/>
      <c r="CB164" s="43"/>
      <c r="CC164" s="43"/>
      <c r="CD164" s="43"/>
      <c r="CE164" s="43"/>
      <c r="CF164" s="43"/>
      <c r="CG164" s="43"/>
      <c r="CH164" s="43"/>
      <c r="CI164" s="43"/>
      <c r="CJ164" s="43"/>
      <c r="CK164" s="43"/>
      <c r="CL164" s="43"/>
      <c r="CM164" s="43"/>
      <c r="CN164" s="43"/>
      <c r="CO164" s="43"/>
      <c r="CP164" s="43"/>
      <c r="CQ164" s="43"/>
      <c r="CR164" s="43"/>
      <c r="CS164" s="43"/>
      <c r="CT164" s="43"/>
      <c r="CU164" s="43"/>
      <c r="CV164" s="43"/>
      <c r="CW164" s="36"/>
    </row>
    <row r="165" spans="1:109">
      <c r="A165" s="42"/>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3"/>
      <c r="BG165" s="43"/>
      <c r="BH165" s="43"/>
      <c r="BI165" s="43"/>
      <c r="BJ165" s="43"/>
      <c r="BK165" s="43"/>
      <c r="BL165" s="43"/>
      <c r="BM165" s="43"/>
      <c r="BN165" s="43"/>
      <c r="BO165" s="43"/>
      <c r="BP165" s="43"/>
      <c r="BQ165" s="43"/>
      <c r="BR165" s="43"/>
      <c r="BS165" s="43"/>
      <c r="BT165" s="43"/>
      <c r="BU165" s="43"/>
      <c r="BV165" s="43"/>
      <c r="BW165" s="43"/>
      <c r="BX165" s="43"/>
      <c r="BY165" s="43"/>
      <c r="BZ165" s="43"/>
      <c r="CA165" s="43"/>
      <c r="CB165" s="43"/>
      <c r="CC165" s="43"/>
      <c r="CD165" s="43"/>
      <c r="CE165" s="43"/>
      <c r="CF165" s="43"/>
      <c r="CG165" s="43"/>
      <c r="CH165" s="43"/>
      <c r="CI165" s="43"/>
      <c r="CJ165" s="43"/>
      <c r="CK165" s="43"/>
      <c r="CL165" s="43"/>
      <c r="CM165" s="43"/>
      <c r="CN165" s="43"/>
      <c r="CO165" s="43"/>
      <c r="CP165" s="43"/>
      <c r="CQ165" s="43"/>
      <c r="CR165" s="43"/>
      <c r="CS165" s="43"/>
      <c r="CT165" s="43"/>
      <c r="CU165" s="43"/>
      <c r="CV165" s="43"/>
      <c r="CW165" s="36"/>
      <c r="DD165">
        <v>1</v>
      </c>
      <c r="DE165">
        <v>1</v>
      </c>
    </row>
    <row r="166" spans="1:109">
      <c r="A166" s="42"/>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3"/>
      <c r="BG166" s="43"/>
      <c r="BH166" s="43"/>
      <c r="BI166" s="43"/>
      <c r="BJ166" s="43"/>
      <c r="BK166" s="43"/>
      <c r="BL166" s="43"/>
      <c r="BM166" s="43"/>
      <c r="BN166" s="43"/>
      <c r="BO166" s="43"/>
      <c r="BP166" s="43"/>
      <c r="BQ166" s="43"/>
      <c r="BR166" s="43"/>
      <c r="BS166" s="43"/>
      <c r="BT166" s="43"/>
      <c r="BU166" s="43"/>
      <c r="BV166" s="43"/>
      <c r="BW166" s="43"/>
      <c r="BX166" s="43"/>
      <c r="BY166" s="43"/>
      <c r="BZ166" s="43"/>
      <c r="CA166" s="43"/>
      <c r="CB166" s="43"/>
      <c r="CC166" s="43"/>
      <c r="CD166" s="43"/>
      <c r="CE166" s="43"/>
      <c r="CF166" s="43"/>
      <c r="CG166" s="43"/>
      <c r="CH166" s="43"/>
      <c r="CI166" s="43"/>
      <c r="CJ166" s="43"/>
      <c r="CK166" s="43"/>
      <c r="CL166" s="43"/>
      <c r="CM166" s="43"/>
      <c r="CN166" s="43"/>
      <c r="CO166" s="43"/>
      <c r="CP166" s="43"/>
      <c r="CQ166" s="43"/>
      <c r="CR166" s="43"/>
      <c r="CS166" s="43"/>
      <c r="CT166" s="43"/>
      <c r="CU166" s="43"/>
      <c r="CV166" s="43"/>
      <c r="CW166" s="36"/>
      <c r="DC166">
        <v>1</v>
      </c>
    </row>
    <row r="167" spans="1:109">
      <c r="A167" s="42"/>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3"/>
      <c r="BG167" s="43"/>
      <c r="BH167" s="43"/>
      <c r="BI167" s="43"/>
      <c r="BJ167" s="43"/>
      <c r="BK167" s="43"/>
      <c r="BL167" s="43"/>
      <c r="BM167" s="43"/>
      <c r="BN167" s="43"/>
      <c r="BO167" s="43"/>
      <c r="BP167" s="43"/>
      <c r="BQ167" s="43"/>
      <c r="BR167" s="43"/>
      <c r="BS167" s="43"/>
      <c r="BT167" s="43"/>
      <c r="BU167" s="43"/>
      <c r="BV167" s="43"/>
      <c r="BW167" s="43"/>
      <c r="BX167" s="43"/>
      <c r="BY167" s="43"/>
      <c r="BZ167" s="43"/>
      <c r="CA167" s="43"/>
      <c r="CB167" s="43"/>
      <c r="CC167" s="43"/>
      <c r="CD167" s="43"/>
      <c r="CE167" s="43"/>
      <c r="CF167" s="43"/>
      <c r="CG167" s="43"/>
      <c r="CH167" s="43"/>
      <c r="CI167" s="43"/>
      <c r="CJ167" s="43"/>
      <c r="CK167" s="43"/>
      <c r="CL167" s="43"/>
      <c r="CM167" s="43"/>
      <c r="CN167" s="43"/>
      <c r="CO167" s="43"/>
      <c r="CP167" s="43"/>
      <c r="CQ167" s="43"/>
      <c r="CR167" s="43"/>
      <c r="CS167" s="43"/>
      <c r="CT167" s="43"/>
      <c r="CU167" s="43"/>
      <c r="CV167" s="43"/>
      <c r="CW167" s="36"/>
      <c r="DC167">
        <v>1</v>
      </c>
      <c r="DD167">
        <v>1</v>
      </c>
      <c r="DE167">
        <v>1</v>
      </c>
    </row>
    <row r="168" spans="1:109">
      <c r="A168" s="42"/>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3"/>
      <c r="BG168" s="43"/>
      <c r="BH168" s="43"/>
      <c r="BI168" s="43"/>
      <c r="BJ168" s="43"/>
      <c r="BK168" s="43"/>
      <c r="BL168" s="43"/>
      <c r="BM168" s="43"/>
      <c r="BN168" s="43"/>
      <c r="BO168" s="43"/>
      <c r="BP168" s="43"/>
      <c r="BQ168" s="43"/>
      <c r="BR168" s="43"/>
      <c r="BS168" s="43"/>
      <c r="BT168" s="43"/>
      <c r="BU168" s="43"/>
      <c r="BV168" s="43"/>
      <c r="BW168" s="43"/>
      <c r="BX168" s="43"/>
      <c r="BY168" s="43"/>
      <c r="BZ168" s="43"/>
      <c r="CA168" s="43"/>
      <c r="CB168" s="43"/>
      <c r="CC168" s="43"/>
      <c r="CD168" s="43"/>
      <c r="CE168" s="43"/>
      <c r="CF168" s="43"/>
      <c r="CG168" s="43"/>
      <c r="CH168" s="43"/>
      <c r="CI168" s="43"/>
      <c r="CJ168" s="43"/>
      <c r="CK168" s="43"/>
      <c r="CL168" s="43"/>
      <c r="CM168" s="43"/>
      <c r="CN168" s="43"/>
      <c r="CO168" s="43"/>
      <c r="CP168" s="43"/>
      <c r="CQ168" s="43"/>
      <c r="CR168" s="43"/>
      <c r="CS168" s="43"/>
      <c r="CT168" s="43"/>
      <c r="CU168" s="43"/>
      <c r="CV168" s="43"/>
      <c r="CW168" s="36"/>
      <c r="DC168">
        <v>1</v>
      </c>
      <c r="DE168">
        <v>1</v>
      </c>
    </row>
    <row r="169" spans="1:109">
      <c r="A169" s="42"/>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3"/>
      <c r="BG169" s="43"/>
      <c r="BH169" s="43"/>
      <c r="BI169" s="43"/>
      <c r="BJ169" s="43"/>
      <c r="BK169" s="43"/>
      <c r="BL169" s="43"/>
      <c r="BM169" s="43"/>
      <c r="BN169" s="43"/>
      <c r="BO169" s="43"/>
      <c r="BP169" s="43"/>
      <c r="BQ169" s="43"/>
      <c r="BR169" s="43"/>
      <c r="BS169" s="43"/>
      <c r="BT169" s="43"/>
      <c r="BU169" s="43"/>
      <c r="BV169" s="43"/>
      <c r="BW169" s="43"/>
      <c r="BX169" s="43"/>
      <c r="BY169" s="43"/>
      <c r="BZ169" s="43"/>
      <c r="CA169" s="43"/>
      <c r="CB169" s="43"/>
      <c r="CC169" s="43"/>
      <c r="CD169" s="43"/>
      <c r="CE169" s="43"/>
      <c r="CF169" s="43"/>
      <c r="CG169" s="43"/>
      <c r="CH169" s="43"/>
      <c r="CI169" s="43"/>
      <c r="CJ169" s="43"/>
      <c r="CK169" s="43"/>
      <c r="CL169" s="43"/>
      <c r="CM169" s="43"/>
      <c r="CN169" s="43"/>
      <c r="CO169" s="43"/>
      <c r="CP169" s="43"/>
      <c r="CQ169" s="43"/>
      <c r="CR169" s="43"/>
      <c r="CS169" s="43"/>
      <c r="CT169" s="43"/>
      <c r="CU169" s="43"/>
      <c r="CV169" s="43"/>
      <c r="CW169" s="36"/>
      <c r="DC169">
        <v>1</v>
      </c>
      <c r="DD169">
        <v>1</v>
      </c>
      <c r="DE169">
        <v>1</v>
      </c>
    </row>
    <row r="170" spans="1:109">
      <c r="A170" s="42"/>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3"/>
      <c r="BG170" s="43"/>
      <c r="BH170" s="43"/>
      <c r="BI170" s="43"/>
      <c r="BJ170" s="43"/>
      <c r="BK170" s="43"/>
      <c r="BL170" s="43"/>
      <c r="BM170" s="43"/>
      <c r="BN170" s="43"/>
      <c r="BO170" s="43"/>
      <c r="BP170" s="43"/>
      <c r="BQ170" s="43"/>
      <c r="BR170" s="43"/>
      <c r="BS170" s="43"/>
      <c r="BT170" s="43"/>
      <c r="BU170" s="43"/>
      <c r="BV170" s="43"/>
      <c r="BW170" s="43"/>
      <c r="BX170" s="43"/>
      <c r="BY170" s="43"/>
      <c r="BZ170" s="43"/>
      <c r="CA170" s="43"/>
      <c r="CB170" s="43"/>
      <c r="CC170" s="43"/>
      <c r="CD170" s="43"/>
      <c r="CE170" s="43"/>
      <c r="CF170" s="43"/>
      <c r="CG170" s="43"/>
      <c r="CH170" s="43"/>
      <c r="CI170" s="43"/>
      <c r="CJ170" s="43"/>
      <c r="CK170" s="43"/>
      <c r="CL170" s="43"/>
      <c r="CM170" s="43"/>
      <c r="CN170" s="43"/>
      <c r="CO170" s="43"/>
      <c r="CP170" s="43"/>
      <c r="CQ170" s="43"/>
      <c r="CR170" s="43"/>
      <c r="CS170" s="43"/>
      <c r="CT170" s="43"/>
      <c r="CU170" s="43"/>
      <c r="CV170" s="43"/>
      <c r="CW170" s="36"/>
    </row>
    <row r="171" spans="1:109">
      <c r="A171" s="42"/>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3"/>
      <c r="BG171" s="43"/>
      <c r="BH171" s="43"/>
      <c r="BI171" s="43"/>
      <c r="BJ171" s="43"/>
      <c r="BK171" s="43"/>
      <c r="BL171" s="43"/>
      <c r="BM171" s="43"/>
      <c r="BN171" s="43"/>
      <c r="BO171" s="43"/>
      <c r="BP171" s="43"/>
      <c r="BQ171" s="43"/>
      <c r="BR171" s="43"/>
      <c r="BS171" s="43"/>
      <c r="BT171" s="43"/>
      <c r="BU171" s="43"/>
      <c r="BV171" s="43"/>
      <c r="BW171" s="43"/>
      <c r="BX171" s="43"/>
      <c r="BY171" s="43"/>
      <c r="BZ171" s="43"/>
      <c r="CA171" s="43"/>
      <c r="CB171" s="43"/>
      <c r="CC171" s="43"/>
      <c r="CD171" s="43"/>
      <c r="CE171" s="43"/>
      <c r="CF171" s="43"/>
      <c r="CG171" s="43"/>
      <c r="CH171" s="43"/>
      <c r="CI171" s="43"/>
      <c r="CJ171" s="43"/>
      <c r="CK171" s="43"/>
      <c r="CL171" s="43"/>
      <c r="CM171" s="43"/>
      <c r="CN171" s="43"/>
      <c r="CO171" s="43"/>
      <c r="CP171" s="43"/>
      <c r="CQ171" s="43"/>
      <c r="CR171" s="43"/>
      <c r="CS171" s="43"/>
      <c r="CT171" s="43"/>
      <c r="CU171" s="43"/>
      <c r="CV171" s="43"/>
      <c r="CW171" s="36"/>
      <c r="DC171">
        <v>1</v>
      </c>
      <c r="DD171">
        <v>1</v>
      </c>
      <c r="DE171">
        <v>1</v>
      </c>
    </row>
    <row r="172" spans="1:109">
      <c r="A172" s="42"/>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c r="BG172" s="43"/>
      <c r="BH172" s="43"/>
      <c r="BI172" s="43"/>
      <c r="BJ172" s="43"/>
      <c r="BK172" s="43"/>
      <c r="BL172" s="43"/>
      <c r="BM172" s="43"/>
      <c r="BN172" s="43"/>
      <c r="BO172" s="43"/>
      <c r="BP172" s="43"/>
      <c r="BQ172" s="43"/>
      <c r="BR172" s="43"/>
      <c r="BS172" s="43"/>
      <c r="BT172" s="43"/>
      <c r="BU172" s="43"/>
      <c r="BV172" s="43"/>
      <c r="BW172" s="43"/>
      <c r="BX172" s="43"/>
      <c r="BY172" s="43"/>
      <c r="BZ172" s="43"/>
      <c r="CA172" s="43"/>
      <c r="CB172" s="43"/>
      <c r="CC172" s="43"/>
      <c r="CD172" s="43"/>
      <c r="CE172" s="43"/>
      <c r="CF172" s="43"/>
      <c r="CG172" s="43"/>
      <c r="CH172" s="43"/>
      <c r="CI172" s="43"/>
      <c r="CJ172" s="43"/>
      <c r="CK172" s="43"/>
      <c r="CL172" s="43"/>
      <c r="CM172" s="43"/>
      <c r="CN172" s="43"/>
      <c r="CO172" s="43"/>
      <c r="CP172" s="43"/>
      <c r="CQ172" s="43"/>
      <c r="CR172" s="43"/>
      <c r="CS172" s="43"/>
      <c r="CT172" s="43"/>
      <c r="CU172" s="43"/>
      <c r="CV172" s="43"/>
      <c r="CW172" s="36"/>
      <c r="DE172">
        <v>1</v>
      </c>
    </row>
    <row r="173" spans="1:109">
      <c r="A173" s="42"/>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c r="BG173" s="43"/>
      <c r="BH173" s="43"/>
      <c r="BI173" s="43"/>
      <c r="BJ173" s="43"/>
      <c r="BK173" s="43"/>
      <c r="BL173" s="43"/>
      <c r="BM173" s="43"/>
      <c r="BN173" s="43"/>
      <c r="BO173" s="43"/>
      <c r="BP173" s="43"/>
      <c r="BQ173" s="43"/>
      <c r="BR173" s="43"/>
      <c r="BS173" s="43"/>
      <c r="BT173" s="43"/>
      <c r="BU173" s="43"/>
      <c r="BV173" s="43"/>
      <c r="BW173" s="43"/>
      <c r="BX173" s="43"/>
      <c r="BY173" s="43"/>
      <c r="BZ173" s="43"/>
      <c r="CA173" s="43"/>
      <c r="CB173" s="43"/>
      <c r="CC173" s="43"/>
      <c r="CD173" s="43"/>
      <c r="CE173" s="43"/>
      <c r="CF173" s="43"/>
      <c r="CG173" s="43"/>
      <c r="CH173" s="43"/>
      <c r="CI173" s="43"/>
      <c r="CJ173" s="43"/>
      <c r="CK173" s="43"/>
      <c r="CL173" s="43"/>
      <c r="CM173" s="43"/>
      <c r="CN173" s="43"/>
      <c r="CO173" s="43"/>
      <c r="CP173" s="43"/>
      <c r="CQ173" s="43"/>
      <c r="CR173" s="43"/>
      <c r="CS173" s="43"/>
      <c r="CT173" s="43"/>
      <c r="CU173" s="43"/>
      <c r="CV173" s="43"/>
      <c r="CW173" s="36"/>
      <c r="DD173">
        <v>1</v>
      </c>
    </row>
    <row r="174" spans="1:109">
      <c r="A174" s="42"/>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c r="BG174" s="43"/>
      <c r="BH174" s="43"/>
      <c r="BI174" s="43"/>
      <c r="BJ174" s="43"/>
      <c r="BK174" s="43"/>
      <c r="BL174" s="43"/>
      <c r="BM174" s="43"/>
      <c r="BN174" s="43"/>
      <c r="BO174" s="43"/>
      <c r="BP174" s="43"/>
      <c r="BQ174" s="43"/>
      <c r="BR174" s="43"/>
      <c r="BS174" s="43"/>
      <c r="BT174" s="43"/>
      <c r="BU174" s="43"/>
      <c r="BV174" s="43"/>
      <c r="BW174" s="43"/>
      <c r="BX174" s="43"/>
      <c r="BY174" s="43"/>
      <c r="BZ174" s="43"/>
      <c r="CA174" s="43"/>
      <c r="CB174" s="43"/>
      <c r="CC174" s="43"/>
      <c r="CD174" s="43"/>
      <c r="CE174" s="43"/>
      <c r="CF174" s="43"/>
      <c r="CG174" s="43"/>
      <c r="CH174" s="43"/>
      <c r="CI174" s="43"/>
      <c r="CJ174" s="43"/>
      <c r="CK174" s="43"/>
      <c r="CL174" s="43"/>
      <c r="CM174" s="43"/>
      <c r="CN174" s="43"/>
      <c r="CO174" s="43"/>
      <c r="CP174" s="43"/>
      <c r="CQ174" s="43"/>
      <c r="CR174" s="43"/>
      <c r="CS174" s="43"/>
      <c r="CT174" s="43"/>
      <c r="CU174" s="43"/>
      <c r="CV174" s="43"/>
      <c r="CW174" s="36"/>
      <c r="DC174">
        <v>1</v>
      </c>
    </row>
    <row r="175" spans="1:109">
      <c r="A175" s="42"/>
      <c r="B175" s="43"/>
      <c r="C175" s="43"/>
      <c r="D175" s="43"/>
      <c r="E175" s="43"/>
      <c r="F175" s="43"/>
      <c r="G175" s="43"/>
      <c r="H175" s="43"/>
      <c r="I175" s="43"/>
      <c r="J175" s="43"/>
      <c r="K175" s="43"/>
      <c r="L175" s="43"/>
      <c r="M175" s="43">
        <v>1</v>
      </c>
      <c r="N175" s="43">
        <v>1</v>
      </c>
      <c r="O175" s="43">
        <v>1</v>
      </c>
      <c r="P175" s="43">
        <v>1</v>
      </c>
      <c r="Q175" s="43">
        <v>1</v>
      </c>
      <c r="R175" s="43">
        <v>1</v>
      </c>
      <c r="S175" s="43">
        <v>1</v>
      </c>
      <c r="T175" s="43">
        <v>1</v>
      </c>
      <c r="U175" s="43">
        <v>1</v>
      </c>
      <c r="V175" s="43"/>
      <c r="W175" s="43"/>
      <c r="X175" s="43"/>
      <c r="Y175" s="43"/>
      <c r="Z175" s="43"/>
      <c r="AA175" s="43"/>
      <c r="AB175" s="43">
        <v>1</v>
      </c>
      <c r="AC175" s="43">
        <v>1</v>
      </c>
      <c r="AD175" s="43">
        <v>1</v>
      </c>
      <c r="AE175" s="43">
        <v>1</v>
      </c>
      <c r="AF175" s="43">
        <v>1</v>
      </c>
      <c r="AG175" s="43">
        <v>1</v>
      </c>
      <c r="AH175" s="43">
        <v>1</v>
      </c>
      <c r="AI175" s="43">
        <v>1</v>
      </c>
      <c r="AJ175" s="43">
        <v>1</v>
      </c>
      <c r="AK175" s="43">
        <v>1</v>
      </c>
      <c r="AL175" s="43"/>
      <c r="AM175" s="43"/>
      <c r="AN175" s="43"/>
      <c r="AO175" s="43"/>
      <c r="AP175" s="43"/>
      <c r="AQ175" s="43"/>
      <c r="AR175" s="43"/>
      <c r="AS175" s="43">
        <v>1</v>
      </c>
      <c r="AT175" s="43">
        <v>1</v>
      </c>
      <c r="AU175" s="43">
        <v>1</v>
      </c>
      <c r="AV175" s="43">
        <v>1</v>
      </c>
      <c r="AW175" s="43">
        <v>1</v>
      </c>
      <c r="AX175" s="43">
        <v>1</v>
      </c>
      <c r="AY175" s="43">
        <v>1</v>
      </c>
      <c r="AZ175" s="43">
        <v>1</v>
      </c>
      <c r="BA175" s="43"/>
      <c r="BB175" s="43"/>
      <c r="BC175" s="43"/>
      <c r="BD175" s="43"/>
      <c r="BE175" s="43"/>
      <c r="BF175" s="43"/>
      <c r="BG175" s="43"/>
      <c r="BH175" s="43"/>
      <c r="BI175" s="43">
        <v>1</v>
      </c>
      <c r="BJ175" s="43">
        <v>1</v>
      </c>
      <c r="BK175" s="43">
        <v>1</v>
      </c>
      <c r="BL175" s="43">
        <v>1</v>
      </c>
      <c r="BM175" s="43">
        <v>1</v>
      </c>
      <c r="BN175" s="43">
        <v>1</v>
      </c>
      <c r="BO175" s="43">
        <v>1</v>
      </c>
      <c r="BP175" s="43">
        <v>1</v>
      </c>
      <c r="BQ175" s="43"/>
      <c r="BR175" s="43"/>
      <c r="BS175" s="43"/>
      <c r="BT175" s="43"/>
      <c r="BU175" s="43"/>
      <c r="BV175" s="43"/>
      <c r="BW175" s="43"/>
      <c r="BX175" s="43">
        <v>1</v>
      </c>
      <c r="BY175" s="43">
        <v>1</v>
      </c>
      <c r="BZ175" s="43">
        <v>1</v>
      </c>
      <c r="CA175" s="43">
        <v>1</v>
      </c>
      <c r="CB175" s="43">
        <v>1</v>
      </c>
      <c r="CC175" s="43">
        <v>1</v>
      </c>
      <c r="CD175" s="43">
        <v>1</v>
      </c>
      <c r="CE175" s="43">
        <v>1</v>
      </c>
      <c r="CF175" s="43">
        <v>1</v>
      </c>
      <c r="CG175" s="43">
        <v>1</v>
      </c>
      <c r="CH175" s="43"/>
      <c r="CI175" s="43"/>
      <c r="CJ175" s="43"/>
      <c r="CK175" s="43"/>
      <c r="CL175" s="43"/>
      <c r="CM175" s="43"/>
      <c r="CN175" s="43"/>
      <c r="CO175" s="43"/>
      <c r="CP175" s="43"/>
      <c r="CQ175" s="43"/>
      <c r="CR175" s="43"/>
      <c r="CS175" s="43"/>
      <c r="CT175" s="43"/>
      <c r="CU175" s="43"/>
      <c r="CV175" s="43"/>
      <c r="CW175" s="36"/>
      <c r="DC175">
        <v>1</v>
      </c>
    </row>
    <row r="176" spans="1:109">
      <c r="A176" s="42"/>
      <c r="B176" s="43"/>
      <c r="C176" s="43"/>
      <c r="D176" s="43"/>
      <c r="E176" s="43"/>
      <c r="F176" s="43"/>
      <c r="G176" s="43"/>
      <c r="H176" s="43"/>
      <c r="I176" s="43"/>
      <c r="J176" s="43"/>
      <c r="K176" s="43"/>
      <c r="L176" s="43">
        <v>1</v>
      </c>
      <c r="M176" s="43">
        <v>1</v>
      </c>
      <c r="N176" s="43">
        <v>1</v>
      </c>
      <c r="O176" s="43">
        <v>1</v>
      </c>
      <c r="P176" s="43">
        <v>1</v>
      </c>
      <c r="Q176" s="43">
        <v>1</v>
      </c>
      <c r="R176" s="43">
        <v>1</v>
      </c>
      <c r="S176" s="43">
        <v>1</v>
      </c>
      <c r="T176" s="43">
        <v>1</v>
      </c>
      <c r="U176" s="43">
        <v>1</v>
      </c>
      <c r="V176" s="43"/>
      <c r="W176" s="43"/>
      <c r="X176" s="43"/>
      <c r="Y176" s="43"/>
      <c r="Z176" s="43"/>
      <c r="AA176" s="43"/>
      <c r="AB176" s="43">
        <v>1</v>
      </c>
      <c r="AC176" s="43">
        <v>1</v>
      </c>
      <c r="AD176" s="43">
        <v>1</v>
      </c>
      <c r="AE176" s="43">
        <v>1</v>
      </c>
      <c r="AF176" s="43">
        <v>1</v>
      </c>
      <c r="AG176" s="43">
        <v>1</v>
      </c>
      <c r="AH176" s="43">
        <v>1</v>
      </c>
      <c r="AI176" s="43">
        <v>1</v>
      </c>
      <c r="AJ176" s="43">
        <v>1</v>
      </c>
      <c r="AK176" s="43">
        <v>1</v>
      </c>
      <c r="AL176" s="43"/>
      <c r="AM176" s="43"/>
      <c r="AN176" s="43"/>
      <c r="AO176" s="43"/>
      <c r="AP176" s="43"/>
      <c r="AQ176" s="43"/>
      <c r="AR176" s="43">
        <v>1</v>
      </c>
      <c r="AS176" s="43">
        <v>1</v>
      </c>
      <c r="AT176" s="43">
        <v>1</v>
      </c>
      <c r="AU176" s="43">
        <v>1</v>
      </c>
      <c r="AV176" s="43">
        <v>1</v>
      </c>
      <c r="AW176" s="43">
        <v>1</v>
      </c>
      <c r="AX176" s="43">
        <v>1</v>
      </c>
      <c r="AY176" s="43">
        <v>1</v>
      </c>
      <c r="AZ176" s="43">
        <v>1</v>
      </c>
      <c r="BA176" s="43">
        <v>1</v>
      </c>
      <c r="BB176" s="43"/>
      <c r="BC176" s="43"/>
      <c r="BD176" s="43"/>
      <c r="BE176" s="43"/>
      <c r="BF176" s="43"/>
      <c r="BG176" s="43"/>
      <c r="BH176" s="43">
        <v>1</v>
      </c>
      <c r="BI176" s="43">
        <v>1</v>
      </c>
      <c r="BJ176" s="43">
        <v>1</v>
      </c>
      <c r="BK176" s="43">
        <v>1</v>
      </c>
      <c r="BL176" s="43">
        <v>1</v>
      </c>
      <c r="BM176" s="43">
        <v>1</v>
      </c>
      <c r="BN176" s="43">
        <v>1</v>
      </c>
      <c r="BO176" s="43">
        <v>1</v>
      </c>
      <c r="BP176" s="43">
        <v>1</v>
      </c>
      <c r="BQ176" s="43">
        <v>1</v>
      </c>
      <c r="BR176" s="43"/>
      <c r="BS176" s="43"/>
      <c r="BT176" s="43"/>
      <c r="BU176" s="43"/>
      <c r="BV176" s="43"/>
      <c r="BW176" s="43"/>
      <c r="BX176" s="43">
        <v>1</v>
      </c>
      <c r="BY176" s="43">
        <v>1</v>
      </c>
      <c r="BZ176" s="43">
        <v>1</v>
      </c>
      <c r="CA176" s="43">
        <v>1</v>
      </c>
      <c r="CB176" s="43">
        <v>1</v>
      </c>
      <c r="CC176" s="43">
        <v>1</v>
      </c>
      <c r="CD176" s="43">
        <v>1</v>
      </c>
      <c r="CE176" s="43">
        <v>1</v>
      </c>
      <c r="CF176" s="43">
        <v>1</v>
      </c>
      <c r="CG176" s="43">
        <v>1</v>
      </c>
      <c r="CH176" s="43"/>
      <c r="CI176" s="43"/>
      <c r="CJ176" s="43"/>
      <c r="CK176" s="43"/>
      <c r="CL176" s="43"/>
      <c r="CM176" s="43"/>
      <c r="CN176" s="43"/>
      <c r="CO176" s="43"/>
      <c r="CP176" s="43"/>
      <c r="CQ176" s="43"/>
      <c r="CR176" s="43"/>
      <c r="CS176" s="43"/>
      <c r="CT176" s="43"/>
      <c r="CU176" s="43"/>
      <c r="CV176" s="43"/>
      <c r="CW176" s="36"/>
    </row>
    <row r="177" spans="1:109">
      <c r="A177" s="42"/>
      <c r="B177" s="43"/>
      <c r="C177" s="43"/>
      <c r="D177" s="43"/>
      <c r="E177" s="43"/>
      <c r="F177" s="43"/>
      <c r="G177" s="43"/>
      <c r="H177" s="43"/>
      <c r="I177" s="43"/>
      <c r="J177" s="43"/>
      <c r="K177" s="43"/>
      <c r="L177" s="43">
        <v>1</v>
      </c>
      <c r="M177" s="43">
        <v>1</v>
      </c>
      <c r="N177" s="43"/>
      <c r="O177" s="43"/>
      <c r="P177" s="43"/>
      <c r="Q177" s="43"/>
      <c r="R177" s="43"/>
      <c r="S177" s="43"/>
      <c r="T177" s="43"/>
      <c r="U177" s="43"/>
      <c r="V177" s="43"/>
      <c r="W177" s="43"/>
      <c r="X177" s="43"/>
      <c r="Y177" s="43"/>
      <c r="Z177" s="43"/>
      <c r="AA177" s="43"/>
      <c r="AB177" s="43"/>
      <c r="AC177" s="43"/>
      <c r="AD177" s="43"/>
      <c r="AE177" s="43"/>
      <c r="AF177" s="43">
        <v>1</v>
      </c>
      <c r="AG177" s="43">
        <v>1</v>
      </c>
      <c r="AH177" s="43"/>
      <c r="AI177" s="43"/>
      <c r="AJ177" s="43"/>
      <c r="AK177" s="43"/>
      <c r="AL177" s="43"/>
      <c r="AM177" s="43"/>
      <c r="AN177" s="43"/>
      <c r="AO177" s="43"/>
      <c r="AP177" s="43"/>
      <c r="AQ177" s="43"/>
      <c r="AR177" s="43">
        <v>1</v>
      </c>
      <c r="AS177" s="43">
        <v>1</v>
      </c>
      <c r="AT177" s="43"/>
      <c r="AU177" s="43"/>
      <c r="AV177" s="43"/>
      <c r="AW177" s="43"/>
      <c r="AX177" s="43"/>
      <c r="AY177" s="43"/>
      <c r="AZ177" s="43">
        <v>1</v>
      </c>
      <c r="BA177" s="43">
        <v>1</v>
      </c>
      <c r="BB177" s="43"/>
      <c r="BC177" s="43"/>
      <c r="BD177" s="43"/>
      <c r="BE177" s="43"/>
      <c r="BF177" s="43"/>
      <c r="BG177" s="43"/>
      <c r="BH177" s="43">
        <v>1</v>
      </c>
      <c r="BI177" s="43">
        <v>1</v>
      </c>
      <c r="BJ177" s="43"/>
      <c r="BK177" s="43"/>
      <c r="BL177" s="43"/>
      <c r="BM177" s="43"/>
      <c r="BN177" s="43"/>
      <c r="BO177" s="43"/>
      <c r="BP177" s="43">
        <v>1</v>
      </c>
      <c r="BQ177" s="43">
        <v>1</v>
      </c>
      <c r="BR177" s="43"/>
      <c r="BS177" s="43"/>
      <c r="BT177" s="43"/>
      <c r="BU177" s="43"/>
      <c r="BV177" s="43"/>
      <c r="BW177" s="43"/>
      <c r="BX177" s="43"/>
      <c r="BY177" s="43"/>
      <c r="BZ177" s="43"/>
      <c r="CA177" s="43"/>
      <c r="CB177" s="43">
        <v>1</v>
      </c>
      <c r="CC177" s="43">
        <v>1</v>
      </c>
      <c r="CD177" s="43"/>
      <c r="CE177" s="43"/>
      <c r="CF177" s="43"/>
      <c r="CG177" s="43"/>
      <c r="CH177" s="43"/>
      <c r="CI177" s="43"/>
      <c r="CJ177" s="43"/>
      <c r="CK177" s="43"/>
      <c r="CL177" s="43"/>
      <c r="CM177" s="43"/>
      <c r="CN177" s="43"/>
      <c r="CO177" s="43"/>
      <c r="CP177" s="43"/>
      <c r="CQ177" s="43"/>
      <c r="CR177" s="43"/>
      <c r="CS177" s="43"/>
      <c r="CT177" s="43"/>
      <c r="CU177" s="43"/>
      <c r="CV177" s="43"/>
      <c r="CW177" s="36"/>
      <c r="DC177">
        <v>1</v>
      </c>
      <c r="DD177">
        <v>1</v>
      </c>
      <c r="DE177">
        <v>1</v>
      </c>
    </row>
    <row r="178" spans="1:109">
      <c r="A178" s="42"/>
      <c r="B178" s="43"/>
      <c r="C178" s="43"/>
      <c r="D178" s="43"/>
      <c r="E178" s="43"/>
      <c r="F178" s="43"/>
      <c r="G178" s="43"/>
      <c r="H178" s="43"/>
      <c r="I178" s="43"/>
      <c r="J178" s="43"/>
      <c r="K178" s="43"/>
      <c r="L178" s="43">
        <v>1</v>
      </c>
      <c r="M178" s="43">
        <v>1</v>
      </c>
      <c r="N178" s="43"/>
      <c r="O178" s="43"/>
      <c r="P178" s="43"/>
      <c r="Q178" s="43"/>
      <c r="R178" s="43"/>
      <c r="S178" s="43"/>
      <c r="T178" s="43"/>
      <c r="U178" s="43"/>
      <c r="V178" s="43"/>
      <c r="W178" s="43"/>
      <c r="X178" s="43"/>
      <c r="Y178" s="43"/>
      <c r="Z178" s="43"/>
      <c r="AA178" s="43"/>
      <c r="AB178" s="43"/>
      <c r="AC178" s="43"/>
      <c r="AD178" s="43"/>
      <c r="AE178" s="43"/>
      <c r="AF178" s="43">
        <v>1</v>
      </c>
      <c r="AG178" s="43">
        <v>1</v>
      </c>
      <c r="AH178" s="43"/>
      <c r="AI178" s="43"/>
      <c r="AJ178" s="43"/>
      <c r="AK178" s="43"/>
      <c r="AL178" s="43"/>
      <c r="AM178" s="43"/>
      <c r="AN178" s="43"/>
      <c r="AO178" s="43"/>
      <c r="AP178" s="43"/>
      <c r="AQ178" s="43"/>
      <c r="AR178" s="43">
        <v>1</v>
      </c>
      <c r="AS178" s="43">
        <v>1</v>
      </c>
      <c r="AT178" s="43"/>
      <c r="AU178" s="43"/>
      <c r="AV178" s="43"/>
      <c r="AW178" s="43"/>
      <c r="AX178" s="43"/>
      <c r="AY178" s="43"/>
      <c r="AZ178" s="43">
        <v>1</v>
      </c>
      <c r="BA178" s="43">
        <v>1</v>
      </c>
      <c r="BB178" s="43"/>
      <c r="BC178" s="43"/>
      <c r="BD178" s="43"/>
      <c r="BE178" s="43"/>
      <c r="BF178" s="43"/>
      <c r="BG178" s="43"/>
      <c r="BH178" s="43">
        <v>1</v>
      </c>
      <c r="BI178" s="43">
        <v>1</v>
      </c>
      <c r="BJ178" s="43"/>
      <c r="BK178" s="43"/>
      <c r="BL178" s="43"/>
      <c r="BM178" s="43"/>
      <c r="BN178" s="43"/>
      <c r="BO178" s="43"/>
      <c r="BP178" s="43">
        <v>1</v>
      </c>
      <c r="BQ178" s="43">
        <v>1</v>
      </c>
      <c r="BR178" s="43"/>
      <c r="BS178" s="43"/>
      <c r="BT178" s="43"/>
      <c r="BU178" s="43"/>
      <c r="BV178" s="43"/>
      <c r="BW178" s="43"/>
      <c r="BX178" s="43"/>
      <c r="BY178" s="43"/>
      <c r="BZ178" s="43"/>
      <c r="CA178" s="43"/>
      <c r="CB178" s="43">
        <v>1</v>
      </c>
      <c r="CC178" s="43">
        <v>1</v>
      </c>
      <c r="CD178" s="43"/>
      <c r="CE178" s="43"/>
      <c r="CF178" s="43"/>
      <c r="CG178" s="43"/>
      <c r="CH178" s="43"/>
      <c r="CI178" s="43"/>
      <c r="CJ178" s="43"/>
      <c r="CK178" s="43"/>
      <c r="CL178" s="43"/>
      <c r="CM178" s="43"/>
      <c r="CN178" s="43"/>
      <c r="CO178" s="43"/>
      <c r="CP178" s="43"/>
      <c r="CQ178" s="43"/>
      <c r="CR178" s="43"/>
      <c r="CS178" s="43"/>
      <c r="CT178" s="43"/>
      <c r="CU178" s="43"/>
      <c r="CV178" s="43"/>
      <c r="CW178" s="36"/>
      <c r="DC178">
        <v>1</v>
      </c>
      <c r="DE178">
        <v>1</v>
      </c>
    </row>
    <row r="179" spans="1:109">
      <c r="A179" s="42"/>
      <c r="B179" s="43"/>
      <c r="C179" s="43"/>
      <c r="D179" s="43"/>
      <c r="E179" s="43"/>
      <c r="F179" s="43"/>
      <c r="G179" s="43"/>
      <c r="H179" s="43"/>
      <c r="I179" s="43"/>
      <c r="J179" s="43"/>
      <c r="K179" s="43"/>
      <c r="L179" s="43">
        <v>1</v>
      </c>
      <c r="M179" s="43">
        <v>1</v>
      </c>
      <c r="N179" s="43"/>
      <c r="O179" s="43"/>
      <c r="P179" s="43"/>
      <c r="Q179" s="43"/>
      <c r="R179" s="43"/>
      <c r="S179" s="43"/>
      <c r="T179" s="43"/>
      <c r="U179" s="43"/>
      <c r="V179" s="43"/>
      <c r="W179" s="43"/>
      <c r="X179" s="43"/>
      <c r="Y179" s="43"/>
      <c r="Z179" s="43"/>
      <c r="AA179" s="43"/>
      <c r="AB179" s="43"/>
      <c r="AC179" s="43"/>
      <c r="AD179" s="43"/>
      <c r="AE179" s="43"/>
      <c r="AF179" s="43">
        <v>1</v>
      </c>
      <c r="AG179" s="43">
        <v>1</v>
      </c>
      <c r="AH179" s="43"/>
      <c r="AI179" s="43"/>
      <c r="AJ179" s="43"/>
      <c r="AK179" s="43"/>
      <c r="AL179" s="43"/>
      <c r="AM179" s="43"/>
      <c r="AN179" s="43"/>
      <c r="AO179" s="43"/>
      <c r="AP179" s="43"/>
      <c r="AQ179" s="43"/>
      <c r="AR179" s="43">
        <v>1</v>
      </c>
      <c r="AS179" s="43">
        <v>1</v>
      </c>
      <c r="AT179" s="43"/>
      <c r="AU179" s="43"/>
      <c r="AV179" s="43"/>
      <c r="AW179" s="43"/>
      <c r="AX179" s="43"/>
      <c r="AY179" s="43"/>
      <c r="AZ179" s="43">
        <v>1</v>
      </c>
      <c r="BA179" s="43">
        <v>1</v>
      </c>
      <c r="BB179" s="43"/>
      <c r="BC179" s="43"/>
      <c r="BD179" s="43"/>
      <c r="BE179" s="43"/>
      <c r="BF179" s="43"/>
      <c r="BG179" s="43"/>
      <c r="BH179" s="43">
        <v>1</v>
      </c>
      <c r="BI179" s="43">
        <v>1</v>
      </c>
      <c r="BJ179" s="43"/>
      <c r="BK179" s="43"/>
      <c r="BL179" s="43"/>
      <c r="BM179" s="43"/>
      <c r="BN179" s="43"/>
      <c r="BO179" s="43"/>
      <c r="BP179" s="43">
        <v>1</v>
      </c>
      <c r="BQ179" s="43">
        <v>1</v>
      </c>
      <c r="BR179" s="43"/>
      <c r="BS179" s="43"/>
      <c r="BT179" s="43"/>
      <c r="BU179" s="43"/>
      <c r="BV179" s="43"/>
      <c r="BW179" s="43"/>
      <c r="BX179" s="43"/>
      <c r="BY179" s="43"/>
      <c r="BZ179" s="43"/>
      <c r="CA179" s="43"/>
      <c r="CB179" s="43">
        <v>1</v>
      </c>
      <c r="CC179" s="43">
        <v>1</v>
      </c>
      <c r="CD179" s="43"/>
      <c r="CE179" s="43"/>
      <c r="CF179" s="43"/>
      <c r="CG179" s="43"/>
      <c r="CH179" s="43"/>
      <c r="CI179" s="43"/>
      <c r="CJ179" s="43"/>
      <c r="CK179" s="43"/>
      <c r="CL179" s="43"/>
      <c r="CM179" s="43"/>
      <c r="CN179" s="43"/>
      <c r="CO179" s="43"/>
      <c r="CP179" s="43"/>
      <c r="CQ179" s="43"/>
      <c r="CR179" s="43"/>
      <c r="CS179" s="43"/>
      <c r="CT179" s="43"/>
      <c r="CU179" s="43"/>
      <c r="CV179" s="43"/>
      <c r="CW179" s="36"/>
      <c r="DC179">
        <v>1</v>
      </c>
      <c r="DD179">
        <v>1</v>
      </c>
      <c r="DE179">
        <v>1</v>
      </c>
    </row>
    <row r="180" spans="1:109">
      <c r="A180" s="42"/>
      <c r="B180" s="43"/>
      <c r="C180" s="43"/>
      <c r="D180" s="43"/>
      <c r="E180" s="43"/>
      <c r="F180" s="43"/>
      <c r="G180" s="43"/>
      <c r="H180" s="43"/>
      <c r="I180" s="43"/>
      <c r="J180" s="43"/>
      <c r="K180" s="43"/>
      <c r="L180" s="43">
        <v>1</v>
      </c>
      <c r="M180" s="43">
        <v>1</v>
      </c>
      <c r="N180" s="43">
        <v>1</v>
      </c>
      <c r="O180" s="43">
        <v>1</v>
      </c>
      <c r="P180" s="43">
        <v>1</v>
      </c>
      <c r="Q180" s="43">
        <v>1</v>
      </c>
      <c r="R180" s="43">
        <v>1</v>
      </c>
      <c r="S180" s="43">
        <v>1</v>
      </c>
      <c r="T180" s="43">
        <v>1</v>
      </c>
      <c r="U180" s="43"/>
      <c r="V180" s="43"/>
      <c r="W180" s="43"/>
      <c r="X180" s="43"/>
      <c r="Y180" s="43"/>
      <c r="Z180" s="43"/>
      <c r="AA180" s="43"/>
      <c r="AB180" s="43"/>
      <c r="AC180" s="43"/>
      <c r="AD180" s="43"/>
      <c r="AE180" s="43"/>
      <c r="AF180" s="43">
        <v>1</v>
      </c>
      <c r="AG180" s="43">
        <v>1</v>
      </c>
      <c r="AH180" s="43"/>
      <c r="AI180" s="43"/>
      <c r="AJ180" s="43"/>
      <c r="AK180" s="43"/>
      <c r="AL180" s="43"/>
      <c r="AM180" s="43"/>
      <c r="AN180" s="43"/>
      <c r="AO180" s="43"/>
      <c r="AP180" s="43"/>
      <c r="AQ180" s="43"/>
      <c r="AR180" s="43">
        <v>1</v>
      </c>
      <c r="AS180" s="43">
        <v>1</v>
      </c>
      <c r="AT180" s="43"/>
      <c r="AU180" s="43"/>
      <c r="AV180" s="43"/>
      <c r="AW180" s="43"/>
      <c r="AX180" s="43"/>
      <c r="AY180" s="43"/>
      <c r="AZ180" s="43">
        <v>1</v>
      </c>
      <c r="BA180" s="43">
        <v>1</v>
      </c>
      <c r="BB180" s="43"/>
      <c r="BC180" s="43"/>
      <c r="BD180" s="43"/>
      <c r="BE180" s="43"/>
      <c r="BF180" s="43"/>
      <c r="BG180" s="43"/>
      <c r="BH180" s="43">
        <v>1</v>
      </c>
      <c r="BI180" s="43">
        <v>1</v>
      </c>
      <c r="BJ180" s="43"/>
      <c r="BK180" s="43"/>
      <c r="BL180" s="43"/>
      <c r="BM180" s="43"/>
      <c r="BN180" s="43"/>
      <c r="BO180" s="43"/>
      <c r="BP180" s="43">
        <v>1</v>
      </c>
      <c r="BQ180" s="43">
        <v>1</v>
      </c>
      <c r="BR180" s="43"/>
      <c r="BS180" s="43"/>
      <c r="BT180" s="43"/>
      <c r="BU180" s="43"/>
      <c r="BV180" s="43"/>
      <c r="BW180" s="43"/>
      <c r="BX180" s="43"/>
      <c r="BY180" s="43"/>
      <c r="BZ180" s="43"/>
      <c r="CA180" s="43"/>
      <c r="CB180" s="43">
        <v>1</v>
      </c>
      <c r="CC180" s="43">
        <v>1</v>
      </c>
      <c r="CD180" s="43"/>
      <c r="CE180" s="43"/>
      <c r="CF180" s="43"/>
      <c r="CG180" s="43"/>
      <c r="CH180" s="43"/>
      <c r="CI180" s="43"/>
      <c r="CJ180" s="43"/>
      <c r="CK180" s="43"/>
      <c r="CL180" s="43"/>
      <c r="CM180" s="43"/>
      <c r="CN180" s="43"/>
      <c r="CO180" s="43"/>
      <c r="CP180" s="43"/>
      <c r="CQ180" s="43"/>
      <c r="CR180" s="43"/>
      <c r="CS180" s="43"/>
      <c r="CT180" s="43"/>
      <c r="CU180" s="43"/>
      <c r="CV180" s="43"/>
      <c r="CW180" s="36"/>
      <c r="DC180">
        <v>1</v>
      </c>
      <c r="DE180">
        <v>1</v>
      </c>
    </row>
    <row r="181" spans="1:109">
      <c r="A181" s="42"/>
      <c r="B181" s="43"/>
      <c r="C181" s="43"/>
      <c r="D181" s="43"/>
      <c r="E181" s="43"/>
      <c r="F181" s="43"/>
      <c r="G181" s="43"/>
      <c r="H181" s="43"/>
      <c r="I181" s="43"/>
      <c r="J181" s="43"/>
      <c r="K181" s="43"/>
      <c r="L181" s="43"/>
      <c r="M181" s="43">
        <v>1</v>
      </c>
      <c r="N181" s="43">
        <v>1</v>
      </c>
      <c r="O181" s="43">
        <v>1</v>
      </c>
      <c r="P181" s="43">
        <v>1</v>
      </c>
      <c r="Q181" s="43">
        <v>1</v>
      </c>
      <c r="R181" s="43">
        <v>1</v>
      </c>
      <c r="S181" s="43">
        <v>1</v>
      </c>
      <c r="T181" s="43">
        <v>1</v>
      </c>
      <c r="U181" s="43">
        <v>1</v>
      </c>
      <c r="V181" s="43"/>
      <c r="W181" s="43"/>
      <c r="X181" s="43"/>
      <c r="Y181" s="43"/>
      <c r="Z181" s="43"/>
      <c r="AA181" s="43"/>
      <c r="AB181" s="43"/>
      <c r="AC181" s="43"/>
      <c r="AD181" s="43"/>
      <c r="AE181" s="43"/>
      <c r="AF181" s="43">
        <v>1</v>
      </c>
      <c r="AG181" s="43">
        <v>1</v>
      </c>
      <c r="AH181" s="43"/>
      <c r="AI181" s="43"/>
      <c r="AJ181" s="43"/>
      <c r="AK181" s="43"/>
      <c r="AL181" s="43"/>
      <c r="AM181" s="43"/>
      <c r="AN181" s="43"/>
      <c r="AO181" s="43"/>
      <c r="AP181" s="43"/>
      <c r="AQ181" s="43"/>
      <c r="AR181" s="43">
        <v>1</v>
      </c>
      <c r="AS181" s="43">
        <v>1</v>
      </c>
      <c r="AT181" s="43">
        <v>1</v>
      </c>
      <c r="AU181" s="43">
        <v>1</v>
      </c>
      <c r="AV181" s="43">
        <v>1</v>
      </c>
      <c r="AW181" s="43">
        <v>1</v>
      </c>
      <c r="AX181" s="43">
        <v>1</v>
      </c>
      <c r="AY181" s="43">
        <v>1</v>
      </c>
      <c r="AZ181" s="43">
        <v>1</v>
      </c>
      <c r="BA181" s="43">
        <v>1</v>
      </c>
      <c r="BB181" s="43"/>
      <c r="BC181" s="43"/>
      <c r="BD181" s="43"/>
      <c r="BE181" s="43"/>
      <c r="BF181" s="43"/>
      <c r="BG181" s="43"/>
      <c r="BH181" s="43">
        <v>1</v>
      </c>
      <c r="BI181" s="43">
        <v>1</v>
      </c>
      <c r="BJ181" s="43">
        <v>1</v>
      </c>
      <c r="BK181" s="43">
        <v>1</v>
      </c>
      <c r="BL181" s="43">
        <v>1</v>
      </c>
      <c r="BM181" s="43">
        <v>1</v>
      </c>
      <c r="BN181" s="43">
        <v>1</v>
      </c>
      <c r="BO181" s="43">
        <v>1</v>
      </c>
      <c r="BP181" s="43">
        <v>1</v>
      </c>
      <c r="BQ181" s="43">
        <v>1</v>
      </c>
      <c r="BR181" s="43"/>
      <c r="BS181" s="43"/>
      <c r="BT181" s="43"/>
      <c r="BU181" s="43"/>
      <c r="BV181" s="43"/>
      <c r="BW181" s="43"/>
      <c r="BX181" s="43"/>
      <c r="BY181" s="43"/>
      <c r="BZ181" s="43"/>
      <c r="CA181" s="43"/>
      <c r="CB181" s="43">
        <v>1</v>
      </c>
      <c r="CC181" s="43">
        <v>1</v>
      </c>
      <c r="CD181" s="43"/>
      <c r="CE181" s="43"/>
      <c r="CF181" s="43"/>
      <c r="CG181" s="43"/>
      <c r="CH181" s="43"/>
      <c r="CI181" s="43"/>
      <c r="CJ181" s="43"/>
      <c r="CK181" s="43"/>
      <c r="CL181" s="43"/>
      <c r="CM181" s="43"/>
      <c r="CN181" s="43"/>
      <c r="CO181" s="43"/>
      <c r="CP181" s="43"/>
      <c r="CQ181" s="43"/>
      <c r="CR181" s="43"/>
      <c r="CS181" s="43"/>
      <c r="CT181" s="43"/>
      <c r="CU181" s="43"/>
      <c r="CV181" s="43"/>
      <c r="CW181" s="36"/>
      <c r="DC181">
        <v>1</v>
      </c>
      <c r="DD181">
        <v>1</v>
      </c>
      <c r="DE181">
        <v>1</v>
      </c>
    </row>
    <row r="182" spans="1:109">
      <c r="A182" s="42"/>
      <c r="B182" s="43"/>
      <c r="C182" s="43"/>
      <c r="D182" s="43"/>
      <c r="E182" s="43"/>
      <c r="F182" s="43"/>
      <c r="G182" s="43"/>
      <c r="H182" s="43"/>
      <c r="I182" s="43"/>
      <c r="J182" s="43"/>
      <c r="K182" s="43"/>
      <c r="L182" s="43"/>
      <c r="M182" s="43"/>
      <c r="N182" s="43"/>
      <c r="O182" s="43"/>
      <c r="P182" s="43"/>
      <c r="Q182" s="43"/>
      <c r="R182" s="43"/>
      <c r="S182" s="43"/>
      <c r="T182" s="43">
        <v>1</v>
      </c>
      <c r="U182" s="43">
        <v>1</v>
      </c>
      <c r="V182" s="43"/>
      <c r="W182" s="43"/>
      <c r="X182" s="43"/>
      <c r="Y182" s="43"/>
      <c r="Z182" s="43"/>
      <c r="AA182" s="43"/>
      <c r="AB182" s="43"/>
      <c r="AC182" s="43"/>
      <c r="AD182" s="43"/>
      <c r="AE182" s="43"/>
      <c r="AF182" s="43">
        <v>1</v>
      </c>
      <c r="AG182" s="43">
        <v>1</v>
      </c>
      <c r="AH182" s="43"/>
      <c r="AI182" s="43"/>
      <c r="AJ182" s="43"/>
      <c r="AK182" s="43"/>
      <c r="AL182" s="43"/>
      <c r="AM182" s="43"/>
      <c r="AN182" s="43"/>
      <c r="AO182" s="43"/>
      <c r="AP182" s="43"/>
      <c r="AQ182" s="43"/>
      <c r="AR182" s="43">
        <v>1</v>
      </c>
      <c r="AS182" s="43">
        <v>1</v>
      </c>
      <c r="AT182" s="43">
        <v>1</v>
      </c>
      <c r="AU182" s="43">
        <v>1</v>
      </c>
      <c r="AV182" s="43">
        <v>1</v>
      </c>
      <c r="AW182" s="43">
        <v>1</v>
      </c>
      <c r="AX182" s="43">
        <v>1</v>
      </c>
      <c r="AY182" s="43">
        <v>1</v>
      </c>
      <c r="AZ182" s="43">
        <v>1</v>
      </c>
      <c r="BA182" s="43">
        <v>1</v>
      </c>
      <c r="BB182" s="43"/>
      <c r="BC182" s="43"/>
      <c r="BD182" s="43"/>
      <c r="BE182" s="43"/>
      <c r="BF182" s="43"/>
      <c r="BG182" s="43"/>
      <c r="BH182" s="43">
        <v>1</v>
      </c>
      <c r="BI182" s="43">
        <v>1</v>
      </c>
      <c r="BJ182" s="43">
        <v>1</v>
      </c>
      <c r="BK182" s="43">
        <v>1</v>
      </c>
      <c r="BL182" s="43">
        <v>1</v>
      </c>
      <c r="BM182" s="43">
        <v>1</v>
      </c>
      <c r="BN182" s="43">
        <v>1</v>
      </c>
      <c r="BO182" s="43">
        <v>1</v>
      </c>
      <c r="BP182" s="43">
        <v>1</v>
      </c>
      <c r="BQ182" s="43"/>
      <c r="BR182" s="43"/>
      <c r="BS182" s="43"/>
      <c r="BT182" s="43"/>
      <c r="BU182" s="43"/>
      <c r="BV182" s="43"/>
      <c r="BW182" s="43"/>
      <c r="BX182" s="43"/>
      <c r="BY182" s="43"/>
      <c r="BZ182" s="43"/>
      <c r="CA182" s="43"/>
      <c r="CB182" s="43">
        <v>1</v>
      </c>
      <c r="CC182" s="43">
        <v>1</v>
      </c>
      <c r="CD182" s="43"/>
      <c r="CE182" s="43"/>
      <c r="CF182" s="43"/>
      <c r="CG182" s="43"/>
      <c r="CH182" s="43"/>
      <c r="CI182" s="43"/>
      <c r="CJ182" s="43"/>
      <c r="CK182" s="43"/>
      <c r="CL182" s="43"/>
      <c r="CM182" s="43"/>
      <c r="CN182" s="43"/>
      <c r="CO182" s="43"/>
      <c r="CP182" s="43"/>
      <c r="CQ182" s="43"/>
      <c r="CR182" s="43"/>
      <c r="CS182" s="43"/>
      <c r="CT182" s="43"/>
      <c r="CU182" s="43"/>
      <c r="CV182" s="43"/>
      <c r="CW182" s="36"/>
    </row>
    <row r="183" spans="1:109">
      <c r="A183" s="42"/>
      <c r="B183" s="43"/>
      <c r="C183" s="43"/>
      <c r="D183" s="43"/>
      <c r="E183" s="43"/>
      <c r="F183" s="43"/>
      <c r="G183" s="43"/>
      <c r="H183" s="43"/>
      <c r="I183" s="43"/>
      <c r="J183" s="43"/>
      <c r="K183" s="43"/>
      <c r="L183" s="43"/>
      <c r="M183" s="43"/>
      <c r="N183" s="43"/>
      <c r="O183" s="43"/>
      <c r="P183" s="43"/>
      <c r="Q183" s="43"/>
      <c r="R183" s="43"/>
      <c r="S183" s="43"/>
      <c r="T183" s="43">
        <v>1</v>
      </c>
      <c r="U183" s="43">
        <v>1</v>
      </c>
      <c r="V183" s="43"/>
      <c r="W183" s="43"/>
      <c r="X183" s="43"/>
      <c r="Y183" s="43"/>
      <c r="Z183" s="43"/>
      <c r="AA183" s="43"/>
      <c r="AB183" s="43"/>
      <c r="AC183" s="43"/>
      <c r="AD183" s="43"/>
      <c r="AE183" s="43"/>
      <c r="AF183" s="43">
        <v>1</v>
      </c>
      <c r="AG183" s="43">
        <v>1</v>
      </c>
      <c r="AH183" s="43"/>
      <c r="AI183" s="43"/>
      <c r="AJ183" s="43"/>
      <c r="AK183" s="43"/>
      <c r="AL183" s="43"/>
      <c r="AM183" s="43"/>
      <c r="AN183" s="43"/>
      <c r="AO183" s="43"/>
      <c r="AP183" s="43"/>
      <c r="AQ183" s="43"/>
      <c r="AR183" s="43">
        <v>1</v>
      </c>
      <c r="AS183" s="43">
        <v>1</v>
      </c>
      <c r="AT183" s="43"/>
      <c r="AU183" s="43"/>
      <c r="AV183" s="43"/>
      <c r="AW183" s="43"/>
      <c r="AX183" s="43"/>
      <c r="AY183" s="43"/>
      <c r="AZ183" s="43">
        <v>1</v>
      </c>
      <c r="BA183" s="43">
        <v>1</v>
      </c>
      <c r="BB183" s="43"/>
      <c r="BC183" s="43"/>
      <c r="BD183" s="43"/>
      <c r="BE183" s="43"/>
      <c r="BF183" s="43"/>
      <c r="BG183" s="43"/>
      <c r="BH183" s="43">
        <v>1</v>
      </c>
      <c r="BI183" s="43">
        <v>1</v>
      </c>
      <c r="BJ183" s="43"/>
      <c r="BK183" s="43"/>
      <c r="BL183" s="43">
        <v>1</v>
      </c>
      <c r="BM183" s="43">
        <v>1</v>
      </c>
      <c r="BN183" s="43">
        <v>1</v>
      </c>
      <c r="BO183" s="43"/>
      <c r="BP183" s="43"/>
      <c r="BQ183" s="43"/>
      <c r="BR183" s="43"/>
      <c r="BS183" s="43"/>
      <c r="BT183" s="43"/>
      <c r="BU183" s="43"/>
      <c r="BV183" s="43"/>
      <c r="BW183" s="43"/>
      <c r="BX183" s="43"/>
      <c r="BY183" s="43"/>
      <c r="BZ183" s="43"/>
      <c r="CA183" s="43"/>
      <c r="CB183" s="43">
        <v>1</v>
      </c>
      <c r="CC183" s="43">
        <v>1</v>
      </c>
      <c r="CD183" s="43"/>
      <c r="CE183" s="43"/>
      <c r="CF183" s="43"/>
      <c r="CG183" s="43"/>
      <c r="CH183" s="43"/>
      <c r="CI183" s="43"/>
      <c r="CJ183" s="43"/>
      <c r="CK183" s="43"/>
      <c r="CL183" s="43"/>
      <c r="CM183" s="43"/>
      <c r="CN183" s="43"/>
      <c r="CO183" s="43"/>
      <c r="CP183" s="43"/>
      <c r="CQ183" s="43"/>
      <c r="CR183" s="43"/>
      <c r="CS183" s="43"/>
      <c r="CT183" s="43"/>
      <c r="CU183" s="43"/>
      <c r="CV183" s="43"/>
      <c r="CW183" s="36"/>
      <c r="DC183">
        <v>1</v>
      </c>
      <c r="DD183">
        <v>1</v>
      </c>
      <c r="DE183">
        <v>1</v>
      </c>
    </row>
    <row r="184" spans="1:109">
      <c r="A184" s="42"/>
      <c r="B184" s="43"/>
      <c r="C184" s="43"/>
      <c r="D184" s="43"/>
      <c r="E184" s="43"/>
      <c r="F184" s="43"/>
      <c r="G184" s="43"/>
      <c r="H184" s="43"/>
      <c r="I184" s="43"/>
      <c r="J184" s="43"/>
      <c r="K184" s="43"/>
      <c r="L184" s="43"/>
      <c r="M184" s="43"/>
      <c r="N184" s="43"/>
      <c r="O184" s="43"/>
      <c r="P184" s="43"/>
      <c r="Q184" s="43"/>
      <c r="R184" s="43"/>
      <c r="S184" s="43"/>
      <c r="T184" s="43">
        <v>1</v>
      </c>
      <c r="U184" s="43">
        <v>1</v>
      </c>
      <c r="V184" s="43"/>
      <c r="W184" s="43"/>
      <c r="X184" s="43"/>
      <c r="Y184" s="43"/>
      <c r="Z184" s="43"/>
      <c r="AA184" s="43"/>
      <c r="AB184" s="43"/>
      <c r="AC184" s="43"/>
      <c r="AD184" s="43"/>
      <c r="AE184" s="43"/>
      <c r="AF184" s="43">
        <v>1</v>
      </c>
      <c r="AG184" s="43">
        <v>1</v>
      </c>
      <c r="AH184" s="43"/>
      <c r="AI184" s="43"/>
      <c r="AJ184" s="43"/>
      <c r="AK184" s="43"/>
      <c r="AL184" s="43"/>
      <c r="AM184" s="43"/>
      <c r="AN184" s="43"/>
      <c r="AO184" s="43"/>
      <c r="AP184" s="43"/>
      <c r="AQ184" s="43"/>
      <c r="AR184" s="43">
        <v>1</v>
      </c>
      <c r="AS184" s="43">
        <v>1</v>
      </c>
      <c r="AT184" s="43"/>
      <c r="AU184" s="43"/>
      <c r="AV184" s="43"/>
      <c r="AW184" s="43"/>
      <c r="AX184" s="43"/>
      <c r="AY184" s="43"/>
      <c r="AZ184" s="43">
        <v>1</v>
      </c>
      <c r="BA184" s="43">
        <v>1</v>
      </c>
      <c r="BB184" s="43"/>
      <c r="BC184" s="43"/>
      <c r="BD184" s="43"/>
      <c r="BE184" s="43"/>
      <c r="BF184" s="43"/>
      <c r="BG184" s="43"/>
      <c r="BH184" s="43">
        <v>1</v>
      </c>
      <c r="BI184" s="43">
        <v>1</v>
      </c>
      <c r="BJ184" s="43"/>
      <c r="BK184" s="43"/>
      <c r="BL184" s="43"/>
      <c r="BM184" s="43">
        <v>1</v>
      </c>
      <c r="BN184" s="43">
        <v>1</v>
      </c>
      <c r="BO184" s="43">
        <v>1</v>
      </c>
      <c r="BP184" s="43"/>
      <c r="BQ184" s="43"/>
      <c r="BR184" s="43"/>
      <c r="BS184" s="43"/>
      <c r="BT184" s="43"/>
      <c r="BU184" s="43"/>
      <c r="BV184" s="43"/>
      <c r="BW184" s="43"/>
      <c r="BX184" s="43"/>
      <c r="BY184" s="43"/>
      <c r="BZ184" s="43"/>
      <c r="CA184" s="43"/>
      <c r="CB184" s="43">
        <v>1</v>
      </c>
      <c r="CC184" s="43">
        <v>1</v>
      </c>
      <c r="CD184" s="43"/>
      <c r="CE184" s="43"/>
      <c r="CF184" s="43"/>
      <c r="CG184" s="43"/>
      <c r="CH184" s="43"/>
      <c r="CI184" s="43"/>
      <c r="CJ184" s="43"/>
      <c r="CK184" s="43"/>
      <c r="CL184" s="43"/>
      <c r="CM184" s="43"/>
      <c r="CN184" s="43"/>
      <c r="CO184" s="43"/>
      <c r="CP184" s="43"/>
      <c r="CQ184" s="43"/>
      <c r="CR184" s="43"/>
      <c r="CS184" s="43"/>
      <c r="CT184" s="43"/>
      <c r="CU184" s="43"/>
      <c r="CV184" s="43"/>
      <c r="CW184" s="36"/>
      <c r="DC184">
        <v>1</v>
      </c>
      <c r="DE184">
        <v>1</v>
      </c>
    </row>
    <row r="185" spans="1:109">
      <c r="A185" s="42"/>
      <c r="B185" s="43"/>
      <c r="C185" s="43"/>
      <c r="D185" s="43"/>
      <c r="E185" s="43"/>
      <c r="F185" s="43"/>
      <c r="G185" s="43"/>
      <c r="H185" s="43"/>
      <c r="I185" s="43"/>
      <c r="J185" s="43"/>
      <c r="K185" s="43"/>
      <c r="L185" s="43">
        <v>1</v>
      </c>
      <c r="M185" s="43">
        <v>1</v>
      </c>
      <c r="N185" s="43">
        <v>1</v>
      </c>
      <c r="O185" s="43">
        <v>1</v>
      </c>
      <c r="P185" s="43">
        <v>1</v>
      </c>
      <c r="Q185" s="43">
        <v>1</v>
      </c>
      <c r="R185" s="43">
        <v>1</v>
      </c>
      <c r="S185" s="43">
        <v>1</v>
      </c>
      <c r="T185" s="43">
        <v>1</v>
      </c>
      <c r="U185" s="43">
        <v>1</v>
      </c>
      <c r="V185" s="43"/>
      <c r="W185" s="43"/>
      <c r="X185" s="43"/>
      <c r="Y185" s="43"/>
      <c r="Z185" s="43"/>
      <c r="AA185" s="43"/>
      <c r="AB185" s="43"/>
      <c r="AC185" s="43"/>
      <c r="AD185" s="43"/>
      <c r="AE185" s="43"/>
      <c r="AF185" s="43">
        <v>1</v>
      </c>
      <c r="AG185" s="43">
        <v>1</v>
      </c>
      <c r="AH185" s="43"/>
      <c r="AI185" s="43"/>
      <c r="AJ185" s="43"/>
      <c r="AK185" s="43"/>
      <c r="AL185" s="43"/>
      <c r="AM185" s="43"/>
      <c r="AN185" s="43"/>
      <c r="AO185" s="43"/>
      <c r="AP185" s="43"/>
      <c r="AQ185" s="43"/>
      <c r="AR185" s="43">
        <v>1</v>
      </c>
      <c r="AS185" s="43">
        <v>1</v>
      </c>
      <c r="AT185" s="43"/>
      <c r="AU185" s="43"/>
      <c r="AV185" s="43"/>
      <c r="AW185" s="43"/>
      <c r="AX185" s="43"/>
      <c r="AY185" s="43"/>
      <c r="AZ185" s="43">
        <v>1</v>
      </c>
      <c r="BA185" s="43">
        <v>1</v>
      </c>
      <c r="BB185" s="43"/>
      <c r="BC185" s="43"/>
      <c r="BD185" s="43"/>
      <c r="BE185" s="43"/>
      <c r="BF185" s="43"/>
      <c r="BG185" s="43"/>
      <c r="BH185" s="43">
        <v>1</v>
      </c>
      <c r="BI185" s="43">
        <v>1</v>
      </c>
      <c r="BJ185" s="43"/>
      <c r="BK185" s="43"/>
      <c r="BL185" s="43"/>
      <c r="BM185" s="43"/>
      <c r="BN185" s="43">
        <v>1</v>
      </c>
      <c r="BO185" s="43">
        <v>1</v>
      </c>
      <c r="BP185" s="43">
        <v>1</v>
      </c>
      <c r="BQ185" s="43"/>
      <c r="BR185" s="43"/>
      <c r="BS185" s="43"/>
      <c r="BT185" s="43"/>
      <c r="BU185" s="43"/>
      <c r="BV185" s="43"/>
      <c r="BW185" s="43"/>
      <c r="BX185" s="43"/>
      <c r="BY185" s="43"/>
      <c r="BZ185" s="43"/>
      <c r="CA185" s="43"/>
      <c r="CB185" s="43">
        <v>1</v>
      </c>
      <c r="CC185" s="43">
        <v>1</v>
      </c>
      <c r="CD185" s="43"/>
      <c r="CE185" s="43"/>
      <c r="CF185" s="43"/>
      <c r="CG185" s="43"/>
      <c r="CH185" s="43"/>
      <c r="CI185" s="43"/>
      <c r="CJ185" s="43"/>
      <c r="CK185" s="43"/>
      <c r="CL185" s="43"/>
      <c r="CM185" s="43"/>
      <c r="CN185" s="43"/>
      <c r="CO185" s="43"/>
      <c r="CP185" s="43"/>
      <c r="CQ185" s="43"/>
      <c r="CR185" s="43"/>
      <c r="CS185" s="43"/>
      <c r="CT185" s="43"/>
      <c r="CU185" s="43"/>
      <c r="CV185" s="43"/>
      <c r="CW185" s="36"/>
      <c r="DC185">
        <v>1</v>
      </c>
      <c r="DD185">
        <v>1</v>
      </c>
      <c r="DE185">
        <v>1</v>
      </c>
    </row>
    <row r="186" spans="1:109">
      <c r="A186" s="42"/>
      <c r="B186" s="43"/>
      <c r="C186" s="43"/>
      <c r="D186" s="43"/>
      <c r="E186" s="43"/>
      <c r="F186" s="43"/>
      <c r="G186" s="43"/>
      <c r="H186" s="43"/>
      <c r="I186" s="43"/>
      <c r="J186" s="43"/>
      <c r="K186" s="43"/>
      <c r="L186" s="43">
        <v>1</v>
      </c>
      <c r="M186" s="43">
        <v>1</v>
      </c>
      <c r="N186" s="43">
        <v>1</v>
      </c>
      <c r="O186" s="43">
        <v>1</v>
      </c>
      <c r="P186" s="43">
        <v>1</v>
      </c>
      <c r="Q186" s="43">
        <v>1</v>
      </c>
      <c r="R186" s="43">
        <v>1</v>
      </c>
      <c r="S186" s="43">
        <v>1</v>
      </c>
      <c r="T186" s="43">
        <v>1</v>
      </c>
      <c r="U186" s="43"/>
      <c r="V186" s="43"/>
      <c r="W186" s="43"/>
      <c r="X186" s="43"/>
      <c r="Y186" s="43"/>
      <c r="Z186" s="43"/>
      <c r="AA186" s="43"/>
      <c r="AB186" s="43"/>
      <c r="AC186" s="43"/>
      <c r="AD186" s="43"/>
      <c r="AE186" s="43"/>
      <c r="AF186" s="43">
        <v>1</v>
      </c>
      <c r="AG186" s="43">
        <v>1</v>
      </c>
      <c r="AH186" s="43"/>
      <c r="AI186" s="43"/>
      <c r="AJ186" s="43"/>
      <c r="AK186" s="43"/>
      <c r="AL186" s="43"/>
      <c r="AM186" s="43"/>
      <c r="AN186" s="43"/>
      <c r="AO186" s="43"/>
      <c r="AP186" s="43"/>
      <c r="AQ186" s="43"/>
      <c r="AR186" s="43">
        <v>1</v>
      </c>
      <c r="AS186" s="43">
        <v>1</v>
      </c>
      <c r="AT186" s="43"/>
      <c r="AU186" s="43"/>
      <c r="AV186" s="43"/>
      <c r="AW186" s="43"/>
      <c r="AX186" s="43"/>
      <c r="AY186" s="43"/>
      <c r="AZ186" s="43">
        <v>1</v>
      </c>
      <c r="BA186" s="43">
        <v>1</v>
      </c>
      <c r="BB186" s="43"/>
      <c r="BC186" s="43"/>
      <c r="BD186" s="43"/>
      <c r="BE186" s="43"/>
      <c r="BF186" s="43"/>
      <c r="BG186" s="43"/>
      <c r="BH186" s="43">
        <v>1</v>
      </c>
      <c r="BI186" s="43">
        <v>1</v>
      </c>
      <c r="BJ186" s="43"/>
      <c r="BK186" s="43"/>
      <c r="BL186" s="43"/>
      <c r="BM186" s="43"/>
      <c r="BN186" s="43"/>
      <c r="BO186" s="43">
        <v>1</v>
      </c>
      <c r="BP186" s="43">
        <v>1</v>
      </c>
      <c r="BQ186" s="43">
        <v>1</v>
      </c>
      <c r="BR186" s="43"/>
      <c r="BS186" s="43"/>
      <c r="BT186" s="43"/>
      <c r="BU186" s="43"/>
      <c r="BV186" s="43"/>
      <c r="BW186" s="43"/>
      <c r="BX186" s="43"/>
      <c r="BY186" s="43"/>
      <c r="BZ186" s="43"/>
      <c r="CA186" s="43"/>
      <c r="CB186" s="43">
        <v>1</v>
      </c>
      <c r="CC186" s="43">
        <v>1</v>
      </c>
      <c r="CD186" s="43"/>
      <c r="CE186" s="43"/>
      <c r="CF186" s="43"/>
      <c r="CG186" s="43"/>
      <c r="CH186" s="43"/>
      <c r="CI186" s="43"/>
      <c r="CJ186" s="43"/>
      <c r="CK186" s="43"/>
      <c r="CL186" s="43"/>
      <c r="CM186" s="43"/>
      <c r="CN186" s="43"/>
      <c r="CO186" s="43"/>
      <c r="CP186" s="43"/>
      <c r="CQ186" s="43"/>
      <c r="CR186" s="43"/>
      <c r="CS186" s="43"/>
      <c r="CT186" s="43"/>
      <c r="CU186" s="43"/>
      <c r="CV186" s="43"/>
      <c r="CW186" s="36"/>
      <c r="DE186">
        <v>1</v>
      </c>
    </row>
    <row r="187" spans="1:109">
      <c r="A187" s="42"/>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c r="CH187" s="43"/>
      <c r="CI187" s="43"/>
      <c r="CJ187" s="43"/>
      <c r="CK187" s="43"/>
      <c r="CL187" s="43"/>
      <c r="CM187" s="43"/>
      <c r="CN187" s="43"/>
      <c r="CO187" s="43"/>
      <c r="CP187" s="43"/>
      <c r="CQ187" s="43"/>
      <c r="CR187" s="43"/>
      <c r="CS187" s="43"/>
      <c r="CT187" s="43"/>
      <c r="CU187" s="43"/>
      <c r="CV187" s="43"/>
      <c r="CW187" s="36"/>
      <c r="DC187">
        <v>1</v>
      </c>
      <c r="DD187">
        <v>1</v>
      </c>
    </row>
    <row r="188" spans="1:109">
      <c r="A188" s="42"/>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c r="CH188" s="43"/>
      <c r="CI188" s="43"/>
      <c r="CJ188" s="43"/>
      <c r="CK188" s="43"/>
      <c r="CL188" s="43"/>
      <c r="CM188" s="43"/>
      <c r="CN188" s="43"/>
      <c r="CO188" s="43"/>
      <c r="CP188" s="43"/>
      <c r="CQ188" s="43"/>
      <c r="CR188" s="43"/>
      <c r="CS188" s="43"/>
      <c r="CT188" s="43"/>
      <c r="CU188" s="43"/>
      <c r="CV188" s="43"/>
      <c r="CW188" s="36"/>
    </row>
    <row r="189" spans="1:109">
      <c r="A189" s="42"/>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c r="CH189" s="43"/>
      <c r="CI189" s="43"/>
      <c r="CJ189" s="43"/>
      <c r="CK189" s="43"/>
      <c r="CL189" s="43"/>
      <c r="CM189" s="43"/>
      <c r="CN189" s="43"/>
      <c r="CO189" s="43"/>
      <c r="CP189" s="43"/>
      <c r="CQ189" s="43"/>
      <c r="CR189" s="43"/>
      <c r="CS189" s="43"/>
      <c r="CT189" s="43"/>
      <c r="CU189" s="43"/>
      <c r="CV189" s="43"/>
      <c r="CW189" s="36"/>
    </row>
    <row r="190" spans="1:109">
      <c r="A190" s="42"/>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c r="CH190" s="43"/>
      <c r="CI190" s="43"/>
      <c r="CJ190" s="43"/>
      <c r="CK190" s="43"/>
      <c r="CL190" s="43"/>
      <c r="CM190" s="43"/>
      <c r="CN190" s="43"/>
      <c r="CO190" s="43"/>
      <c r="CP190" s="43"/>
      <c r="CQ190" s="43"/>
      <c r="CR190" s="43"/>
      <c r="CS190" s="43"/>
      <c r="CT190" s="43"/>
      <c r="CU190" s="43"/>
      <c r="CV190" s="43"/>
      <c r="CW190" s="36"/>
    </row>
    <row r="191" spans="1:109">
      <c r="A191" s="42"/>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c r="CH191" s="43"/>
      <c r="CI191" s="43"/>
      <c r="CJ191" s="43"/>
      <c r="CK191" s="43"/>
      <c r="CL191" s="43"/>
      <c r="CM191" s="43"/>
      <c r="CN191" s="43"/>
      <c r="CO191" s="43"/>
      <c r="CP191" s="43"/>
      <c r="CQ191" s="43"/>
      <c r="CR191" s="43"/>
      <c r="CS191" s="43"/>
      <c r="CT191" s="43"/>
      <c r="CU191" s="43"/>
      <c r="CV191" s="43"/>
      <c r="CW191" s="36"/>
    </row>
    <row r="192" spans="1:109">
      <c r="A192" s="42"/>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c r="CH192" s="43"/>
      <c r="CI192" s="43"/>
      <c r="CJ192" s="43"/>
      <c r="CK192" s="43"/>
      <c r="CL192" s="43"/>
      <c r="CM192" s="43"/>
      <c r="CN192" s="43"/>
      <c r="CO192" s="43"/>
      <c r="CP192" s="43"/>
      <c r="CQ192" s="43"/>
      <c r="CR192" s="43"/>
      <c r="CS192" s="43"/>
      <c r="CT192" s="43"/>
      <c r="CU192" s="43"/>
      <c r="CV192" s="43"/>
      <c r="CW192" s="36"/>
    </row>
    <row r="193" spans="1:101">
      <c r="A193" s="42"/>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c r="CH193" s="43"/>
      <c r="CI193" s="43"/>
      <c r="CJ193" s="43"/>
      <c r="CK193" s="43"/>
      <c r="CL193" s="43"/>
      <c r="CM193" s="43"/>
      <c r="CN193" s="43"/>
      <c r="CO193" s="43"/>
      <c r="CP193" s="43"/>
      <c r="CQ193" s="43"/>
      <c r="CR193" s="43"/>
      <c r="CS193" s="43"/>
      <c r="CT193" s="43"/>
      <c r="CU193" s="43"/>
      <c r="CV193" s="43"/>
      <c r="CW193" s="36"/>
    </row>
    <row r="194" spans="1:101">
      <c r="A194" s="42"/>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c r="CH194" s="43"/>
      <c r="CI194" s="43"/>
      <c r="CJ194" s="43"/>
      <c r="CK194" s="43"/>
      <c r="CL194" s="43"/>
      <c r="CM194" s="43"/>
      <c r="CN194" s="43"/>
      <c r="CO194" s="43"/>
      <c r="CP194" s="43"/>
      <c r="CQ194" s="43"/>
      <c r="CR194" s="43"/>
      <c r="CS194" s="43"/>
      <c r="CT194" s="43"/>
      <c r="CU194" s="43"/>
      <c r="CV194" s="43"/>
      <c r="CW194" s="36"/>
    </row>
    <row r="195" spans="1:101">
      <c r="A195" s="42"/>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c r="CH195" s="43"/>
      <c r="CI195" s="43"/>
      <c r="CJ195" s="43"/>
      <c r="CK195" s="43"/>
      <c r="CL195" s="43"/>
      <c r="CM195" s="43"/>
      <c r="CN195" s="43"/>
      <c r="CO195" s="43"/>
      <c r="CP195" s="43"/>
      <c r="CQ195" s="43"/>
      <c r="CR195" s="43"/>
      <c r="CS195" s="43"/>
      <c r="CT195" s="43"/>
      <c r="CU195" s="43"/>
      <c r="CV195" s="43"/>
      <c r="CW195" s="36"/>
    </row>
    <row r="196" spans="1:101">
      <c r="A196" s="42"/>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c r="CH196" s="43"/>
      <c r="CI196" s="43"/>
      <c r="CJ196" s="43"/>
      <c r="CK196" s="43"/>
      <c r="CL196" s="43"/>
      <c r="CM196" s="43"/>
      <c r="CN196" s="43"/>
      <c r="CO196" s="43"/>
      <c r="CP196" s="43"/>
      <c r="CQ196" s="43"/>
      <c r="CR196" s="43"/>
      <c r="CS196" s="43"/>
      <c r="CT196" s="43"/>
      <c r="CU196" s="43"/>
      <c r="CV196" s="43"/>
      <c r="CW196" s="36"/>
    </row>
    <row r="197" spans="1:101">
      <c r="A197" s="42"/>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c r="CH197" s="43"/>
      <c r="CI197" s="43"/>
      <c r="CJ197" s="43"/>
      <c r="CK197" s="43"/>
      <c r="CL197" s="43"/>
      <c r="CM197" s="43"/>
      <c r="CN197" s="43"/>
      <c r="CO197" s="43"/>
      <c r="CP197" s="43"/>
      <c r="CQ197" s="43"/>
      <c r="CR197" s="43"/>
      <c r="CS197" s="43"/>
      <c r="CT197" s="43"/>
      <c r="CU197" s="43"/>
      <c r="CV197" s="43"/>
      <c r="CW197" s="36"/>
    </row>
    <row r="198" spans="1:101">
      <c r="A198" s="42"/>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c r="CH198" s="43"/>
      <c r="CI198" s="43"/>
      <c r="CJ198" s="43"/>
      <c r="CK198" s="43"/>
      <c r="CL198" s="43"/>
      <c r="CM198" s="43"/>
      <c r="CN198" s="43"/>
      <c r="CO198" s="43"/>
      <c r="CP198" s="43"/>
      <c r="CQ198" s="43"/>
      <c r="CR198" s="43"/>
      <c r="CS198" s="43"/>
      <c r="CT198" s="43"/>
      <c r="CU198" s="43"/>
      <c r="CV198" s="43"/>
      <c r="CW198" s="36"/>
    </row>
    <row r="199" spans="1:101">
      <c r="A199" s="42"/>
      <c r="B199" s="43"/>
      <c r="C199" s="43"/>
      <c r="D199" s="43"/>
      <c r="E199" s="43"/>
      <c r="F199" s="43"/>
      <c r="G199" s="43"/>
      <c r="H199" s="43"/>
      <c r="I199" s="43"/>
      <c r="J199" s="43"/>
      <c r="K199" s="43"/>
      <c r="L199" s="43"/>
      <c r="M199" s="43">
        <v>1</v>
      </c>
      <c r="N199" s="43">
        <v>1</v>
      </c>
      <c r="O199" s="43">
        <v>1</v>
      </c>
      <c r="P199" s="43">
        <v>1</v>
      </c>
      <c r="Q199" s="43">
        <v>1</v>
      </c>
      <c r="R199" s="43">
        <v>1</v>
      </c>
      <c r="S199" s="43">
        <v>1</v>
      </c>
      <c r="T199" s="43">
        <v>1</v>
      </c>
      <c r="U199" s="43"/>
      <c r="V199" s="43"/>
      <c r="W199" s="43"/>
      <c r="X199" s="43"/>
      <c r="Y199" s="43"/>
      <c r="Z199" s="43"/>
      <c r="AA199" s="43"/>
      <c r="AB199" s="43"/>
      <c r="AC199" s="43">
        <v>1</v>
      </c>
      <c r="AD199" s="43">
        <v>1</v>
      </c>
      <c r="AE199" s="43">
        <v>1</v>
      </c>
      <c r="AF199" s="43">
        <v>1</v>
      </c>
      <c r="AG199" s="43">
        <v>1</v>
      </c>
      <c r="AH199" s="43">
        <v>1</v>
      </c>
      <c r="AI199" s="43">
        <v>1</v>
      </c>
      <c r="AJ199" s="43">
        <v>1</v>
      </c>
      <c r="AK199" s="43">
        <v>1</v>
      </c>
      <c r="AL199" s="43"/>
      <c r="AM199" s="43"/>
      <c r="AN199" s="43"/>
      <c r="AO199" s="43"/>
      <c r="AP199" s="43"/>
      <c r="AQ199" s="43"/>
      <c r="AR199" s="43"/>
      <c r="AS199" s="43">
        <v>1</v>
      </c>
      <c r="AT199" s="43">
        <v>1</v>
      </c>
      <c r="AU199" s="43">
        <v>1</v>
      </c>
      <c r="AV199" s="43">
        <v>1</v>
      </c>
      <c r="AW199" s="43">
        <v>1</v>
      </c>
      <c r="AX199" s="43">
        <v>1</v>
      </c>
      <c r="AY199" s="43">
        <v>1</v>
      </c>
      <c r="AZ199" s="43">
        <v>1</v>
      </c>
      <c r="BA199" s="43"/>
      <c r="BB199" s="43"/>
      <c r="BC199" s="43"/>
      <c r="BD199" s="43"/>
      <c r="BE199" s="43"/>
      <c r="BF199" s="43"/>
      <c r="BG199" s="43"/>
      <c r="BH199" s="43"/>
      <c r="BI199" s="43">
        <v>1</v>
      </c>
      <c r="BJ199" s="43">
        <v>1</v>
      </c>
      <c r="BK199" s="43">
        <v>1</v>
      </c>
      <c r="BL199" s="43">
        <v>1</v>
      </c>
      <c r="BM199" s="43">
        <v>1</v>
      </c>
      <c r="BN199" s="43">
        <v>1</v>
      </c>
      <c r="BO199" s="43">
        <v>1</v>
      </c>
      <c r="BP199" s="43">
        <v>1</v>
      </c>
      <c r="BQ199" s="43"/>
      <c r="BR199" s="43"/>
      <c r="BS199" s="43"/>
      <c r="BT199" s="43"/>
      <c r="BU199" s="43"/>
      <c r="BV199" s="43"/>
      <c r="BW199" s="43"/>
      <c r="BX199" s="43">
        <v>1</v>
      </c>
      <c r="BY199" s="43"/>
      <c r="BZ199" s="43"/>
      <c r="CA199" s="43"/>
      <c r="CB199" s="43"/>
      <c r="CC199" s="43"/>
      <c r="CD199" s="43"/>
      <c r="CE199" s="43"/>
      <c r="CF199" s="43">
        <v>1</v>
      </c>
      <c r="CG199" s="43">
        <v>1</v>
      </c>
      <c r="CH199" s="43"/>
      <c r="CI199" s="43"/>
      <c r="CJ199" s="43"/>
      <c r="CK199" s="43"/>
      <c r="CL199" s="43"/>
      <c r="CM199" s="43"/>
      <c r="CN199" s="43"/>
      <c r="CO199" s="43"/>
      <c r="CP199" s="43"/>
      <c r="CQ199" s="43"/>
      <c r="CR199" s="43"/>
      <c r="CS199" s="43"/>
      <c r="CT199" s="43"/>
      <c r="CU199" s="43"/>
      <c r="CV199" s="43"/>
      <c r="CW199" s="36"/>
    </row>
    <row r="200" spans="1:101">
      <c r="A200" s="42"/>
      <c r="B200" s="43"/>
      <c r="C200" s="43"/>
      <c r="D200" s="43"/>
      <c r="E200" s="43"/>
      <c r="F200" s="43"/>
      <c r="G200" s="43"/>
      <c r="H200" s="43"/>
      <c r="I200" s="43"/>
      <c r="J200" s="43"/>
      <c r="K200" s="43"/>
      <c r="L200" s="43">
        <v>1</v>
      </c>
      <c r="M200" s="43">
        <v>1</v>
      </c>
      <c r="N200" s="43">
        <v>1</v>
      </c>
      <c r="O200" s="43">
        <v>1</v>
      </c>
      <c r="P200" s="43">
        <v>1</v>
      </c>
      <c r="Q200" s="43">
        <v>1</v>
      </c>
      <c r="R200" s="43">
        <v>1</v>
      </c>
      <c r="S200" s="43">
        <v>1</v>
      </c>
      <c r="T200" s="43">
        <v>1</v>
      </c>
      <c r="U200" s="43">
        <v>1</v>
      </c>
      <c r="V200" s="43"/>
      <c r="W200" s="43"/>
      <c r="X200" s="43"/>
      <c r="Y200" s="43"/>
      <c r="Z200" s="43"/>
      <c r="AA200" s="43"/>
      <c r="AB200" s="43">
        <v>1</v>
      </c>
      <c r="AC200" s="43">
        <v>1</v>
      </c>
      <c r="AD200" s="43">
        <v>1</v>
      </c>
      <c r="AE200" s="43">
        <v>1</v>
      </c>
      <c r="AF200" s="43">
        <v>1</v>
      </c>
      <c r="AG200" s="43">
        <v>1</v>
      </c>
      <c r="AH200" s="43">
        <v>1</v>
      </c>
      <c r="AI200" s="43">
        <v>1</v>
      </c>
      <c r="AJ200" s="43">
        <v>1</v>
      </c>
      <c r="AK200" s="43">
        <v>1</v>
      </c>
      <c r="AL200" s="43"/>
      <c r="AM200" s="43"/>
      <c r="AN200" s="43"/>
      <c r="AO200" s="43"/>
      <c r="AP200" s="43"/>
      <c r="AQ200" s="43"/>
      <c r="AR200" s="43">
        <v>1</v>
      </c>
      <c r="AS200" s="43">
        <v>1</v>
      </c>
      <c r="AT200" s="43">
        <v>1</v>
      </c>
      <c r="AU200" s="43">
        <v>1</v>
      </c>
      <c r="AV200" s="43">
        <v>1</v>
      </c>
      <c r="AW200" s="43">
        <v>1</v>
      </c>
      <c r="AX200" s="43">
        <v>1</v>
      </c>
      <c r="AY200" s="43">
        <v>1</v>
      </c>
      <c r="AZ200" s="43">
        <v>1</v>
      </c>
      <c r="BA200" s="43">
        <v>1</v>
      </c>
      <c r="BB200" s="43"/>
      <c r="BC200" s="43"/>
      <c r="BD200" s="43"/>
      <c r="BE200" s="43"/>
      <c r="BF200" s="43"/>
      <c r="BG200" s="43"/>
      <c r="BH200" s="43"/>
      <c r="BI200" s="43">
        <v>1</v>
      </c>
      <c r="BJ200" s="43">
        <v>1</v>
      </c>
      <c r="BK200" s="43">
        <v>1</v>
      </c>
      <c r="BL200" s="43">
        <v>1</v>
      </c>
      <c r="BM200" s="43">
        <v>1</v>
      </c>
      <c r="BN200" s="43">
        <v>1</v>
      </c>
      <c r="BO200" s="43">
        <v>1</v>
      </c>
      <c r="BP200" s="43">
        <v>1</v>
      </c>
      <c r="BQ200" s="43"/>
      <c r="BR200" s="43"/>
      <c r="BS200" s="43"/>
      <c r="BT200" s="43"/>
      <c r="BU200" s="43"/>
      <c r="BV200" s="43"/>
      <c r="BW200" s="43"/>
      <c r="BX200" s="43">
        <v>1</v>
      </c>
      <c r="BY200" s="43">
        <v>1</v>
      </c>
      <c r="BZ200" s="43"/>
      <c r="CA200" s="43"/>
      <c r="CB200" s="43"/>
      <c r="CC200" s="43"/>
      <c r="CD200" s="43"/>
      <c r="CE200" s="43"/>
      <c r="CF200" s="43">
        <v>1</v>
      </c>
      <c r="CG200" s="43">
        <v>1</v>
      </c>
      <c r="CH200" s="43"/>
      <c r="CI200" s="43"/>
      <c r="CJ200" s="43"/>
      <c r="CK200" s="43"/>
      <c r="CL200" s="43"/>
      <c r="CM200" s="43"/>
      <c r="CN200" s="43"/>
      <c r="CO200" s="43"/>
      <c r="CP200" s="43"/>
      <c r="CQ200" s="43"/>
      <c r="CR200" s="43"/>
      <c r="CS200" s="43"/>
      <c r="CT200" s="43"/>
      <c r="CU200" s="43"/>
      <c r="CV200" s="43"/>
      <c r="CW200" s="36"/>
    </row>
    <row r="201" spans="1:101">
      <c r="A201" s="42"/>
      <c r="B201" s="43"/>
      <c r="C201" s="43"/>
      <c r="D201" s="43"/>
      <c r="E201" s="43"/>
      <c r="F201" s="43"/>
      <c r="G201" s="43"/>
      <c r="H201" s="43"/>
      <c r="I201" s="43"/>
      <c r="J201" s="43"/>
      <c r="K201" s="43"/>
      <c r="L201" s="43">
        <v>1</v>
      </c>
      <c r="M201" s="43">
        <v>1</v>
      </c>
      <c r="N201" s="43"/>
      <c r="O201" s="43"/>
      <c r="P201" s="43"/>
      <c r="Q201" s="43"/>
      <c r="R201" s="43"/>
      <c r="S201" s="43"/>
      <c r="T201" s="43">
        <v>1</v>
      </c>
      <c r="U201" s="43">
        <v>1</v>
      </c>
      <c r="V201" s="43"/>
      <c r="W201" s="43"/>
      <c r="X201" s="43"/>
      <c r="Y201" s="43"/>
      <c r="Z201" s="43"/>
      <c r="AA201" s="43"/>
      <c r="AB201" s="43">
        <v>1</v>
      </c>
      <c r="AC201" s="43">
        <v>1</v>
      </c>
      <c r="AD201" s="43"/>
      <c r="AE201" s="43"/>
      <c r="AF201" s="43"/>
      <c r="AG201" s="43"/>
      <c r="AH201" s="43"/>
      <c r="AI201" s="43"/>
      <c r="AJ201" s="43"/>
      <c r="AK201" s="43"/>
      <c r="AL201" s="43"/>
      <c r="AM201" s="43"/>
      <c r="AN201" s="43"/>
      <c r="AO201" s="43"/>
      <c r="AP201" s="43"/>
      <c r="AQ201" s="43"/>
      <c r="AR201" s="43">
        <v>1</v>
      </c>
      <c r="AS201" s="43">
        <v>1</v>
      </c>
      <c r="AT201" s="43"/>
      <c r="AU201" s="43"/>
      <c r="AV201" s="43"/>
      <c r="AW201" s="43"/>
      <c r="AX201" s="43"/>
      <c r="AY201" s="43"/>
      <c r="AZ201" s="43">
        <v>1</v>
      </c>
      <c r="BA201" s="43">
        <v>1</v>
      </c>
      <c r="BB201" s="43"/>
      <c r="BC201" s="43"/>
      <c r="BD201" s="43"/>
      <c r="BE201" s="43"/>
      <c r="BF201" s="43"/>
      <c r="BG201" s="43"/>
      <c r="BH201" s="43"/>
      <c r="BI201" s="43"/>
      <c r="BJ201" s="43"/>
      <c r="BK201" s="43"/>
      <c r="BL201" s="43">
        <v>1</v>
      </c>
      <c r="BM201" s="43">
        <v>1</v>
      </c>
      <c r="BN201" s="43"/>
      <c r="BO201" s="43"/>
      <c r="BP201" s="43"/>
      <c r="BQ201" s="43"/>
      <c r="BR201" s="43"/>
      <c r="BS201" s="43"/>
      <c r="BT201" s="43"/>
      <c r="BU201" s="43"/>
      <c r="BV201" s="43"/>
      <c r="BW201" s="43"/>
      <c r="BX201" s="43">
        <v>1</v>
      </c>
      <c r="BY201" s="43">
        <v>1</v>
      </c>
      <c r="BZ201" s="43">
        <v>1</v>
      </c>
      <c r="CA201" s="43"/>
      <c r="CB201" s="43"/>
      <c r="CC201" s="43"/>
      <c r="CD201" s="43"/>
      <c r="CE201" s="43"/>
      <c r="CF201" s="43">
        <v>1</v>
      </c>
      <c r="CG201" s="43">
        <v>1</v>
      </c>
      <c r="CH201" s="43"/>
      <c r="CI201" s="43"/>
      <c r="CJ201" s="43"/>
      <c r="CK201" s="43"/>
      <c r="CL201" s="43"/>
      <c r="CM201" s="43"/>
      <c r="CN201" s="43"/>
      <c r="CO201" s="43"/>
      <c r="CP201" s="43"/>
      <c r="CQ201" s="43"/>
      <c r="CR201" s="43"/>
      <c r="CS201" s="43"/>
      <c r="CT201" s="43"/>
      <c r="CU201" s="43"/>
      <c r="CV201" s="43"/>
      <c r="CW201" s="36"/>
    </row>
    <row r="202" spans="1:101">
      <c r="A202" s="42"/>
      <c r="B202" s="43"/>
      <c r="C202" s="43"/>
      <c r="D202" s="43"/>
      <c r="E202" s="43"/>
      <c r="F202" s="43"/>
      <c r="G202" s="43"/>
      <c r="H202" s="43"/>
      <c r="I202" s="43"/>
      <c r="J202" s="43"/>
      <c r="K202" s="43"/>
      <c r="L202" s="43">
        <v>1</v>
      </c>
      <c r="M202" s="43">
        <v>1</v>
      </c>
      <c r="N202" s="43"/>
      <c r="O202" s="43"/>
      <c r="P202" s="43"/>
      <c r="Q202" s="43"/>
      <c r="R202" s="43"/>
      <c r="S202" s="43"/>
      <c r="T202" s="43">
        <v>1</v>
      </c>
      <c r="U202" s="43">
        <v>1</v>
      </c>
      <c r="V202" s="43"/>
      <c r="W202" s="43"/>
      <c r="X202" s="43"/>
      <c r="Y202" s="43"/>
      <c r="Z202" s="43"/>
      <c r="AA202" s="43"/>
      <c r="AB202" s="43">
        <v>1</v>
      </c>
      <c r="AC202" s="43">
        <v>1</v>
      </c>
      <c r="AD202" s="43"/>
      <c r="AE202" s="43"/>
      <c r="AF202" s="43"/>
      <c r="AG202" s="43"/>
      <c r="AH202" s="43"/>
      <c r="AI202" s="43"/>
      <c r="AJ202" s="43"/>
      <c r="AK202" s="43"/>
      <c r="AL202" s="43"/>
      <c r="AM202" s="43"/>
      <c r="AN202" s="43"/>
      <c r="AO202" s="43"/>
      <c r="AP202" s="43"/>
      <c r="AQ202" s="43"/>
      <c r="AR202" s="43">
        <v>1</v>
      </c>
      <c r="AS202" s="43">
        <v>1</v>
      </c>
      <c r="AT202" s="43"/>
      <c r="AU202" s="43"/>
      <c r="AV202" s="43"/>
      <c r="AW202" s="43"/>
      <c r="AX202" s="43"/>
      <c r="AY202" s="43"/>
      <c r="AZ202" s="43">
        <v>1</v>
      </c>
      <c r="BA202" s="43">
        <v>1</v>
      </c>
      <c r="BB202" s="43"/>
      <c r="BC202" s="43"/>
      <c r="BD202" s="43"/>
      <c r="BE202" s="43"/>
      <c r="BF202" s="43"/>
      <c r="BG202" s="43"/>
      <c r="BH202" s="43"/>
      <c r="BI202" s="43"/>
      <c r="BJ202" s="43"/>
      <c r="BK202" s="43"/>
      <c r="BL202" s="43">
        <v>1</v>
      </c>
      <c r="BM202" s="43">
        <v>1</v>
      </c>
      <c r="BN202" s="43"/>
      <c r="BO202" s="43"/>
      <c r="BP202" s="43"/>
      <c r="BQ202" s="43"/>
      <c r="BR202" s="43"/>
      <c r="BS202" s="43"/>
      <c r="BT202" s="43"/>
      <c r="BU202" s="43"/>
      <c r="BV202" s="43"/>
      <c r="BW202" s="43"/>
      <c r="BX202" s="43">
        <v>1</v>
      </c>
      <c r="BY202" s="43">
        <v>1</v>
      </c>
      <c r="BZ202" s="43">
        <v>1</v>
      </c>
      <c r="CA202" s="43">
        <v>1</v>
      </c>
      <c r="CB202" s="43"/>
      <c r="CC202" s="43"/>
      <c r="CD202" s="43"/>
      <c r="CE202" s="43"/>
      <c r="CF202" s="43">
        <v>1</v>
      </c>
      <c r="CG202" s="43">
        <v>1</v>
      </c>
      <c r="CH202" s="43"/>
      <c r="CI202" s="43"/>
      <c r="CJ202" s="43"/>
      <c r="CK202" s="43"/>
      <c r="CL202" s="43"/>
      <c r="CM202" s="43"/>
      <c r="CN202" s="43"/>
      <c r="CO202" s="43"/>
      <c r="CP202" s="43"/>
      <c r="CQ202" s="43"/>
      <c r="CR202" s="43"/>
      <c r="CS202" s="43"/>
      <c r="CT202" s="43"/>
      <c r="CU202" s="43"/>
      <c r="CV202" s="43"/>
      <c r="CW202" s="36"/>
    </row>
    <row r="203" spans="1:101">
      <c r="A203" s="42"/>
      <c r="B203" s="43"/>
      <c r="C203" s="43"/>
      <c r="D203" s="43"/>
      <c r="E203" s="43"/>
      <c r="F203" s="43"/>
      <c r="G203" s="43"/>
      <c r="H203" s="43"/>
      <c r="I203" s="43"/>
      <c r="J203" s="43"/>
      <c r="K203" s="43"/>
      <c r="L203" s="43">
        <v>1</v>
      </c>
      <c r="M203" s="43">
        <v>1</v>
      </c>
      <c r="N203" s="43"/>
      <c r="O203" s="43"/>
      <c r="P203" s="43"/>
      <c r="Q203" s="43"/>
      <c r="R203" s="43"/>
      <c r="S203" s="43"/>
      <c r="T203" s="43">
        <v>1</v>
      </c>
      <c r="U203" s="43">
        <v>1</v>
      </c>
      <c r="V203" s="43"/>
      <c r="W203" s="43"/>
      <c r="X203" s="43"/>
      <c r="Y203" s="43"/>
      <c r="Z203" s="43"/>
      <c r="AA203" s="43"/>
      <c r="AB203" s="43">
        <v>1</v>
      </c>
      <c r="AC203" s="43">
        <v>1</v>
      </c>
      <c r="AD203" s="43"/>
      <c r="AE203" s="43"/>
      <c r="AF203" s="43"/>
      <c r="AG203" s="43"/>
      <c r="AH203" s="43"/>
      <c r="AI203" s="43"/>
      <c r="AJ203" s="43"/>
      <c r="AK203" s="43"/>
      <c r="AL203" s="43"/>
      <c r="AM203" s="43"/>
      <c r="AN203" s="43"/>
      <c r="AO203" s="43"/>
      <c r="AP203" s="43"/>
      <c r="AQ203" s="43"/>
      <c r="AR203" s="43">
        <v>1</v>
      </c>
      <c r="AS203" s="43">
        <v>1</v>
      </c>
      <c r="AT203" s="43"/>
      <c r="AU203" s="43"/>
      <c r="AV203" s="43"/>
      <c r="AW203" s="43"/>
      <c r="AX203" s="43"/>
      <c r="AY203" s="43"/>
      <c r="AZ203" s="43">
        <v>1</v>
      </c>
      <c r="BA203" s="43">
        <v>1</v>
      </c>
      <c r="BB203" s="43"/>
      <c r="BC203" s="43"/>
      <c r="BD203" s="43"/>
      <c r="BE203" s="43"/>
      <c r="BF203" s="43"/>
      <c r="BG203" s="43"/>
      <c r="BH203" s="43"/>
      <c r="BI203" s="43"/>
      <c r="BJ203" s="43"/>
      <c r="BK203" s="43"/>
      <c r="BL203" s="43">
        <v>1</v>
      </c>
      <c r="BM203" s="43">
        <v>1</v>
      </c>
      <c r="BN203" s="43"/>
      <c r="BO203" s="43"/>
      <c r="BP203" s="43"/>
      <c r="BQ203" s="43"/>
      <c r="BR203" s="43"/>
      <c r="BS203" s="43"/>
      <c r="BT203" s="43"/>
      <c r="BU203" s="43"/>
      <c r="BV203" s="43"/>
      <c r="BW203" s="43"/>
      <c r="BX203" s="43">
        <v>1</v>
      </c>
      <c r="BY203" s="43">
        <v>1</v>
      </c>
      <c r="BZ203" s="43">
        <v>1</v>
      </c>
      <c r="CA203" s="43">
        <v>1</v>
      </c>
      <c r="CB203" s="43">
        <v>1</v>
      </c>
      <c r="CC203" s="43"/>
      <c r="CD203" s="43"/>
      <c r="CE203" s="43"/>
      <c r="CF203" s="43">
        <v>1</v>
      </c>
      <c r="CG203" s="43">
        <v>1</v>
      </c>
      <c r="CH203" s="43"/>
      <c r="CI203" s="43"/>
      <c r="CJ203" s="43"/>
      <c r="CK203" s="43"/>
      <c r="CL203" s="43"/>
      <c r="CM203" s="43"/>
      <c r="CN203" s="43"/>
      <c r="CO203" s="43"/>
      <c r="CP203" s="43"/>
      <c r="CQ203" s="43"/>
      <c r="CR203" s="43"/>
      <c r="CS203" s="43"/>
      <c r="CT203" s="43"/>
      <c r="CU203" s="43"/>
      <c r="CV203" s="43"/>
      <c r="CW203" s="36"/>
    </row>
    <row r="204" spans="1:101">
      <c r="A204" s="42"/>
      <c r="B204" s="43"/>
      <c r="C204" s="43"/>
      <c r="D204" s="43"/>
      <c r="E204" s="43"/>
      <c r="F204" s="43"/>
      <c r="G204" s="43"/>
      <c r="H204" s="43"/>
      <c r="I204" s="43"/>
      <c r="J204" s="43"/>
      <c r="K204" s="43"/>
      <c r="L204" s="43">
        <v>1</v>
      </c>
      <c r="M204" s="43">
        <v>1</v>
      </c>
      <c r="N204" s="43"/>
      <c r="O204" s="43"/>
      <c r="P204" s="43"/>
      <c r="Q204" s="43"/>
      <c r="R204" s="43"/>
      <c r="S204" s="43"/>
      <c r="T204" s="43">
        <v>1</v>
      </c>
      <c r="U204" s="43">
        <v>1</v>
      </c>
      <c r="V204" s="43"/>
      <c r="W204" s="43"/>
      <c r="X204" s="43"/>
      <c r="Y204" s="43"/>
      <c r="Z204" s="43"/>
      <c r="AA204" s="43"/>
      <c r="AB204" s="43">
        <v>1</v>
      </c>
      <c r="AC204" s="43">
        <v>1</v>
      </c>
      <c r="AD204" s="43"/>
      <c r="AE204" s="43"/>
      <c r="AF204" s="43"/>
      <c r="AG204" s="43">
        <v>1</v>
      </c>
      <c r="AH204" s="43">
        <v>1</v>
      </c>
      <c r="AI204" s="43">
        <v>1</v>
      </c>
      <c r="AJ204" s="43">
        <v>1</v>
      </c>
      <c r="AK204" s="43">
        <v>1</v>
      </c>
      <c r="AL204" s="43"/>
      <c r="AM204" s="43"/>
      <c r="AN204" s="43"/>
      <c r="AO204" s="43"/>
      <c r="AP204" s="43"/>
      <c r="AQ204" s="43"/>
      <c r="AR204" s="43">
        <v>1</v>
      </c>
      <c r="AS204" s="43">
        <v>1</v>
      </c>
      <c r="AT204" s="43"/>
      <c r="AU204" s="43"/>
      <c r="AV204" s="43"/>
      <c r="AW204" s="43"/>
      <c r="AX204" s="43"/>
      <c r="AY204" s="43"/>
      <c r="AZ204" s="43">
        <v>1</v>
      </c>
      <c r="BA204" s="43">
        <v>1</v>
      </c>
      <c r="BB204" s="43"/>
      <c r="BC204" s="43"/>
      <c r="BD204" s="43"/>
      <c r="BE204" s="43"/>
      <c r="BF204" s="43"/>
      <c r="BG204" s="43"/>
      <c r="BH204" s="43"/>
      <c r="BI204" s="43"/>
      <c r="BJ204" s="43"/>
      <c r="BK204" s="43"/>
      <c r="BL204" s="43">
        <v>1</v>
      </c>
      <c r="BM204" s="43">
        <v>1</v>
      </c>
      <c r="BN204" s="43"/>
      <c r="BO204" s="43"/>
      <c r="BP204" s="43"/>
      <c r="BQ204" s="43"/>
      <c r="BR204" s="43"/>
      <c r="BS204" s="43"/>
      <c r="BT204" s="43"/>
      <c r="BU204" s="43"/>
      <c r="BV204" s="43"/>
      <c r="BW204" s="43"/>
      <c r="BX204" s="43">
        <v>1</v>
      </c>
      <c r="BY204" s="43">
        <v>1</v>
      </c>
      <c r="BZ204" s="43"/>
      <c r="CA204" s="43">
        <v>1</v>
      </c>
      <c r="CB204" s="43">
        <v>1</v>
      </c>
      <c r="CC204" s="43">
        <v>1</v>
      </c>
      <c r="CD204" s="43"/>
      <c r="CE204" s="43"/>
      <c r="CF204" s="43">
        <v>1</v>
      </c>
      <c r="CG204" s="43">
        <v>1</v>
      </c>
      <c r="CH204" s="43"/>
      <c r="CI204" s="43"/>
      <c r="CJ204" s="43"/>
      <c r="CK204" s="43"/>
      <c r="CL204" s="43"/>
      <c r="CM204" s="43"/>
      <c r="CN204" s="43"/>
      <c r="CO204" s="43"/>
      <c r="CP204" s="43"/>
      <c r="CQ204" s="43"/>
      <c r="CR204" s="43"/>
      <c r="CS204" s="43"/>
      <c r="CT204" s="43"/>
      <c r="CU204" s="43"/>
      <c r="CV204" s="43"/>
      <c r="CW204" s="36"/>
    </row>
    <row r="205" spans="1:101">
      <c r="A205" s="42"/>
      <c r="B205" s="43"/>
      <c r="C205" s="43"/>
      <c r="D205" s="43"/>
      <c r="E205" s="43"/>
      <c r="F205" s="43"/>
      <c r="G205" s="43"/>
      <c r="H205" s="43"/>
      <c r="I205" s="43"/>
      <c r="J205" s="43"/>
      <c r="K205" s="43"/>
      <c r="L205" s="43">
        <v>1</v>
      </c>
      <c r="M205" s="43">
        <v>1</v>
      </c>
      <c r="N205" s="43">
        <v>1</v>
      </c>
      <c r="O205" s="43">
        <v>1</v>
      </c>
      <c r="P205" s="43">
        <v>1</v>
      </c>
      <c r="Q205" s="43">
        <v>1</v>
      </c>
      <c r="R205" s="43">
        <v>1</v>
      </c>
      <c r="S205" s="43">
        <v>1</v>
      </c>
      <c r="T205" s="43">
        <v>1</v>
      </c>
      <c r="U205" s="43">
        <v>1</v>
      </c>
      <c r="V205" s="43"/>
      <c r="W205" s="43"/>
      <c r="X205" s="43"/>
      <c r="Y205" s="43"/>
      <c r="Z205" s="43"/>
      <c r="AA205" s="43"/>
      <c r="AB205" s="43">
        <v>1</v>
      </c>
      <c r="AC205" s="43">
        <v>1</v>
      </c>
      <c r="AD205" s="43"/>
      <c r="AE205" s="43"/>
      <c r="AF205" s="43"/>
      <c r="AG205" s="43">
        <v>1</v>
      </c>
      <c r="AH205" s="43">
        <v>1</v>
      </c>
      <c r="AI205" s="43">
        <v>1</v>
      </c>
      <c r="AJ205" s="43">
        <v>1</v>
      </c>
      <c r="AK205" s="43">
        <v>1</v>
      </c>
      <c r="AL205" s="43"/>
      <c r="AM205" s="43"/>
      <c r="AN205" s="43"/>
      <c r="AO205" s="43"/>
      <c r="AP205" s="43"/>
      <c r="AQ205" s="43"/>
      <c r="AR205" s="43">
        <v>1</v>
      </c>
      <c r="AS205" s="43">
        <v>1</v>
      </c>
      <c r="AT205" s="43">
        <v>1</v>
      </c>
      <c r="AU205" s="43">
        <v>1</v>
      </c>
      <c r="AV205" s="43">
        <v>1</v>
      </c>
      <c r="AW205" s="43">
        <v>1</v>
      </c>
      <c r="AX205" s="43">
        <v>1</v>
      </c>
      <c r="AY205" s="43">
        <v>1</v>
      </c>
      <c r="AZ205" s="43">
        <v>1</v>
      </c>
      <c r="BA205" s="43">
        <v>1</v>
      </c>
      <c r="BB205" s="43"/>
      <c r="BC205" s="43"/>
      <c r="BD205" s="43"/>
      <c r="BE205" s="43"/>
      <c r="BF205" s="43"/>
      <c r="BG205" s="43"/>
      <c r="BH205" s="43"/>
      <c r="BI205" s="43"/>
      <c r="BJ205" s="43"/>
      <c r="BK205" s="43"/>
      <c r="BL205" s="43">
        <v>1</v>
      </c>
      <c r="BM205" s="43">
        <v>1</v>
      </c>
      <c r="BN205" s="43"/>
      <c r="BO205" s="43"/>
      <c r="BP205" s="43"/>
      <c r="BQ205" s="43"/>
      <c r="BR205" s="43"/>
      <c r="BS205" s="43"/>
      <c r="BT205" s="43"/>
      <c r="BU205" s="43"/>
      <c r="BV205" s="43"/>
      <c r="BW205" s="43"/>
      <c r="BX205" s="43">
        <v>1</v>
      </c>
      <c r="BY205" s="43">
        <v>1</v>
      </c>
      <c r="BZ205" s="43"/>
      <c r="CA205" s="43"/>
      <c r="CB205" s="43">
        <v>1</v>
      </c>
      <c r="CC205" s="43">
        <v>1</v>
      </c>
      <c r="CD205" s="43">
        <v>1</v>
      </c>
      <c r="CE205" s="43"/>
      <c r="CF205" s="43">
        <v>1</v>
      </c>
      <c r="CG205" s="43">
        <v>1</v>
      </c>
      <c r="CH205" s="43"/>
      <c r="CI205" s="43"/>
      <c r="CJ205" s="43"/>
      <c r="CK205" s="43"/>
      <c r="CL205" s="43"/>
      <c r="CM205" s="43"/>
      <c r="CN205" s="43"/>
      <c r="CO205" s="43"/>
      <c r="CP205" s="43"/>
      <c r="CQ205" s="43"/>
      <c r="CR205" s="43"/>
      <c r="CS205" s="43"/>
      <c r="CT205" s="43"/>
      <c r="CU205" s="43"/>
      <c r="CV205" s="43"/>
      <c r="CW205" s="36"/>
    </row>
    <row r="206" spans="1:101">
      <c r="A206" s="42"/>
      <c r="B206" s="43"/>
      <c r="C206" s="43"/>
      <c r="D206" s="43"/>
      <c r="E206" s="43"/>
      <c r="F206" s="43"/>
      <c r="G206" s="43"/>
      <c r="H206" s="43"/>
      <c r="I206" s="43"/>
      <c r="J206" s="43"/>
      <c r="K206" s="43"/>
      <c r="L206" s="43">
        <v>1</v>
      </c>
      <c r="M206" s="43">
        <v>1</v>
      </c>
      <c r="N206" s="43">
        <v>1</v>
      </c>
      <c r="O206" s="43">
        <v>1</v>
      </c>
      <c r="P206" s="43">
        <v>1</v>
      </c>
      <c r="Q206" s="43">
        <v>1</v>
      </c>
      <c r="R206" s="43">
        <v>1</v>
      </c>
      <c r="S206" s="43">
        <v>1</v>
      </c>
      <c r="T206" s="43">
        <v>1</v>
      </c>
      <c r="U206" s="43">
        <v>1</v>
      </c>
      <c r="V206" s="43"/>
      <c r="W206" s="43"/>
      <c r="X206" s="43"/>
      <c r="Y206" s="43"/>
      <c r="Z206" s="43"/>
      <c r="AA206" s="43"/>
      <c r="AB206" s="43">
        <v>1</v>
      </c>
      <c r="AC206" s="43">
        <v>1</v>
      </c>
      <c r="AD206" s="43"/>
      <c r="AE206" s="43"/>
      <c r="AF206" s="43"/>
      <c r="AG206" s="43"/>
      <c r="AH206" s="43"/>
      <c r="AI206" s="43"/>
      <c r="AJ206" s="43">
        <v>1</v>
      </c>
      <c r="AK206" s="43">
        <v>1</v>
      </c>
      <c r="AL206" s="43"/>
      <c r="AM206" s="43"/>
      <c r="AN206" s="43"/>
      <c r="AO206" s="43"/>
      <c r="AP206" s="43"/>
      <c r="AQ206" s="43"/>
      <c r="AR206" s="43">
        <v>1</v>
      </c>
      <c r="AS206" s="43">
        <v>1</v>
      </c>
      <c r="AT206" s="43">
        <v>1</v>
      </c>
      <c r="AU206" s="43">
        <v>1</v>
      </c>
      <c r="AV206" s="43">
        <v>1</v>
      </c>
      <c r="AW206" s="43">
        <v>1</v>
      </c>
      <c r="AX206" s="43">
        <v>1</v>
      </c>
      <c r="AY206" s="43">
        <v>1</v>
      </c>
      <c r="AZ206" s="43">
        <v>1</v>
      </c>
      <c r="BA206" s="43">
        <v>1</v>
      </c>
      <c r="BB206" s="43"/>
      <c r="BC206" s="43"/>
      <c r="BD206" s="43"/>
      <c r="BE206" s="43"/>
      <c r="BF206" s="43"/>
      <c r="BG206" s="43"/>
      <c r="BH206" s="43"/>
      <c r="BI206" s="43"/>
      <c r="BJ206" s="43"/>
      <c r="BK206" s="43"/>
      <c r="BL206" s="43">
        <v>1</v>
      </c>
      <c r="BM206" s="43">
        <v>1</v>
      </c>
      <c r="BN206" s="43"/>
      <c r="BO206" s="43"/>
      <c r="BP206" s="43"/>
      <c r="BQ206" s="43"/>
      <c r="BR206" s="43"/>
      <c r="BS206" s="43"/>
      <c r="BT206" s="43"/>
      <c r="BU206" s="43"/>
      <c r="BV206" s="43"/>
      <c r="BW206" s="43"/>
      <c r="BX206" s="43">
        <v>1</v>
      </c>
      <c r="BY206" s="43">
        <v>1</v>
      </c>
      <c r="BZ206" s="43"/>
      <c r="CA206" s="43"/>
      <c r="CB206" s="43"/>
      <c r="CC206" s="43">
        <v>1</v>
      </c>
      <c r="CD206" s="43">
        <v>1</v>
      </c>
      <c r="CE206" s="43">
        <v>1</v>
      </c>
      <c r="CF206" s="43">
        <v>1</v>
      </c>
      <c r="CG206" s="43">
        <v>1</v>
      </c>
      <c r="CH206" s="43"/>
      <c r="CI206" s="43"/>
      <c r="CJ206" s="43"/>
      <c r="CK206" s="43"/>
      <c r="CL206" s="43"/>
      <c r="CM206" s="43"/>
      <c r="CN206" s="43"/>
      <c r="CO206" s="43"/>
      <c r="CP206" s="43"/>
      <c r="CQ206" s="43"/>
      <c r="CR206" s="43"/>
      <c r="CS206" s="43"/>
      <c r="CT206" s="43"/>
      <c r="CU206" s="43"/>
      <c r="CV206" s="43"/>
      <c r="CW206" s="36"/>
    </row>
    <row r="207" spans="1:101">
      <c r="A207" s="42"/>
      <c r="B207" s="43"/>
      <c r="C207" s="43"/>
      <c r="D207" s="43"/>
      <c r="E207" s="43"/>
      <c r="F207" s="43"/>
      <c r="G207" s="43"/>
      <c r="H207" s="43"/>
      <c r="I207" s="43"/>
      <c r="J207" s="43"/>
      <c r="K207" s="43"/>
      <c r="L207" s="43">
        <v>1</v>
      </c>
      <c r="M207" s="43">
        <v>1</v>
      </c>
      <c r="N207" s="43"/>
      <c r="O207" s="43"/>
      <c r="P207" s="43"/>
      <c r="Q207" s="43"/>
      <c r="R207" s="43"/>
      <c r="S207" s="43"/>
      <c r="T207" s="43">
        <v>1</v>
      </c>
      <c r="U207" s="43">
        <v>1</v>
      </c>
      <c r="V207" s="43"/>
      <c r="W207" s="43"/>
      <c r="X207" s="43"/>
      <c r="Y207" s="43"/>
      <c r="Z207" s="43"/>
      <c r="AA207" s="43"/>
      <c r="AB207" s="43">
        <v>1</v>
      </c>
      <c r="AC207" s="43">
        <v>1</v>
      </c>
      <c r="AD207" s="43"/>
      <c r="AE207" s="43"/>
      <c r="AF207" s="43"/>
      <c r="AG207" s="43"/>
      <c r="AH207" s="43"/>
      <c r="AI207" s="43"/>
      <c r="AJ207" s="43">
        <v>1</v>
      </c>
      <c r="AK207" s="43">
        <v>1</v>
      </c>
      <c r="AL207" s="43"/>
      <c r="AM207" s="43"/>
      <c r="AN207" s="43"/>
      <c r="AO207" s="43"/>
      <c r="AP207" s="43"/>
      <c r="AQ207" s="43"/>
      <c r="AR207" s="43">
        <v>1</v>
      </c>
      <c r="AS207" s="43">
        <v>1</v>
      </c>
      <c r="AT207" s="43"/>
      <c r="AU207" s="43"/>
      <c r="AV207" s="43"/>
      <c r="AW207" s="43"/>
      <c r="AX207" s="43"/>
      <c r="AY207" s="43"/>
      <c r="AZ207" s="43">
        <v>1</v>
      </c>
      <c r="BA207" s="43">
        <v>1</v>
      </c>
      <c r="BB207" s="43"/>
      <c r="BC207" s="43"/>
      <c r="BD207" s="43"/>
      <c r="BE207" s="43"/>
      <c r="BF207" s="43"/>
      <c r="BG207" s="43"/>
      <c r="BH207" s="43"/>
      <c r="BI207" s="43"/>
      <c r="BJ207" s="43"/>
      <c r="BK207" s="43"/>
      <c r="BL207" s="43">
        <v>1</v>
      </c>
      <c r="BM207" s="43">
        <v>1</v>
      </c>
      <c r="BN207" s="43"/>
      <c r="BO207" s="43"/>
      <c r="BP207" s="43"/>
      <c r="BQ207" s="43"/>
      <c r="BR207" s="43"/>
      <c r="BS207" s="43"/>
      <c r="BT207" s="43"/>
      <c r="BU207" s="43"/>
      <c r="BV207" s="43"/>
      <c r="BW207" s="43"/>
      <c r="BX207" s="43">
        <v>1</v>
      </c>
      <c r="BY207" s="43">
        <v>1</v>
      </c>
      <c r="BZ207" s="43"/>
      <c r="CA207" s="43"/>
      <c r="CB207" s="43"/>
      <c r="CC207" s="43"/>
      <c r="CD207" s="43">
        <v>1</v>
      </c>
      <c r="CE207" s="43">
        <v>1</v>
      </c>
      <c r="CF207" s="43">
        <v>1</v>
      </c>
      <c r="CG207" s="43">
        <v>1</v>
      </c>
      <c r="CH207" s="43"/>
      <c r="CI207" s="43"/>
      <c r="CJ207" s="43"/>
      <c r="CK207" s="43"/>
      <c r="CL207" s="43"/>
      <c r="CM207" s="43"/>
      <c r="CN207" s="43"/>
      <c r="CO207" s="43"/>
      <c r="CP207" s="43"/>
      <c r="CQ207" s="43"/>
      <c r="CR207" s="43"/>
      <c r="CS207" s="43"/>
      <c r="CT207" s="43"/>
      <c r="CU207" s="43"/>
      <c r="CV207" s="43"/>
      <c r="CW207" s="36"/>
    </row>
    <row r="208" spans="1:101">
      <c r="A208" s="42"/>
      <c r="B208" s="43"/>
      <c r="C208" s="43"/>
      <c r="D208" s="43"/>
      <c r="E208" s="43"/>
      <c r="F208" s="43"/>
      <c r="G208" s="43"/>
      <c r="H208" s="43"/>
      <c r="I208" s="43"/>
      <c r="J208" s="43"/>
      <c r="K208" s="43"/>
      <c r="L208" s="43">
        <v>1</v>
      </c>
      <c r="M208" s="43">
        <v>1</v>
      </c>
      <c r="N208" s="43"/>
      <c r="O208" s="43"/>
      <c r="P208" s="43"/>
      <c r="Q208" s="43"/>
      <c r="R208" s="43"/>
      <c r="S208" s="43"/>
      <c r="T208" s="43">
        <v>1</v>
      </c>
      <c r="U208" s="43">
        <v>1</v>
      </c>
      <c r="V208" s="43"/>
      <c r="W208" s="43"/>
      <c r="X208" s="43"/>
      <c r="Y208" s="43"/>
      <c r="Z208" s="43"/>
      <c r="AA208" s="43"/>
      <c r="AB208" s="43">
        <v>1</v>
      </c>
      <c r="AC208" s="43">
        <v>1</v>
      </c>
      <c r="AD208" s="43"/>
      <c r="AE208" s="43"/>
      <c r="AF208" s="43"/>
      <c r="AG208" s="43"/>
      <c r="AH208" s="43"/>
      <c r="AI208" s="43"/>
      <c r="AJ208" s="43">
        <v>1</v>
      </c>
      <c r="AK208" s="43">
        <v>1</v>
      </c>
      <c r="AL208" s="43"/>
      <c r="AM208" s="43"/>
      <c r="AN208" s="43"/>
      <c r="AO208" s="43"/>
      <c r="AP208" s="43"/>
      <c r="AQ208" s="43"/>
      <c r="AR208" s="43">
        <v>1</v>
      </c>
      <c r="AS208" s="43">
        <v>1</v>
      </c>
      <c r="AT208" s="43"/>
      <c r="AU208" s="43"/>
      <c r="AV208" s="43"/>
      <c r="AW208" s="43"/>
      <c r="AX208" s="43"/>
      <c r="AY208" s="43"/>
      <c r="AZ208" s="43">
        <v>1</v>
      </c>
      <c r="BA208" s="43">
        <v>1</v>
      </c>
      <c r="BB208" s="43"/>
      <c r="BC208" s="43"/>
      <c r="BD208" s="43"/>
      <c r="BE208" s="43"/>
      <c r="BF208" s="43"/>
      <c r="BG208" s="43"/>
      <c r="BH208" s="43"/>
      <c r="BI208" s="43"/>
      <c r="BJ208" s="43"/>
      <c r="BK208" s="43"/>
      <c r="BL208" s="43">
        <v>1</v>
      </c>
      <c r="BM208" s="43">
        <v>1</v>
      </c>
      <c r="BN208" s="43"/>
      <c r="BO208" s="43"/>
      <c r="BP208" s="43"/>
      <c r="BQ208" s="43"/>
      <c r="BR208" s="43"/>
      <c r="BS208" s="43"/>
      <c r="BT208" s="43"/>
      <c r="BU208" s="43"/>
      <c r="BV208" s="43"/>
      <c r="BW208" s="43"/>
      <c r="BX208" s="43">
        <v>1</v>
      </c>
      <c r="BY208" s="43">
        <v>1</v>
      </c>
      <c r="BZ208" s="43"/>
      <c r="CA208" s="43"/>
      <c r="CB208" s="43"/>
      <c r="CC208" s="43"/>
      <c r="CD208" s="43"/>
      <c r="CE208" s="43">
        <v>1</v>
      </c>
      <c r="CF208" s="43">
        <v>1</v>
      </c>
      <c r="CG208" s="43">
        <v>1</v>
      </c>
      <c r="CH208" s="43"/>
      <c r="CI208" s="43"/>
      <c r="CJ208" s="43"/>
      <c r="CK208" s="43"/>
      <c r="CL208" s="43"/>
      <c r="CM208" s="43"/>
      <c r="CN208" s="43"/>
      <c r="CO208" s="43"/>
      <c r="CP208" s="43"/>
      <c r="CQ208" s="43"/>
      <c r="CR208" s="43"/>
      <c r="CS208" s="43"/>
      <c r="CT208" s="43"/>
      <c r="CU208" s="43"/>
      <c r="CV208" s="43"/>
      <c r="CW208" s="36"/>
    </row>
    <row r="209" spans="1:101">
      <c r="A209" s="42"/>
      <c r="B209" s="43"/>
      <c r="C209" s="43"/>
      <c r="D209" s="43"/>
      <c r="E209" s="43"/>
      <c r="F209" s="43"/>
      <c r="G209" s="43"/>
      <c r="H209" s="43"/>
      <c r="I209" s="43"/>
      <c r="J209" s="43"/>
      <c r="K209" s="43"/>
      <c r="L209" s="43">
        <v>1</v>
      </c>
      <c r="M209" s="43">
        <v>1</v>
      </c>
      <c r="N209" s="43"/>
      <c r="O209" s="43"/>
      <c r="P209" s="43"/>
      <c r="Q209" s="43"/>
      <c r="R209" s="43"/>
      <c r="S209" s="43"/>
      <c r="T209" s="43">
        <v>1</v>
      </c>
      <c r="U209" s="43">
        <v>1</v>
      </c>
      <c r="V209" s="43"/>
      <c r="W209" s="43"/>
      <c r="X209" s="43"/>
      <c r="Y209" s="43"/>
      <c r="Z209" s="43"/>
      <c r="AA209" s="43"/>
      <c r="AB209" s="43">
        <v>1</v>
      </c>
      <c r="AC209" s="43">
        <v>1</v>
      </c>
      <c r="AD209" s="43">
        <v>1</v>
      </c>
      <c r="AE209" s="43">
        <v>1</v>
      </c>
      <c r="AF209" s="43">
        <v>1</v>
      </c>
      <c r="AG209" s="43">
        <v>1</v>
      </c>
      <c r="AH209" s="43">
        <v>1</v>
      </c>
      <c r="AI209" s="43">
        <v>1</v>
      </c>
      <c r="AJ209" s="43">
        <v>1</v>
      </c>
      <c r="AK209" s="43">
        <v>1</v>
      </c>
      <c r="AL209" s="43"/>
      <c r="AM209" s="43"/>
      <c r="AN209" s="43"/>
      <c r="AO209" s="43"/>
      <c r="AP209" s="43"/>
      <c r="AQ209" s="43"/>
      <c r="AR209" s="43">
        <v>1</v>
      </c>
      <c r="AS209" s="43">
        <v>1</v>
      </c>
      <c r="AT209" s="43"/>
      <c r="AU209" s="43"/>
      <c r="AV209" s="43"/>
      <c r="AW209" s="43"/>
      <c r="AX209" s="43"/>
      <c r="AY209" s="43"/>
      <c r="AZ209" s="43">
        <v>1</v>
      </c>
      <c r="BA209" s="43">
        <v>1</v>
      </c>
      <c r="BB209" s="43"/>
      <c r="BC209" s="43"/>
      <c r="BD209" s="43"/>
      <c r="BE209" s="43"/>
      <c r="BF209" s="43"/>
      <c r="BG209" s="43"/>
      <c r="BH209" s="43"/>
      <c r="BI209" s="43">
        <v>1</v>
      </c>
      <c r="BJ209" s="43">
        <v>1</v>
      </c>
      <c r="BK209" s="43">
        <v>1</v>
      </c>
      <c r="BL209" s="43">
        <v>1</v>
      </c>
      <c r="BM209" s="43">
        <v>1</v>
      </c>
      <c r="BN209" s="43">
        <v>1</v>
      </c>
      <c r="BO209" s="43">
        <v>1</v>
      </c>
      <c r="BP209" s="43">
        <v>1</v>
      </c>
      <c r="BQ209" s="43"/>
      <c r="BR209" s="43"/>
      <c r="BS209" s="43"/>
      <c r="BT209" s="43"/>
      <c r="BU209" s="43"/>
      <c r="BV209" s="43"/>
      <c r="BW209" s="43"/>
      <c r="BX209" s="43">
        <v>1</v>
      </c>
      <c r="BY209" s="43">
        <v>1</v>
      </c>
      <c r="BZ209" s="43"/>
      <c r="CA209" s="43"/>
      <c r="CB209" s="43"/>
      <c r="CC209" s="43"/>
      <c r="CD209" s="43"/>
      <c r="CE209" s="43"/>
      <c r="CF209" s="43">
        <v>1</v>
      </c>
      <c r="CG209" s="43">
        <v>1</v>
      </c>
      <c r="CH209" s="43"/>
      <c r="CI209" s="43"/>
      <c r="CJ209" s="43"/>
      <c r="CK209" s="43"/>
      <c r="CL209" s="43"/>
      <c r="CM209" s="43"/>
      <c r="CN209" s="43"/>
      <c r="CO209" s="43"/>
      <c r="CP209" s="43"/>
      <c r="CQ209" s="43"/>
      <c r="CR209" s="43"/>
      <c r="CS209" s="43"/>
      <c r="CT209" s="43"/>
      <c r="CU209" s="43"/>
      <c r="CV209" s="43"/>
      <c r="CW209" s="36"/>
    </row>
    <row r="210" spans="1:101">
      <c r="A210" s="42"/>
      <c r="B210" s="43"/>
      <c r="C210" s="43"/>
      <c r="D210" s="43"/>
      <c r="E210" s="43"/>
      <c r="F210" s="43"/>
      <c r="G210" s="43"/>
      <c r="H210" s="43"/>
      <c r="I210" s="43"/>
      <c r="J210" s="43"/>
      <c r="K210" s="43"/>
      <c r="L210" s="43">
        <v>1</v>
      </c>
      <c r="M210" s="43">
        <v>1</v>
      </c>
      <c r="N210" s="43"/>
      <c r="O210" s="43"/>
      <c r="P210" s="43"/>
      <c r="Q210" s="43"/>
      <c r="R210" s="43"/>
      <c r="S210" s="43"/>
      <c r="T210" s="43">
        <v>1</v>
      </c>
      <c r="U210" s="43">
        <v>1</v>
      </c>
      <c r="V210" s="43"/>
      <c r="W210" s="43"/>
      <c r="X210" s="43"/>
      <c r="Y210" s="43"/>
      <c r="Z210" s="43"/>
      <c r="AA210" s="43"/>
      <c r="AB210" s="43"/>
      <c r="AC210" s="43">
        <v>1</v>
      </c>
      <c r="AD210" s="43">
        <v>1</v>
      </c>
      <c r="AE210" s="43">
        <v>1</v>
      </c>
      <c r="AF210" s="43">
        <v>1</v>
      </c>
      <c r="AG210" s="43">
        <v>1</v>
      </c>
      <c r="AH210" s="43">
        <v>1</v>
      </c>
      <c r="AI210" s="43">
        <v>1</v>
      </c>
      <c r="AJ210" s="43">
        <v>1</v>
      </c>
      <c r="AK210" s="43">
        <v>1</v>
      </c>
      <c r="AL210" s="43"/>
      <c r="AM210" s="43"/>
      <c r="AN210" s="43"/>
      <c r="AO210" s="43"/>
      <c r="AP210" s="43"/>
      <c r="AQ210" s="43"/>
      <c r="AR210" s="43">
        <v>1</v>
      </c>
      <c r="AS210" s="43">
        <v>1</v>
      </c>
      <c r="AT210" s="43"/>
      <c r="AU210" s="43"/>
      <c r="AV210" s="43"/>
      <c r="AW210" s="43"/>
      <c r="AX210" s="43"/>
      <c r="AY210" s="43"/>
      <c r="AZ210" s="43">
        <v>1</v>
      </c>
      <c r="BA210" s="43">
        <v>1</v>
      </c>
      <c r="BB210" s="43"/>
      <c r="BC210" s="43"/>
      <c r="BD210" s="43"/>
      <c r="BE210" s="43"/>
      <c r="BF210" s="43"/>
      <c r="BG210" s="43"/>
      <c r="BH210" s="43"/>
      <c r="BI210" s="43">
        <v>1</v>
      </c>
      <c r="BJ210" s="43">
        <v>1</v>
      </c>
      <c r="BK210" s="43">
        <v>1</v>
      </c>
      <c r="BL210" s="43">
        <v>1</v>
      </c>
      <c r="BM210" s="43">
        <v>1</v>
      </c>
      <c r="BN210" s="43">
        <v>1</v>
      </c>
      <c r="BO210" s="43">
        <v>1</v>
      </c>
      <c r="BP210" s="43">
        <v>1</v>
      </c>
      <c r="BQ210" s="43"/>
      <c r="BR210" s="43"/>
      <c r="BS210" s="43"/>
      <c r="BT210" s="43"/>
      <c r="BU210" s="43"/>
      <c r="BV210" s="43"/>
      <c r="BW210" s="43"/>
      <c r="BX210" s="43">
        <v>1</v>
      </c>
      <c r="BY210" s="43">
        <v>1</v>
      </c>
      <c r="BZ210" s="43"/>
      <c r="CA210" s="43"/>
      <c r="CB210" s="43"/>
      <c r="CC210" s="43"/>
      <c r="CD210" s="43"/>
      <c r="CE210" s="43"/>
      <c r="CF210" s="43"/>
      <c r="CG210" s="43">
        <v>1</v>
      </c>
      <c r="CH210" s="43"/>
      <c r="CI210" s="43"/>
      <c r="CJ210" s="43"/>
      <c r="CK210" s="43"/>
      <c r="CL210" s="43"/>
      <c r="CM210" s="43"/>
      <c r="CN210" s="43"/>
      <c r="CO210" s="43"/>
      <c r="CP210" s="43"/>
      <c r="CQ210" s="43"/>
      <c r="CR210" s="43"/>
      <c r="CS210" s="43"/>
      <c r="CT210" s="43"/>
      <c r="CU210" s="43"/>
      <c r="CV210" s="43"/>
      <c r="CW210" s="36"/>
    </row>
    <row r="211" spans="1:101">
      <c r="A211" s="42"/>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c r="CH211" s="43"/>
      <c r="CI211" s="43"/>
      <c r="CJ211" s="43"/>
      <c r="CK211" s="43"/>
      <c r="CL211" s="43"/>
      <c r="CM211" s="43"/>
      <c r="CN211" s="43"/>
      <c r="CO211" s="43"/>
      <c r="CP211" s="43"/>
      <c r="CQ211" s="43"/>
      <c r="CR211" s="43"/>
      <c r="CS211" s="43"/>
      <c r="CT211" s="43"/>
      <c r="CU211" s="43"/>
      <c r="CV211" s="43"/>
      <c r="CW211" s="36"/>
    </row>
    <row r="212" spans="1:101">
      <c r="A212" s="42"/>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c r="CH212" s="43"/>
      <c r="CI212" s="43"/>
      <c r="CJ212" s="43"/>
      <c r="CK212" s="43"/>
      <c r="CL212" s="43"/>
      <c r="CM212" s="43"/>
      <c r="CN212" s="43"/>
      <c r="CO212" s="43"/>
      <c r="CP212" s="43"/>
      <c r="CQ212" s="43"/>
      <c r="CR212" s="43"/>
      <c r="CS212" s="43"/>
      <c r="CT212" s="43"/>
      <c r="CU212" s="43"/>
      <c r="CV212" s="43"/>
      <c r="CW212" s="36"/>
    </row>
    <row r="213" spans="1:101">
      <c r="A213" s="42"/>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c r="CH213" s="43"/>
      <c r="CI213" s="43"/>
      <c r="CJ213" s="43"/>
      <c r="CK213" s="43"/>
      <c r="CL213" s="43"/>
      <c r="CM213" s="43"/>
      <c r="CN213" s="43"/>
      <c r="CO213" s="43"/>
      <c r="CP213" s="43"/>
      <c r="CQ213" s="43"/>
      <c r="CR213" s="43"/>
      <c r="CS213" s="43"/>
      <c r="CT213" s="43"/>
      <c r="CU213" s="43"/>
      <c r="CV213" s="43"/>
      <c r="CW213" s="36"/>
    </row>
    <row r="214" spans="1:101">
      <c r="A214" s="42"/>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c r="CH214" s="43"/>
      <c r="CI214" s="43"/>
      <c r="CJ214" s="43"/>
      <c r="CK214" s="43"/>
      <c r="CL214" s="43"/>
      <c r="CM214" s="43"/>
      <c r="CN214" s="43"/>
      <c r="CO214" s="43"/>
      <c r="CP214" s="43"/>
      <c r="CQ214" s="43"/>
      <c r="CR214" s="43"/>
      <c r="CS214" s="43"/>
      <c r="CT214" s="43"/>
      <c r="CU214" s="43"/>
      <c r="CV214" s="43"/>
      <c r="CW214" s="36"/>
    </row>
    <row r="215" spans="1:101">
      <c r="A215" s="42"/>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c r="CH215" s="43"/>
      <c r="CI215" s="43"/>
      <c r="CJ215" s="43"/>
      <c r="CK215" s="43"/>
      <c r="CL215" s="43"/>
      <c r="CM215" s="43"/>
      <c r="CN215" s="43"/>
      <c r="CO215" s="43"/>
      <c r="CP215" s="43"/>
      <c r="CQ215" s="43"/>
      <c r="CR215" s="43"/>
      <c r="CS215" s="43"/>
      <c r="CT215" s="43"/>
      <c r="CU215" s="43"/>
      <c r="CV215" s="43"/>
      <c r="CW215" s="36"/>
    </row>
    <row r="216" spans="1:101">
      <c r="A216" s="42"/>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c r="CH216" s="43"/>
      <c r="CI216" s="43"/>
      <c r="CJ216" s="43"/>
      <c r="CK216" s="43"/>
      <c r="CL216" s="43"/>
      <c r="CM216" s="43"/>
      <c r="CN216" s="43"/>
      <c r="CO216" s="43"/>
      <c r="CP216" s="43"/>
      <c r="CQ216" s="43"/>
      <c r="CR216" s="43"/>
      <c r="CS216" s="43"/>
      <c r="CT216" s="43"/>
      <c r="CU216" s="43"/>
      <c r="CV216" s="43"/>
      <c r="CW216" s="36"/>
    </row>
    <row r="217" spans="1:101">
      <c r="A217" s="42"/>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c r="CH217" s="43"/>
      <c r="CI217" s="43"/>
      <c r="CJ217" s="43"/>
      <c r="CK217" s="43"/>
      <c r="CL217" s="43"/>
      <c r="CM217" s="43"/>
      <c r="CN217" s="43"/>
      <c r="CO217" s="43"/>
      <c r="CP217" s="43"/>
      <c r="CQ217" s="43"/>
      <c r="CR217" s="43"/>
      <c r="CS217" s="43"/>
      <c r="CT217" s="43"/>
      <c r="CU217" s="43"/>
      <c r="CV217" s="43"/>
      <c r="CW217" s="36"/>
    </row>
    <row r="218" spans="1:101">
      <c r="A218" s="42"/>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c r="CH218" s="43"/>
      <c r="CI218" s="43"/>
      <c r="CJ218" s="43"/>
      <c r="CK218" s="43"/>
      <c r="CL218" s="43"/>
      <c r="CM218" s="43"/>
      <c r="CN218" s="43"/>
      <c r="CO218" s="43"/>
      <c r="CP218" s="43"/>
      <c r="CQ218" s="43"/>
      <c r="CR218" s="43"/>
      <c r="CS218" s="43"/>
      <c r="CT218" s="43"/>
      <c r="CU218" s="43"/>
      <c r="CV218" s="43"/>
      <c r="CW218" s="36"/>
    </row>
    <row r="219" spans="1:101">
      <c r="A219" s="42"/>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c r="CH219" s="43"/>
      <c r="CI219" s="43"/>
      <c r="CJ219" s="43"/>
      <c r="CK219" s="43"/>
      <c r="CL219" s="43"/>
      <c r="CM219" s="43"/>
      <c r="CN219" s="43"/>
      <c r="CO219" s="43"/>
      <c r="CP219" s="43"/>
      <c r="CQ219" s="43"/>
      <c r="CR219" s="43"/>
      <c r="CS219" s="43"/>
      <c r="CT219" s="43"/>
      <c r="CU219" s="43"/>
      <c r="CV219" s="43"/>
      <c r="CW219" s="36"/>
    </row>
    <row r="220" spans="1:101">
      <c r="A220" s="42"/>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c r="CH220" s="43"/>
      <c r="CI220" s="43"/>
      <c r="CJ220" s="43"/>
      <c r="CK220" s="43"/>
      <c r="CL220" s="43"/>
      <c r="CM220" s="43"/>
      <c r="CN220" s="43"/>
      <c r="CO220" s="43"/>
      <c r="CP220" s="43"/>
      <c r="CQ220" s="43"/>
      <c r="CR220" s="43"/>
      <c r="CS220" s="43"/>
      <c r="CT220" s="43"/>
      <c r="CU220" s="43"/>
      <c r="CV220" s="43"/>
      <c r="CW220" s="36"/>
    </row>
    <row r="221" spans="1:101">
      <c r="A221" s="42"/>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36"/>
    </row>
    <row r="222" spans="1:101">
      <c r="A222" s="42"/>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c r="CH222" s="43"/>
      <c r="CI222" s="43"/>
      <c r="CJ222" s="43"/>
      <c r="CK222" s="43"/>
      <c r="CL222" s="43"/>
      <c r="CM222" s="43"/>
      <c r="CN222" s="43"/>
      <c r="CO222" s="43"/>
      <c r="CP222" s="43"/>
      <c r="CQ222" s="43"/>
      <c r="CR222" s="43"/>
      <c r="CS222" s="43"/>
      <c r="CT222" s="43"/>
      <c r="CU222" s="43"/>
      <c r="CV222" s="43"/>
      <c r="CW222" s="36"/>
    </row>
    <row r="223" spans="1:101">
      <c r="A223" s="44"/>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c r="AL223" s="38"/>
      <c r="AM223" s="38"/>
      <c r="AN223" s="38"/>
      <c r="AO223" s="38"/>
      <c r="AP223" s="38"/>
      <c r="AQ223" s="38"/>
      <c r="AR223" s="38"/>
      <c r="AS223" s="38"/>
      <c r="AT223" s="38"/>
      <c r="AU223" s="38"/>
      <c r="AV223" s="38"/>
      <c r="AW223" s="38"/>
      <c r="AX223" s="38"/>
      <c r="AY223" s="38"/>
      <c r="AZ223" s="38"/>
      <c r="BA223" s="38"/>
      <c r="BB223" s="38"/>
      <c r="BC223" s="38"/>
      <c r="BD223" s="38"/>
      <c r="BE223" s="38"/>
      <c r="BF223" s="38"/>
      <c r="BG223" s="38"/>
      <c r="BH223" s="38"/>
      <c r="BI223" s="38"/>
      <c r="BJ223" s="38"/>
      <c r="BK223" s="38"/>
      <c r="BL223" s="38"/>
      <c r="BM223" s="38"/>
      <c r="BN223" s="38"/>
      <c r="BO223" s="38"/>
      <c r="BP223" s="38"/>
      <c r="BQ223" s="38"/>
      <c r="BR223" s="38"/>
      <c r="BS223" s="38"/>
      <c r="BT223" s="38"/>
      <c r="BU223" s="38"/>
      <c r="BV223" s="38"/>
      <c r="BW223" s="38"/>
      <c r="BX223" s="38"/>
      <c r="BY223" s="38"/>
      <c r="BZ223" s="38"/>
      <c r="CA223" s="38"/>
      <c r="CB223" s="38"/>
      <c r="CC223" s="38"/>
      <c r="CD223" s="38"/>
      <c r="CE223" s="38"/>
      <c r="CF223" s="38"/>
      <c r="CG223" s="38"/>
      <c r="CH223" s="38"/>
      <c r="CI223" s="38"/>
      <c r="CJ223" s="38"/>
      <c r="CK223" s="38"/>
      <c r="CL223" s="38"/>
      <c r="CM223" s="38"/>
      <c r="CN223" s="38"/>
      <c r="CO223" s="38"/>
      <c r="CP223" s="38"/>
      <c r="CQ223" s="38"/>
      <c r="CR223" s="38"/>
      <c r="CS223" s="38"/>
      <c r="CT223" s="38"/>
      <c r="CU223" s="38"/>
      <c r="CV223" s="38"/>
      <c r="CW223" s="37"/>
    </row>
  </sheetData>
  <conditionalFormatting sqref="A1:CW62">
    <cfRule type="colorScale" priority="462">
      <colorScale>
        <cfvo type="num" val="0"/>
        <cfvo type="num" val="1"/>
        <color theme="1"/>
        <color theme="0"/>
      </colorScale>
    </cfRule>
  </conditionalFormatting>
  <conditionalFormatting sqref="A66:EZ229">
    <cfRule type="cellIs" dxfId="0" priority="465" operator="greaterThan">
      <formula>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36</vt:i4>
      </vt:variant>
    </vt:vector>
  </HeadingPairs>
  <TitlesOfParts>
    <vt:vector size="45" baseType="lpstr">
      <vt:lpstr>Readme</vt:lpstr>
      <vt:lpstr>Screen</vt:lpstr>
      <vt:lpstr>ScreenHeight</vt:lpstr>
      <vt:lpstr>Radar</vt:lpstr>
      <vt:lpstr>Ghosts</vt:lpstr>
      <vt:lpstr>Displacements</vt:lpstr>
      <vt:lpstr>Param</vt:lpstr>
      <vt:lpstr>DistanceShader</vt:lpstr>
      <vt:lpstr>LightShader</vt:lpstr>
      <vt:lpstr>Angle</vt:lpstr>
      <vt:lpstr>Backward</vt:lpstr>
      <vt:lpstr>Black</vt:lpstr>
      <vt:lpstr>ClipSize</vt:lpstr>
      <vt:lpstr>DecPosX</vt:lpstr>
      <vt:lpstr>DecPosY</vt:lpstr>
      <vt:lpstr>Fire</vt:lpstr>
      <vt:lpstr>Forward</vt:lpstr>
      <vt:lpstr>LeftClip</vt:lpstr>
      <vt:lpstr>LGreen</vt:lpstr>
      <vt:lpstr>Life</vt:lpstr>
      <vt:lpstr>MapAngle</vt:lpstr>
      <vt:lpstr>MapAngle1</vt:lpstr>
      <vt:lpstr>MapAngle2</vt:lpstr>
      <vt:lpstr>MapCenterCol</vt:lpstr>
      <vt:lpstr>MapCenterRow</vt:lpstr>
      <vt:lpstr>MaxLife</vt:lpstr>
      <vt:lpstr>MaxLum</vt:lpstr>
      <vt:lpstr>NewPosition</vt:lpstr>
      <vt:lpstr>OffsetCol</vt:lpstr>
      <vt:lpstr>OffsetRow</vt:lpstr>
      <vt:lpstr>PosX</vt:lpstr>
      <vt:lpstr>PosY</vt:lpstr>
      <vt:lpstr>PwallX</vt:lpstr>
      <vt:lpstr>PWallY</vt:lpstr>
      <vt:lpstr>Red</vt:lpstr>
      <vt:lpstr>Reload</vt:lpstr>
      <vt:lpstr>RightClip</vt:lpstr>
      <vt:lpstr>ScreenHeight</vt:lpstr>
      <vt:lpstr>ScreenWidth</vt:lpstr>
      <vt:lpstr>Shoot</vt:lpstr>
      <vt:lpstr>StrafeLeft</vt:lpstr>
      <vt:lpstr>StrafeRight</vt:lpstr>
      <vt:lpstr>tick</vt:lpstr>
      <vt:lpstr>TLeft</vt:lpstr>
      <vt:lpstr>TRight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 Belin</dc:creator>
  <cp:lastModifiedBy>Utilisateur Windows</cp:lastModifiedBy>
  <dcterms:created xsi:type="dcterms:W3CDTF">2016-06-22T08:15:37Z</dcterms:created>
  <dcterms:modified xsi:type="dcterms:W3CDTF">2018-02-10T15:57:48Z</dcterms:modified>
</cp:coreProperties>
</file>